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rojects\SCE\2021 &amp; 2022 SCE DR Evaluations\SDP\2021\Deliverables\06 Submittal\PY2021_SDP_Draft_Final_03042022\"/>
    </mc:Choice>
  </mc:AlternateContent>
  <bookViews>
    <workbookView xWindow="10785" yWindow="90" windowWidth="17220" windowHeight="8895" activeTab="1"/>
  </bookViews>
  <sheets>
    <sheet name="Confidentiality Disclosure" sheetId="7" r:id="rId1"/>
    <sheet name="Results" sheetId="3" r:id="rId2"/>
    <sheet name="Event_Char" sheetId="4" state="hidden" r:id="rId3"/>
    <sheet name="Interval_Char" sheetId="5" state="hidden" r:id="rId4"/>
    <sheet name="Helpers" sheetId="6" state="hidden" r:id="rId5"/>
  </sheets>
  <definedNames>
    <definedName name="_xlnm._FilterDatabase" localSheetId="2" hidden="1">Event_Char!$A$1:$AH$417</definedName>
    <definedName name="_xlnm._FilterDatabase" localSheetId="3" hidden="1">Interval_Char!$A$1:$J$9985</definedName>
    <definedName name="category">Results!$D$7</definedName>
    <definedName name="category_list">Helpers!$G$5:$G$14</definedName>
    <definedName name="confidential">Helpers!$M$22</definedName>
    <definedName name="devices">Results!$D$13</definedName>
    <definedName name="eventday">Results!$D$9</definedName>
    <definedName name="eventday_list">Helpers!$B$11:$B$26</definedName>
    <definedName name="eventlookup">Helpers!$M$5</definedName>
    <definedName name="events">Event_Char!$A:$AH</definedName>
    <definedName name="events_x">Event_Char!$A$1:$AH$1</definedName>
    <definedName name="events_y">Event_Char!$A:$A</definedName>
    <definedName name="intervallookup">Helpers!$M$6</definedName>
    <definedName name="intervals">Interval_Char!$A:$J</definedName>
    <definedName name="intervals_x">Interval_Char!$A$1:'Interval_Char'!$J$1</definedName>
    <definedName name="intervals_y">Interval_Char!$A:$A</definedName>
    <definedName name="level">Results!$D$6</definedName>
    <definedName name="level_list">Helpers!$B$5:$B$8</definedName>
    <definedName name="multiplier">Helpers!$L$17</definedName>
    <definedName name="multiplier_table">Helpers!$K$13:$L$16</definedName>
    <definedName name="segment">Results!$D$8</definedName>
    <definedName name="segment_list">Helpers!$I$5:$I$21</definedName>
    <definedName name="sites">Results!$D$12</definedName>
    <definedName name="tons">Results!$D$14</definedName>
    <definedName name="units">Helpers!$K$9</definedName>
  </definedNames>
  <calcPr calcId="162913"/>
  <fileRecoveryPr autoRecover="0"/>
</workbook>
</file>

<file path=xl/calcChain.xml><?xml version="1.0" encoding="utf-8"?>
<calcChain xmlns="http://schemas.openxmlformats.org/spreadsheetml/2006/main">
  <c r="C10" i="3" l="1"/>
  <c r="A168" i="4" l="1"/>
  <c r="C16" i="3" l="1"/>
  <c r="C18" i="3"/>
  <c r="A9985" i="5" l="1"/>
  <c r="A9984" i="5"/>
  <c r="A9983" i="5"/>
  <c r="A9982" i="5"/>
  <c r="A9981" i="5"/>
  <c r="A9980" i="5"/>
  <c r="A9979" i="5"/>
  <c r="A9978" i="5"/>
  <c r="A9977" i="5"/>
  <c r="A9976" i="5"/>
  <c r="A9975" i="5"/>
  <c r="A9974" i="5"/>
  <c r="A9973" i="5"/>
  <c r="A9972" i="5"/>
  <c r="A9971" i="5"/>
  <c r="A9970" i="5"/>
  <c r="A9969" i="5"/>
  <c r="A9968" i="5"/>
  <c r="A9967" i="5"/>
  <c r="A9966" i="5"/>
  <c r="A9965" i="5"/>
  <c r="A9964" i="5"/>
  <c r="A9963" i="5"/>
  <c r="A9962" i="5"/>
  <c r="A9961" i="5"/>
  <c r="A9960" i="5"/>
  <c r="A9959" i="5"/>
  <c r="A9958" i="5"/>
  <c r="A9957" i="5"/>
  <c r="A9956" i="5"/>
  <c r="A9955" i="5"/>
  <c r="A9954" i="5"/>
  <c r="A9953" i="5"/>
  <c r="A9952" i="5"/>
  <c r="A9951" i="5"/>
  <c r="A9950" i="5"/>
  <c r="A9949" i="5"/>
  <c r="A9948" i="5"/>
  <c r="A9947" i="5"/>
  <c r="A9946" i="5"/>
  <c r="A9945" i="5"/>
  <c r="A9944" i="5"/>
  <c r="A9943" i="5"/>
  <c r="A9942" i="5"/>
  <c r="A9941" i="5"/>
  <c r="A9940" i="5"/>
  <c r="A9939" i="5"/>
  <c r="A9938" i="5"/>
  <c r="A9937" i="5"/>
  <c r="A9936" i="5"/>
  <c r="A9935" i="5"/>
  <c r="A9934" i="5"/>
  <c r="A9933" i="5"/>
  <c r="A9932" i="5"/>
  <c r="A9931" i="5"/>
  <c r="A9930" i="5"/>
  <c r="A9929" i="5"/>
  <c r="A9928" i="5"/>
  <c r="A9927" i="5"/>
  <c r="A9926" i="5"/>
  <c r="A9925" i="5"/>
  <c r="A9924" i="5"/>
  <c r="A9923" i="5"/>
  <c r="A9922" i="5"/>
  <c r="A9921" i="5"/>
  <c r="A9920" i="5"/>
  <c r="A9919" i="5"/>
  <c r="A9918" i="5"/>
  <c r="A9917" i="5"/>
  <c r="A9916" i="5"/>
  <c r="A9915" i="5"/>
  <c r="A9914" i="5"/>
  <c r="A9913" i="5"/>
  <c r="A9912" i="5"/>
  <c r="A9911" i="5"/>
  <c r="A9910" i="5"/>
  <c r="A9909" i="5"/>
  <c r="A9908" i="5"/>
  <c r="A9907" i="5"/>
  <c r="A9906" i="5"/>
  <c r="A9905" i="5"/>
  <c r="A9904" i="5"/>
  <c r="A9903" i="5"/>
  <c r="A9902" i="5"/>
  <c r="A9901" i="5"/>
  <c r="A9900" i="5"/>
  <c r="A9899" i="5"/>
  <c r="A9898" i="5"/>
  <c r="A9897" i="5"/>
  <c r="A9896" i="5"/>
  <c r="A9895" i="5"/>
  <c r="A9894" i="5"/>
  <c r="A9893" i="5"/>
  <c r="A9892" i="5"/>
  <c r="A9891" i="5"/>
  <c r="A9890" i="5"/>
  <c r="A9889" i="5"/>
  <c r="A9888" i="5"/>
  <c r="A9887" i="5"/>
  <c r="A9886" i="5"/>
  <c r="A9885" i="5"/>
  <c r="A9884" i="5"/>
  <c r="A9883" i="5"/>
  <c r="A9882" i="5"/>
  <c r="A9881" i="5"/>
  <c r="A9880" i="5"/>
  <c r="A9879" i="5"/>
  <c r="A9878" i="5"/>
  <c r="A9877" i="5"/>
  <c r="A9876" i="5"/>
  <c r="A9875" i="5"/>
  <c r="A9874" i="5"/>
  <c r="A9873" i="5"/>
  <c r="A9872" i="5"/>
  <c r="A9871" i="5"/>
  <c r="A9870" i="5"/>
  <c r="A9869" i="5"/>
  <c r="A9868" i="5"/>
  <c r="A9867" i="5"/>
  <c r="A9866" i="5"/>
  <c r="A9865" i="5"/>
  <c r="A9864" i="5"/>
  <c r="A9863" i="5"/>
  <c r="A9862" i="5"/>
  <c r="A9861" i="5"/>
  <c r="A9860" i="5"/>
  <c r="A9859" i="5"/>
  <c r="A9858" i="5"/>
  <c r="A9857" i="5"/>
  <c r="A9856" i="5"/>
  <c r="A9855" i="5"/>
  <c r="A9854" i="5"/>
  <c r="A9853" i="5"/>
  <c r="A9852" i="5"/>
  <c r="A9851" i="5"/>
  <c r="A9850" i="5"/>
  <c r="A9849" i="5"/>
  <c r="A9848" i="5"/>
  <c r="A9847" i="5"/>
  <c r="A9846" i="5"/>
  <c r="A9845" i="5"/>
  <c r="A9844" i="5"/>
  <c r="A9843" i="5"/>
  <c r="A9842" i="5"/>
  <c r="A9841" i="5"/>
  <c r="A9840" i="5"/>
  <c r="A9839" i="5"/>
  <c r="A9838" i="5"/>
  <c r="A9837" i="5"/>
  <c r="A9836" i="5"/>
  <c r="A9835" i="5"/>
  <c r="A9834" i="5"/>
  <c r="A9833" i="5"/>
  <c r="A9832" i="5"/>
  <c r="A9831" i="5"/>
  <c r="A9830" i="5"/>
  <c r="A9829" i="5"/>
  <c r="A9828" i="5"/>
  <c r="A9827" i="5"/>
  <c r="A9826" i="5"/>
  <c r="A9825" i="5"/>
  <c r="A9824" i="5"/>
  <c r="A9823" i="5"/>
  <c r="A9822" i="5"/>
  <c r="A9821" i="5"/>
  <c r="A9820" i="5"/>
  <c r="A9819" i="5"/>
  <c r="A9818" i="5"/>
  <c r="A9817" i="5"/>
  <c r="A9816" i="5"/>
  <c r="A9815" i="5"/>
  <c r="A9814" i="5"/>
  <c r="A9813" i="5"/>
  <c r="A9812" i="5"/>
  <c r="A9811" i="5"/>
  <c r="A9810" i="5"/>
  <c r="A9809" i="5"/>
  <c r="A9808" i="5"/>
  <c r="A9807" i="5"/>
  <c r="A9806" i="5"/>
  <c r="A9805" i="5"/>
  <c r="A9804" i="5"/>
  <c r="A9803" i="5"/>
  <c r="A9802" i="5"/>
  <c r="A9801" i="5"/>
  <c r="A9800" i="5"/>
  <c r="A9799" i="5"/>
  <c r="A9798" i="5"/>
  <c r="A9797" i="5"/>
  <c r="A9796" i="5"/>
  <c r="A9795" i="5"/>
  <c r="A9794" i="5"/>
  <c r="A9793" i="5"/>
  <c r="A9792" i="5"/>
  <c r="A9791" i="5"/>
  <c r="A9790" i="5"/>
  <c r="A9789" i="5"/>
  <c r="A9788" i="5"/>
  <c r="A9787" i="5"/>
  <c r="A9786" i="5"/>
  <c r="A9785" i="5"/>
  <c r="A9784" i="5"/>
  <c r="A9783" i="5"/>
  <c r="A9782" i="5"/>
  <c r="A9781" i="5"/>
  <c r="A9780" i="5"/>
  <c r="A9779" i="5"/>
  <c r="A9778" i="5"/>
  <c r="A9777" i="5"/>
  <c r="A9776" i="5"/>
  <c r="A9775" i="5"/>
  <c r="A9774" i="5"/>
  <c r="A9773" i="5"/>
  <c r="A9772" i="5"/>
  <c r="A9771" i="5"/>
  <c r="A9770" i="5"/>
  <c r="A9769" i="5"/>
  <c r="A9768" i="5"/>
  <c r="A9767" i="5"/>
  <c r="A9766" i="5"/>
  <c r="A9765" i="5"/>
  <c r="A9764" i="5"/>
  <c r="A9763" i="5"/>
  <c r="A9762" i="5"/>
  <c r="A9761" i="5"/>
  <c r="A9760" i="5"/>
  <c r="A9759" i="5"/>
  <c r="A9758" i="5"/>
  <c r="A9757" i="5"/>
  <c r="A9756" i="5"/>
  <c r="A9755" i="5"/>
  <c r="A9754" i="5"/>
  <c r="A9753" i="5"/>
  <c r="A9752" i="5"/>
  <c r="A9751" i="5"/>
  <c r="A9750" i="5"/>
  <c r="A9749" i="5"/>
  <c r="A9748" i="5"/>
  <c r="A9747" i="5"/>
  <c r="A9746" i="5"/>
  <c r="A9745" i="5"/>
  <c r="A9744" i="5"/>
  <c r="A9743" i="5"/>
  <c r="A9742" i="5"/>
  <c r="A9741" i="5"/>
  <c r="A9740" i="5"/>
  <c r="A9739" i="5"/>
  <c r="A9738" i="5"/>
  <c r="A9737" i="5"/>
  <c r="A9736" i="5"/>
  <c r="A9735" i="5"/>
  <c r="A9734" i="5"/>
  <c r="A9733" i="5"/>
  <c r="A9732" i="5"/>
  <c r="A9731" i="5"/>
  <c r="A9730" i="5"/>
  <c r="A9729" i="5"/>
  <c r="A9728" i="5"/>
  <c r="A9727" i="5"/>
  <c r="A9726" i="5"/>
  <c r="A9725" i="5"/>
  <c r="A9724" i="5"/>
  <c r="A9723" i="5"/>
  <c r="A9722" i="5"/>
  <c r="A9721" i="5"/>
  <c r="A9720" i="5"/>
  <c r="A9719" i="5"/>
  <c r="A9718" i="5"/>
  <c r="A9717" i="5"/>
  <c r="A9716" i="5"/>
  <c r="A9715" i="5"/>
  <c r="A9714" i="5"/>
  <c r="A9713" i="5"/>
  <c r="A9712" i="5"/>
  <c r="A9711" i="5"/>
  <c r="A9710" i="5"/>
  <c r="A9709" i="5"/>
  <c r="A9708" i="5"/>
  <c r="A9707" i="5"/>
  <c r="A9706" i="5"/>
  <c r="A9705" i="5"/>
  <c r="A9704" i="5"/>
  <c r="A9703" i="5"/>
  <c r="A9702" i="5"/>
  <c r="A9701" i="5"/>
  <c r="A9700" i="5"/>
  <c r="A9699" i="5"/>
  <c r="A9698" i="5"/>
  <c r="A9697" i="5"/>
  <c r="A9696" i="5"/>
  <c r="A9695" i="5"/>
  <c r="A9694" i="5"/>
  <c r="A9693" i="5"/>
  <c r="A9692" i="5"/>
  <c r="A9691" i="5"/>
  <c r="A9690" i="5"/>
  <c r="A9689" i="5"/>
  <c r="A9688" i="5"/>
  <c r="A9687" i="5"/>
  <c r="A9686" i="5"/>
  <c r="A9685" i="5"/>
  <c r="A9684" i="5"/>
  <c r="A9683" i="5"/>
  <c r="A9682" i="5"/>
  <c r="A9681" i="5"/>
  <c r="A9680" i="5"/>
  <c r="A9679" i="5"/>
  <c r="A9678" i="5"/>
  <c r="A9677" i="5"/>
  <c r="A9676" i="5"/>
  <c r="A9675" i="5"/>
  <c r="A9674" i="5"/>
  <c r="A9673" i="5"/>
  <c r="A9672" i="5"/>
  <c r="A9671" i="5"/>
  <c r="A9670" i="5"/>
  <c r="A9669" i="5"/>
  <c r="A9668" i="5"/>
  <c r="A9667" i="5"/>
  <c r="A9666" i="5"/>
  <c r="A9665" i="5"/>
  <c r="A9664" i="5"/>
  <c r="A9663" i="5"/>
  <c r="A9662" i="5"/>
  <c r="A9661" i="5"/>
  <c r="A9660" i="5"/>
  <c r="A9659" i="5"/>
  <c r="A9658" i="5"/>
  <c r="A9657" i="5"/>
  <c r="A9656" i="5"/>
  <c r="A9655" i="5"/>
  <c r="A9654" i="5"/>
  <c r="A9653" i="5"/>
  <c r="A9652" i="5"/>
  <c r="A9651" i="5"/>
  <c r="A9650" i="5"/>
  <c r="A9649" i="5"/>
  <c r="A9648" i="5"/>
  <c r="A9647" i="5"/>
  <c r="A9646" i="5"/>
  <c r="A9645" i="5"/>
  <c r="A9644" i="5"/>
  <c r="A9643" i="5"/>
  <c r="A9642" i="5"/>
  <c r="A9641" i="5"/>
  <c r="A9640" i="5"/>
  <c r="A9639" i="5"/>
  <c r="A9638" i="5"/>
  <c r="A9637" i="5"/>
  <c r="A9636" i="5"/>
  <c r="A9635" i="5"/>
  <c r="A9634" i="5"/>
  <c r="A9633" i="5"/>
  <c r="A9632" i="5"/>
  <c r="A9631" i="5"/>
  <c r="A9630" i="5"/>
  <c r="A9629" i="5"/>
  <c r="A9628" i="5"/>
  <c r="A9627" i="5"/>
  <c r="A9626" i="5"/>
  <c r="A9625" i="5"/>
  <c r="A9624" i="5"/>
  <c r="A9623" i="5"/>
  <c r="A9622" i="5"/>
  <c r="A9621" i="5"/>
  <c r="A9620" i="5"/>
  <c r="A9619" i="5"/>
  <c r="A9618" i="5"/>
  <c r="A9617" i="5"/>
  <c r="A9616" i="5"/>
  <c r="A9615" i="5"/>
  <c r="A9614" i="5"/>
  <c r="A9613" i="5"/>
  <c r="A9612" i="5"/>
  <c r="A9611" i="5"/>
  <c r="A9610" i="5"/>
  <c r="A9609" i="5"/>
  <c r="A9608" i="5"/>
  <c r="A9607" i="5"/>
  <c r="A9606" i="5"/>
  <c r="A9605" i="5"/>
  <c r="A9604" i="5"/>
  <c r="A9603" i="5"/>
  <c r="A9602" i="5"/>
  <c r="A9601" i="5"/>
  <c r="A9600" i="5"/>
  <c r="A9599" i="5"/>
  <c r="A9598" i="5"/>
  <c r="A9597" i="5"/>
  <c r="A9596" i="5"/>
  <c r="A9595" i="5"/>
  <c r="A9594" i="5"/>
  <c r="A9593" i="5"/>
  <c r="A9592" i="5"/>
  <c r="A9591" i="5"/>
  <c r="A9590" i="5"/>
  <c r="A9589" i="5"/>
  <c r="A9588" i="5"/>
  <c r="A9587" i="5"/>
  <c r="A9586" i="5"/>
  <c r="A9585" i="5"/>
  <c r="A9584" i="5"/>
  <c r="A9583" i="5"/>
  <c r="A9582" i="5"/>
  <c r="A9581" i="5"/>
  <c r="A9580" i="5"/>
  <c r="A9579" i="5"/>
  <c r="A9578" i="5"/>
  <c r="A9577" i="5"/>
  <c r="A9576" i="5"/>
  <c r="A9575" i="5"/>
  <c r="A9574" i="5"/>
  <c r="A9573" i="5"/>
  <c r="A9572" i="5"/>
  <c r="A9571" i="5"/>
  <c r="A9570" i="5"/>
  <c r="A9569" i="5"/>
  <c r="A9568" i="5"/>
  <c r="A9567" i="5"/>
  <c r="A9566" i="5"/>
  <c r="A9565" i="5"/>
  <c r="A9564" i="5"/>
  <c r="A9563" i="5"/>
  <c r="A9562" i="5"/>
  <c r="A9561" i="5"/>
  <c r="A9560" i="5"/>
  <c r="A9559" i="5"/>
  <c r="A9558" i="5"/>
  <c r="A9557" i="5"/>
  <c r="A9556" i="5"/>
  <c r="A9555" i="5"/>
  <c r="A9554" i="5"/>
  <c r="A9553" i="5"/>
  <c r="A9552" i="5"/>
  <c r="A9551" i="5"/>
  <c r="A9550" i="5"/>
  <c r="A9549" i="5"/>
  <c r="A9548" i="5"/>
  <c r="A9547" i="5"/>
  <c r="A9546" i="5"/>
  <c r="A9545" i="5"/>
  <c r="A9544" i="5"/>
  <c r="A9543" i="5"/>
  <c r="A9542" i="5"/>
  <c r="A9541" i="5"/>
  <c r="A9540" i="5"/>
  <c r="A9539" i="5"/>
  <c r="A9538" i="5"/>
  <c r="A9537" i="5"/>
  <c r="A9536" i="5"/>
  <c r="A9535" i="5"/>
  <c r="A9534" i="5"/>
  <c r="A9533" i="5"/>
  <c r="A9532" i="5"/>
  <c r="A9531" i="5"/>
  <c r="A9530" i="5"/>
  <c r="A9529" i="5"/>
  <c r="A9528" i="5"/>
  <c r="A9527" i="5"/>
  <c r="A9526" i="5"/>
  <c r="A9525" i="5"/>
  <c r="A9524" i="5"/>
  <c r="A9523" i="5"/>
  <c r="A9522" i="5"/>
  <c r="A9521" i="5"/>
  <c r="A9520" i="5"/>
  <c r="A9519" i="5"/>
  <c r="A9518" i="5"/>
  <c r="A9517" i="5"/>
  <c r="A9516" i="5"/>
  <c r="A9515" i="5"/>
  <c r="A9514" i="5"/>
  <c r="A9513" i="5"/>
  <c r="A9512" i="5"/>
  <c r="A9511" i="5"/>
  <c r="A9510" i="5"/>
  <c r="A9509" i="5"/>
  <c r="A9508" i="5"/>
  <c r="A9507" i="5"/>
  <c r="A9506" i="5"/>
  <c r="A9505" i="5"/>
  <c r="A9504" i="5"/>
  <c r="A9503" i="5"/>
  <c r="A9502" i="5"/>
  <c r="A9501" i="5"/>
  <c r="A9500" i="5"/>
  <c r="A9499" i="5"/>
  <c r="A9498" i="5"/>
  <c r="A9497" i="5"/>
  <c r="A9496" i="5"/>
  <c r="A9495" i="5"/>
  <c r="A9494" i="5"/>
  <c r="A9493" i="5"/>
  <c r="A9492" i="5"/>
  <c r="A9491" i="5"/>
  <c r="A9490" i="5"/>
  <c r="A9489" i="5"/>
  <c r="A9488" i="5"/>
  <c r="A9487" i="5"/>
  <c r="A9486" i="5"/>
  <c r="A9485" i="5"/>
  <c r="A9484" i="5"/>
  <c r="A9483" i="5"/>
  <c r="A9482" i="5"/>
  <c r="A9481" i="5"/>
  <c r="A9480" i="5"/>
  <c r="A9479" i="5"/>
  <c r="A9478" i="5"/>
  <c r="A9477" i="5"/>
  <c r="A9476" i="5"/>
  <c r="A9475" i="5"/>
  <c r="A9474" i="5"/>
  <c r="A9473" i="5"/>
  <c r="A9472" i="5"/>
  <c r="A9471" i="5"/>
  <c r="A9470" i="5"/>
  <c r="A9469" i="5"/>
  <c r="A9468" i="5"/>
  <c r="A9467" i="5"/>
  <c r="A9466" i="5"/>
  <c r="A9465" i="5"/>
  <c r="A9464" i="5"/>
  <c r="A9463" i="5"/>
  <c r="A9462" i="5"/>
  <c r="A9461" i="5"/>
  <c r="A9460" i="5"/>
  <c r="A9459" i="5"/>
  <c r="A9458" i="5"/>
  <c r="A9457" i="5"/>
  <c r="A9456" i="5"/>
  <c r="A9455" i="5"/>
  <c r="A9454" i="5"/>
  <c r="A9453" i="5"/>
  <c r="A9452" i="5"/>
  <c r="A9451" i="5"/>
  <c r="A9450" i="5"/>
  <c r="A9449" i="5"/>
  <c r="A9448" i="5"/>
  <c r="A9447" i="5"/>
  <c r="A9446" i="5"/>
  <c r="A9445" i="5"/>
  <c r="A9444" i="5"/>
  <c r="A9443" i="5"/>
  <c r="A9442" i="5"/>
  <c r="A9441" i="5"/>
  <c r="A9440" i="5"/>
  <c r="A9439" i="5"/>
  <c r="A9438" i="5"/>
  <c r="A9437" i="5"/>
  <c r="A9436" i="5"/>
  <c r="A9435" i="5"/>
  <c r="A9434" i="5"/>
  <c r="A9433" i="5"/>
  <c r="A9432" i="5"/>
  <c r="A9431" i="5"/>
  <c r="A9430" i="5"/>
  <c r="A9429" i="5"/>
  <c r="A9428" i="5"/>
  <c r="A9427" i="5"/>
  <c r="A9426" i="5"/>
  <c r="A9425" i="5"/>
  <c r="A9424" i="5"/>
  <c r="A9423" i="5"/>
  <c r="A9422" i="5"/>
  <c r="A9421" i="5"/>
  <c r="A9420" i="5"/>
  <c r="A9419" i="5"/>
  <c r="A9418" i="5"/>
  <c r="A9417" i="5"/>
  <c r="A9416" i="5"/>
  <c r="A9415" i="5"/>
  <c r="A9414" i="5"/>
  <c r="A9413" i="5"/>
  <c r="A9412" i="5"/>
  <c r="A9411" i="5"/>
  <c r="A9410" i="5"/>
  <c r="A9409" i="5"/>
  <c r="A9408" i="5"/>
  <c r="A9407" i="5"/>
  <c r="A9406" i="5"/>
  <c r="A9405" i="5"/>
  <c r="A9404" i="5"/>
  <c r="A9403" i="5"/>
  <c r="A9402" i="5"/>
  <c r="A9401" i="5"/>
  <c r="A9400" i="5"/>
  <c r="A9399" i="5"/>
  <c r="A9398" i="5"/>
  <c r="A9397" i="5"/>
  <c r="A9396" i="5"/>
  <c r="A9395" i="5"/>
  <c r="A9394" i="5"/>
  <c r="A9393" i="5"/>
  <c r="A9392" i="5"/>
  <c r="A9391" i="5"/>
  <c r="A9390" i="5"/>
  <c r="A9389" i="5"/>
  <c r="A9388" i="5"/>
  <c r="A9387" i="5"/>
  <c r="A9386" i="5"/>
  <c r="A9385" i="5"/>
  <c r="A9384" i="5"/>
  <c r="A9383" i="5"/>
  <c r="A9382" i="5"/>
  <c r="A9381" i="5"/>
  <c r="A9380" i="5"/>
  <c r="A9379" i="5"/>
  <c r="A9378" i="5"/>
  <c r="A9377" i="5"/>
  <c r="A9376" i="5"/>
  <c r="A9375" i="5"/>
  <c r="A9374" i="5"/>
  <c r="A9373" i="5"/>
  <c r="A9372" i="5"/>
  <c r="A9371" i="5"/>
  <c r="A9370" i="5"/>
  <c r="A9369" i="5"/>
  <c r="A9368" i="5"/>
  <c r="A9367" i="5"/>
  <c r="A9366" i="5"/>
  <c r="A9365" i="5"/>
  <c r="A9364" i="5"/>
  <c r="A9363" i="5"/>
  <c r="A9362" i="5"/>
  <c r="A9361" i="5"/>
  <c r="A9360" i="5"/>
  <c r="A9359" i="5"/>
  <c r="A9358" i="5"/>
  <c r="A9357" i="5"/>
  <c r="A9356" i="5"/>
  <c r="A9355" i="5"/>
  <c r="A9354" i="5"/>
  <c r="A9353" i="5"/>
  <c r="A9352" i="5"/>
  <c r="A9351" i="5"/>
  <c r="A9350" i="5"/>
  <c r="A9349" i="5"/>
  <c r="A9348" i="5"/>
  <c r="A9347" i="5"/>
  <c r="A9346" i="5"/>
  <c r="A9345" i="5"/>
  <c r="A9344" i="5"/>
  <c r="A9343" i="5"/>
  <c r="A9342" i="5"/>
  <c r="A9341" i="5"/>
  <c r="A9340" i="5"/>
  <c r="A9339" i="5"/>
  <c r="A9338" i="5"/>
  <c r="A9337" i="5"/>
  <c r="A9336" i="5"/>
  <c r="A9335" i="5"/>
  <c r="A9334" i="5"/>
  <c r="A9333" i="5"/>
  <c r="A9332" i="5"/>
  <c r="A9331" i="5"/>
  <c r="A9330" i="5"/>
  <c r="A9329" i="5"/>
  <c r="A9328" i="5"/>
  <c r="A9327" i="5"/>
  <c r="A9326" i="5"/>
  <c r="A9325" i="5"/>
  <c r="A9324" i="5"/>
  <c r="A9323" i="5"/>
  <c r="A9322" i="5"/>
  <c r="A9321" i="5"/>
  <c r="A9320" i="5"/>
  <c r="A9319" i="5"/>
  <c r="A9318" i="5"/>
  <c r="A9317" i="5"/>
  <c r="A9316" i="5"/>
  <c r="A9315" i="5"/>
  <c r="A9314" i="5"/>
  <c r="A9313" i="5"/>
  <c r="A9312" i="5"/>
  <c r="A9311" i="5"/>
  <c r="A9310" i="5"/>
  <c r="A9309" i="5"/>
  <c r="A9308" i="5"/>
  <c r="A9307" i="5"/>
  <c r="A9306" i="5"/>
  <c r="A9305" i="5"/>
  <c r="A9304" i="5"/>
  <c r="A9303" i="5"/>
  <c r="A9302" i="5"/>
  <c r="A9301" i="5"/>
  <c r="A9300" i="5"/>
  <c r="A9299" i="5"/>
  <c r="A9298" i="5"/>
  <c r="A9297" i="5"/>
  <c r="A9296" i="5"/>
  <c r="A9295" i="5"/>
  <c r="A9294" i="5"/>
  <c r="A9293" i="5"/>
  <c r="A9292" i="5"/>
  <c r="A9291" i="5"/>
  <c r="A9290" i="5"/>
  <c r="A9289" i="5"/>
  <c r="A9288" i="5"/>
  <c r="A9287" i="5"/>
  <c r="A9286" i="5"/>
  <c r="A9285" i="5"/>
  <c r="A9284" i="5"/>
  <c r="A9283" i="5"/>
  <c r="A9282" i="5"/>
  <c r="A9281" i="5"/>
  <c r="A9280" i="5"/>
  <c r="A9279" i="5"/>
  <c r="A9278" i="5"/>
  <c r="A9277" i="5"/>
  <c r="A9276" i="5"/>
  <c r="A9275" i="5"/>
  <c r="A9274" i="5"/>
  <c r="A9273" i="5"/>
  <c r="A9272" i="5"/>
  <c r="A9271" i="5"/>
  <c r="A9270" i="5"/>
  <c r="A9269" i="5"/>
  <c r="A9268" i="5"/>
  <c r="A9267" i="5"/>
  <c r="A9266" i="5"/>
  <c r="A9265" i="5"/>
  <c r="A9264" i="5"/>
  <c r="A9263" i="5"/>
  <c r="A9262" i="5"/>
  <c r="A9261" i="5"/>
  <c r="A9260" i="5"/>
  <c r="A9259" i="5"/>
  <c r="A9258" i="5"/>
  <c r="A9257" i="5"/>
  <c r="A9256" i="5"/>
  <c r="A9255" i="5"/>
  <c r="A9254" i="5"/>
  <c r="A9253" i="5"/>
  <c r="A9252" i="5"/>
  <c r="A9251" i="5"/>
  <c r="A9250" i="5"/>
  <c r="A9249" i="5"/>
  <c r="A9248" i="5"/>
  <c r="A9247" i="5"/>
  <c r="A9246" i="5"/>
  <c r="A9245" i="5"/>
  <c r="A9244" i="5"/>
  <c r="A9243" i="5"/>
  <c r="A9242" i="5"/>
  <c r="A9241" i="5"/>
  <c r="A9240" i="5"/>
  <c r="A9239" i="5"/>
  <c r="A9238" i="5"/>
  <c r="A9237" i="5"/>
  <c r="A9236" i="5"/>
  <c r="A9235" i="5"/>
  <c r="A9234" i="5"/>
  <c r="A9233" i="5"/>
  <c r="A9232" i="5"/>
  <c r="A9231" i="5"/>
  <c r="A9230" i="5"/>
  <c r="A9229" i="5"/>
  <c r="A9228" i="5"/>
  <c r="A9227" i="5"/>
  <c r="A9226" i="5"/>
  <c r="A9225" i="5"/>
  <c r="A9224" i="5"/>
  <c r="A9223" i="5"/>
  <c r="A9222" i="5"/>
  <c r="A9221" i="5"/>
  <c r="A9220" i="5"/>
  <c r="A9219" i="5"/>
  <c r="A9218" i="5"/>
  <c r="A9217" i="5"/>
  <c r="A9216" i="5"/>
  <c r="A9215" i="5"/>
  <c r="A9214" i="5"/>
  <c r="A9213" i="5"/>
  <c r="A9212" i="5"/>
  <c r="A9211" i="5"/>
  <c r="A9210" i="5"/>
  <c r="A9209" i="5"/>
  <c r="A9208" i="5"/>
  <c r="A9207" i="5"/>
  <c r="A9206" i="5"/>
  <c r="A9205" i="5"/>
  <c r="A9204" i="5"/>
  <c r="A9203" i="5"/>
  <c r="A9202" i="5"/>
  <c r="A9201" i="5"/>
  <c r="A9200" i="5"/>
  <c r="A9199" i="5"/>
  <c r="A9198" i="5"/>
  <c r="A9197" i="5"/>
  <c r="A9196" i="5"/>
  <c r="A9195" i="5"/>
  <c r="A9194" i="5"/>
  <c r="A9193" i="5"/>
  <c r="A9192" i="5"/>
  <c r="A9191" i="5"/>
  <c r="A9190" i="5"/>
  <c r="A9189" i="5"/>
  <c r="A9188" i="5"/>
  <c r="A9187" i="5"/>
  <c r="A9186" i="5"/>
  <c r="A9185" i="5"/>
  <c r="A9184" i="5"/>
  <c r="A9183" i="5"/>
  <c r="A9182" i="5"/>
  <c r="A9181" i="5"/>
  <c r="A9180" i="5"/>
  <c r="A9179" i="5"/>
  <c r="A9178" i="5"/>
  <c r="A9177" i="5"/>
  <c r="A9176" i="5"/>
  <c r="A9175" i="5"/>
  <c r="A9174" i="5"/>
  <c r="A9173" i="5"/>
  <c r="A9172" i="5"/>
  <c r="A9171" i="5"/>
  <c r="A9170" i="5"/>
  <c r="A9169" i="5"/>
  <c r="A9168" i="5"/>
  <c r="A9167" i="5"/>
  <c r="A9166" i="5"/>
  <c r="A9165" i="5"/>
  <c r="A9164" i="5"/>
  <c r="A9163" i="5"/>
  <c r="A9162" i="5"/>
  <c r="A9161" i="5"/>
  <c r="A9160" i="5"/>
  <c r="A9159" i="5"/>
  <c r="A9158" i="5"/>
  <c r="A9157" i="5"/>
  <c r="A9156" i="5"/>
  <c r="A9155" i="5"/>
  <c r="A9154" i="5"/>
  <c r="A9153" i="5"/>
  <c r="A9152" i="5"/>
  <c r="A9151" i="5"/>
  <c r="A9150" i="5"/>
  <c r="A9149" i="5"/>
  <c r="A9148" i="5"/>
  <c r="A9147" i="5"/>
  <c r="A9146" i="5"/>
  <c r="A9145" i="5"/>
  <c r="A9144" i="5"/>
  <c r="A9143" i="5"/>
  <c r="A9142" i="5"/>
  <c r="A9141" i="5"/>
  <c r="A9140" i="5"/>
  <c r="A9139" i="5"/>
  <c r="A9138" i="5"/>
  <c r="A9137" i="5"/>
  <c r="A9136" i="5"/>
  <c r="A9135" i="5"/>
  <c r="A9134" i="5"/>
  <c r="A9133" i="5"/>
  <c r="A9132" i="5"/>
  <c r="A9131" i="5"/>
  <c r="A9130" i="5"/>
  <c r="A9129" i="5"/>
  <c r="A9128" i="5"/>
  <c r="A9127" i="5"/>
  <c r="A9126" i="5"/>
  <c r="A9125" i="5"/>
  <c r="A9124" i="5"/>
  <c r="A9123" i="5"/>
  <c r="A9122" i="5"/>
  <c r="A9121" i="5"/>
  <c r="A9120" i="5"/>
  <c r="A9119" i="5"/>
  <c r="A9118" i="5"/>
  <c r="A9117" i="5"/>
  <c r="A9116" i="5"/>
  <c r="A9115" i="5"/>
  <c r="A9114" i="5"/>
  <c r="A9113" i="5"/>
  <c r="A9112" i="5"/>
  <c r="A9111" i="5"/>
  <c r="A9110" i="5"/>
  <c r="A9109" i="5"/>
  <c r="A9108" i="5"/>
  <c r="A9107" i="5"/>
  <c r="A9106" i="5"/>
  <c r="A9105" i="5"/>
  <c r="A9104" i="5"/>
  <c r="A9103" i="5"/>
  <c r="A9102" i="5"/>
  <c r="A9101" i="5"/>
  <c r="A9100" i="5"/>
  <c r="A9099" i="5"/>
  <c r="A9098" i="5"/>
  <c r="A9097" i="5"/>
  <c r="A9096" i="5"/>
  <c r="A9095" i="5"/>
  <c r="A9094" i="5"/>
  <c r="A9093" i="5"/>
  <c r="A9092" i="5"/>
  <c r="A9091" i="5"/>
  <c r="A9090" i="5"/>
  <c r="A9089" i="5"/>
  <c r="A9088" i="5"/>
  <c r="A9087" i="5"/>
  <c r="A9086" i="5"/>
  <c r="A9085" i="5"/>
  <c r="A9084" i="5"/>
  <c r="A9083" i="5"/>
  <c r="A9082" i="5"/>
  <c r="A9081" i="5"/>
  <c r="A9080" i="5"/>
  <c r="A9079" i="5"/>
  <c r="A9078" i="5"/>
  <c r="A9077" i="5"/>
  <c r="A9076" i="5"/>
  <c r="A9075" i="5"/>
  <c r="A9074" i="5"/>
  <c r="A9073" i="5"/>
  <c r="A9072" i="5"/>
  <c r="A9071" i="5"/>
  <c r="A9070" i="5"/>
  <c r="A9069" i="5"/>
  <c r="A9068" i="5"/>
  <c r="A9067" i="5"/>
  <c r="A9066" i="5"/>
  <c r="A9065" i="5"/>
  <c r="A9064" i="5"/>
  <c r="A9063" i="5"/>
  <c r="A9062" i="5"/>
  <c r="A9061" i="5"/>
  <c r="A9060" i="5"/>
  <c r="A9059" i="5"/>
  <c r="A9058" i="5"/>
  <c r="A9057" i="5"/>
  <c r="A9056" i="5"/>
  <c r="A9055" i="5"/>
  <c r="A9054" i="5"/>
  <c r="A9053" i="5"/>
  <c r="A9052" i="5"/>
  <c r="A9051" i="5"/>
  <c r="A9050" i="5"/>
  <c r="A9049" i="5"/>
  <c r="A9048" i="5"/>
  <c r="A9047" i="5"/>
  <c r="A9046" i="5"/>
  <c r="A9045" i="5"/>
  <c r="A9044" i="5"/>
  <c r="A9043" i="5"/>
  <c r="A9042" i="5"/>
  <c r="A9041" i="5"/>
  <c r="A9040" i="5"/>
  <c r="A9039" i="5"/>
  <c r="A9038" i="5"/>
  <c r="A9037" i="5"/>
  <c r="A9036" i="5"/>
  <c r="A9035" i="5"/>
  <c r="A9034" i="5"/>
  <c r="A9033" i="5"/>
  <c r="A9032" i="5"/>
  <c r="A9031" i="5"/>
  <c r="A9030" i="5"/>
  <c r="A9029" i="5"/>
  <c r="A9028" i="5"/>
  <c r="A9027" i="5"/>
  <c r="A9026" i="5"/>
  <c r="A9025" i="5"/>
  <c r="A9024" i="5"/>
  <c r="A9023" i="5"/>
  <c r="A9022" i="5"/>
  <c r="A9021" i="5"/>
  <c r="A9020" i="5"/>
  <c r="A9019" i="5"/>
  <c r="A9018" i="5"/>
  <c r="A9017" i="5"/>
  <c r="A9016" i="5"/>
  <c r="A9015" i="5"/>
  <c r="A9014" i="5"/>
  <c r="A9013" i="5"/>
  <c r="A9012" i="5"/>
  <c r="A9011" i="5"/>
  <c r="A9010" i="5"/>
  <c r="A9009" i="5"/>
  <c r="A9008" i="5"/>
  <c r="A9007" i="5"/>
  <c r="A9006" i="5"/>
  <c r="A9005" i="5"/>
  <c r="A9004" i="5"/>
  <c r="A9003" i="5"/>
  <c r="A9002" i="5"/>
  <c r="A9001" i="5"/>
  <c r="A9000" i="5"/>
  <c r="A8999" i="5"/>
  <c r="A8998" i="5"/>
  <c r="A8997" i="5"/>
  <c r="A8996" i="5"/>
  <c r="A8995" i="5"/>
  <c r="A8994" i="5"/>
  <c r="A8993" i="5"/>
  <c r="A8992" i="5"/>
  <c r="A8991" i="5"/>
  <c r="A8990" i="5"/>
  <c r="A8989" i="5"/>
  <c r="A8988" i="5"/>
  <c r="A8987" i="5"/>
  <c r="A8986" i="5"/>
  <c r="A8985" i="5"/>
  <c r="A8984" i="5"/>
  <c r="A8983" i="5"/>
  <c r="A8982" i="5"/>
  <c r="A8981" i="5"/>
  <c r="A8980" i="5"/>
  <c r="A8979" i="5"/>
  <c r="A8978" i="5"/>
  <c r="A8977" i="5"/>
  <c r="A8976" i="5"/>
  <c r="A8975" i="5"/>
  <c r="A8974" i="5"/>
  <c r="A8973" i="5"/>
  <c r="A8972" i="5"/>
  <c r="A8971" i="5"/>
  <c r="A8970" i="5"/>
  <c r="A8969" i="5"/>
  <c r="A8968" i="5"/>
  <c r="A8967" i="5"/>
  <c r="A8966" i="5"/>
  <c r="A8965" i="5"/>
  <c r="A8964" i="5"/>
  <c r="A8963" i="5"/>
  <c r="A8962" i="5"/>
  <c r="A8961" i="5"/>
  <c r="A8960" i="5"/>
  <c r="A8959" i="5"/>
  <c r="A8958" i="5"/>
  <c r="A8957" i="5"/>
  <c r="A8956" i="5"/>
  <c r="A8955" i="5"/>
  <c r="A8954" i="5"/>
  <c r="A8953" i="5"/>
  <c r="A8952" i="5"/>
  <c r="A8951" i="5"/>
  <c r="A8950" i="5"/>
  <c r="A8949" i="5"/>
  <c r="A8948" i="5"/>
  <c r="A8947" i="5"/>
  <c r="A8946" i="5"/>
  <c r="A8945" i="5"/>
  <c r="A8944" i="5"/>
  <c r="A8943" i="5"/>
  <c r="A8942" i="5"/>
  <c r="A8941" i="5"/>
  <c r="A8940" i="5"/>
  <c r="A8939" i="5"/>
  <c r="A8938" i="5"/>
  <c r="A8937" i="5"/>
  <c r="A8936" i="5"/>
  <c r="A8935" i="5"/>
  <c r="A8934" i="5"/>
  <c r="A8933" i="5"/>
  <c r="A8932" i="5"/>
  <c r="A8931" i="5"/>
  <c r="A8930" i="5"/>
  <c r="A8929" i="5"/>
  <c r="A8928" i="5"/>
  <c r="A8927" i="5"/>
  <c r="A8926" i="5"/>
  <c r="A8925" i="5"/>
  <c r="A8924" i="5"/>
  <c r="A8923" i="5"/>
  <c r="A8922" i="5"/>
  <c r="A8921" i="5"/>
  <c r="A8920" i="5"/>
  <c r="A8919" i="5"/>
  <c r="A8918" i="5"/>
  <c r="A8917" i="5"/>
  <c r="A8916" i="5"/>
  <c r="A8915" i="5"/>
  <c r="A8914" i="5"/>
  <c r="A8913" i="5"/>
  <c r="A8912" i="5"/>
  <c r="A8911" i="5"/>
  <c r="A8910" i="5"/>
  <c r="A8909" i="5"/>
  <c r="A8908" i="5"/>
  <c r="A8907" i="5"/>
  <c r="A8906" i="5"/>
  <c r="A8905" i="5"/>
  <c r="A8904" i="5"/>
  <c r="A8903" i="5"/>
  <c r="A8902" i="5"/>
  <c r="A8901" i="5"/>
  <c r="A8900" i="5"/>
  <c r="A8899" i="5"/>
  <c r="A8898" i="5"/>
  <c r="A8897" i="5"/>
  <c r="A8896" i="5"/>
  <c r="A8895" i="5"/>
  <c r="A8894" i="5"/>
  <c r="A8893" i="5"/>
  <c r="A8892" i="5"/>
  <c r="A8891" i="5"/>
  <c r="A8890" i="5"/>
  <c r="A8889" i="5"/>
  <c r="A8888" i="5"/>
  <c r="A8887" i="5"/>
  <c r="A8886" i="5"/>
  <c r="A8885" i="5"/>
  <c r="A8884" i="5"/>
  <c r="A8883" i="5"/>
  <c r="A8882" i="5"/>
  <c r="A8881" i="5"/>
  <c r="A8880" i="5"/>
  <c r="A8879" i="5"/>
  <c r="A8878" i="5"/>
  <c r="A8877" i="5"/>
  <c r="A8876" i="5"/>
  <c r="A8875" i="5"/>
  <c r="A8874" i="5"/>
  <c r="A8873" i="5"/>
  <c r="A8872" i="5"/>
  <c r="A8871" i="5"/>
  <c r="A8870" i="5"/>
  <c r="A8869" i="5"/>
  <c r="A8868" i="5"/>
  <c r="A8867" i="5"/>
  <c r="A8866" i="5"/>
  <c r="A8865" i="5"/>
  <c r="A8864" i="5"/>
  <c r="A8863" i="5"/>
  <c r="A8862" i="5"/>
  <c r="A8861" i="5"/>
  <c r="A8860" i="5"/>
  <c r="A8859" i="5"/>
  <c r="A8858" i="5"/>
  <c r="A8857" i="5"/>
  <c r="A8856" i="5"/>
  <c r="A8855" i="5"/>
  <c r="A8854" i="5"/>
  <c r="A8853" i="5"/>
  <c r="A8852" i="5"/>
  <c r="A8851" i="5"/>
  <c r="A8850" i="5"/>
  <c r="A8849" i="5"/>
  <c r="A8848" i="5"/>
  <c r="A8847" i="5"/>
  <c r="A8846" i="5"/>
  <c r="A8845" i="5"/>
  <c r="A8844" i="5"/>
  <c r="A8843" i="5"/>
  <c r="A8842" i="5"/>
  <c r="A8841" i="5"/>
  <c r="A8840" i="5"/>
  <c r="A8839" i="5"/>
  <c r="A8838" i="5"/>
  <c r="A8837" i="5"/>
  <c r="A8836" i="5"/>
  <c r="A8835" i="5"/>
  <c r="A8834" i="5"/>
  <c r="A8833" i="5"/>
  <c r="A8832" i="5"/>
  <c r="A8831" i="5"/>
  <c r="A8830" i="5"/>
  <c r="A8829" i="5"/>
  <c r="A8828" i="5"/>
  <c r="A8827" i="5"/>
  <c r="A8826" i="5"/>
  <c r="A8825" i="5"/>
  <c r="A8824" i="5"/>
  <c r="A8823" i="5"/>
  <c r="A8822" i="5"/>
  <c r="A8821" i="5"/>
  <c r="A8820" i="5"/>
  <c r="A8819" i="5"/>
  <c r="A8818" i="5"/>
  <c r="A8817" i="5"/>
  <c r="A8816" i="5"/>
  <c r="A8815" i="5"/>
  <c r="A8814" i="5"/>
  <c r="A8813" i="5"/>
  <c r="A8812" i="5"/>
  <c r="A8811" i="5"/>
  <c r="A8810" i="5"/>
  <c r="A8809" i="5"/>
  <c r="A8808" i="5"/>
  <c r="A8807" i="5"/>
  <c r="A8806" i="5"/>
  <c r="A8805" i="5"/>
  <c r="A8804" i="5"/>
  <c r="A8803" i="5"/>
  <c r="A8802" i="5"/>
  <c r="A8801" i="5"/>
  <c r="A8800" i="5"/>
  <c r="A8799" i="5"/>
  <c r="A8798" i="5"/>
  <c r="A8797" i="5"/>
  <c r="A8796" i="5"/>
  <c r="A8795" i="5"/>
  <c r="A8794" i="5"/>
  <c r="A8793" i="5"/>
  <c r="A8792" i="5"/>
  <c r="A8791" i="5"/>
  <c r="A8790" i="5"/>
  <c r="A8789" i="5"/>
  <c r="A8788" i="5"/>
  <c r="A8787" i="5"/>
  <c r="A8786" i="5"/>
  <c r="A8785" i="5"/>
  <c r="A8784" i="5"/>
  <c r="A8783" i="5"/>
  <c r="A8782" i="5"/>
  <c r="A8781" i="5"/>
  <c r="A8780" i="5"/>
  <c r="A8779" i="5"/>
  <c r="A8778" i="5"/>
  <c r="A8777" i="5"/>
  <c r="A8776" i="5"/>
  <c r="A8775" i="5"/>
  <c r="A8774" i="5"/>
  <c r="A8773" i="5"/>
  <c r="A8772" i="5"/>
  <c r="A8771" i="5"/>
  <c r="A8770" i="5"/>
  <c r="A8769" i="5"/>
  <c r="A8768" i="5"/>
  <c r="A8767" i="5"/>
  <c r="A8766" i="5"/>
  <c r="A8765" i="5"/>
  <c r="A8764" i="5"/>
  <c r="A8763" i="5"/>
  <c r="A8762" i="5"/>
  <c r="A8761" i="5"/>
  <c r="A8760" i="5"/>
  <c r="A8759" i="5"/>
  <c r="A8758" i="5"/>
  <c r="A8757" i="5"/>
  <c r="A8756" i="5"/>
  <c r="A8755" i="5"/>
  <c r="A8754" i="5"/>
  <c r="A8753" i="5"/>
  <c r="A8752" i="5"/>
  <c r="A8751" i="5"/>
  <c r="A8750" i="5"/>
  <c r="A8749" i="5"/>
  <c r="A8748" i="5"/>
  <c r="A8747" i="5"/>
  <c r="A8746" i="5"/>
  <c r="A8745" i="5"/>
  <c r="A8744" i="5"/>
  <c r="A8743" i="5"/>
  <c r="A8742" i="5"/>
  <c r="A8741" i="5"/>
  <c r="A8740" i="5"/>
  <c r="A8739" i="5"/>
  <c r="A8738" i="5"/>
  <c r="A8737" i="5"/>
  <c r="A8736" i="5"/>
  <c r="A8735" i="5"/>
  <c r="A8734" i="5"/>
  <c r="A8733" i="5"/>
  <c r="A8732" i="5"/>
  <c r="A8731" i="5"/>
  <c r="A8730" i="5"/>
  <c r="A8729" i="5"/>
  <c r="A8728" i="5"/>
  <c r="A8727" i="5"/>
  <c r="A8726" i="5"/>
  <c r="A8725" i="5"/>
  <c r="A8724" i="5"/>
  <c r="A8723" i="5"/>
  <c r="A8722" i="5"/>
  <c r="A8721" i="5"/>
  <c r="A8720" i="5"/>
  <c r="A8719" i="5"/>
  <c r="A8718" i="5"/>
  <c r="A8717" i="5"/>
  <c r="A8716" i="5"/>
  <c r="A8715" i="5"/>
  <c r="A8714" i="5"/>
  <c r="A8713" i="5"/>
  <c r="A8712" i="5"/>
  <c r="A8711" i="5"/>
  <c r="A8710" i="5"/>
  <c r="A8709" i="5"/>
  <c r="A8708" i="5"/>
  <c r="A8707" i="5"/>
  <c r="A8706" i="5"/>
  <c r="A8705" i="5"/>
  <c r="A8704" i="5"/>
  <c r="A8703" i="5"/>
  <c r="A8702" i="5"/>
  <c r="A8701" i="5"/>
  <c r="A8700" i="5"/>
  <c r="A8699" i="5"/>
  <c r="A8698" i="5"/>
  <c r="A8697" i="5"/>
  <c r="A8696" i="5"/>
  <c r="A8695" i="5"/>
  <c r="A8694" i="5"/>
  <c r="A8693" i="5"/>
  <c r="A8692" i="5"/>
  <c r="A8691" i="5"/>
  <c r="A8690" i="5"/>
  <c r="A8689" i="5"/>
  <c r="A8688" i="5"/>
  <c r="A8687" i="5"/>
  <c r="A8686" i="5"/>
  <c r="A8685" i="5"/>
  <c r="A8684" i="5"/>
  <c r="A8683" i="5"/>
  <c r="A8682" i="5"/>
  <c r="A8681" i="5"/>
  <c r="A8680" i="5"/>
  <c r="A8679" i="5"/>
  <c r="A8678" i="5"/>
  <c r="A8677" i="5"/>
  <c r="A8676" i="5"/>
  <c r="A8675" i="5"/>
  <c r="A8674" i="5"/>
  <c r="A8673" i="5"/>
  <c r="A8672" i="5"/>
  <c r="A8671" i="5"/>
  <c r="A8670" i="5"/>
  <c r="A8669" i="5"/>
  <c r="A8668" i="5"/>
  <c r="A8667" i="5"/>
  <c r="A8666" i="5"/>
  <c r="A8665" i="5"/>
  <c r="A8664" i="5"/>
  <c r="A8663" i="5"/>
  <c r="A8662" i="5"/>
  <c r="A8661" i="5"/>
  <c r="A8660" i="5"/>
  <c r="A8659" i="5"/>
  <c r="A8658" i="5"/>
  <c r="A8657" i="5"/>
  <c r="A8656" i="5"/>
  <c r="A8655" i="5"/>
  <c r="A8654" i="5"/>
  <c r="A8653" i="5"/>
  <c r="A8652" i="5"/>
  <c r="A8651" i="5"/>
  <c r="A8650" i="5"/>
  <c r="A8649" i="5"/>
  <c r="A8648" i="5"/>
  <c r="A8647" i="5"/>
  <c r="A8646" i="5"/>
  <c r="A8645" i="5"/>
  <c r="A8644" i="5"/>
  <c r="A8643" i="5"/>
  <c r="A8642" i="5"/>
  <c r="A8641" i="5"/>
  <c r="A8640" i="5"/>
  <c r="A8639" i="5"/>
  <c r="A8638" i="5"/>
  <c r="A8637" i="5"/>
  <c r="A8636" i="5"/>
  <c r="A8635" i="5"/>
  <c r="A8634" i="5"/>
  <c r="A8633" i="5"/>
  <c r="A8632" i="5"/>
  <c r="A8631" i="5"/>
  <c r="A8630" i="5"/>
  <c r="A8629" i="5"/>
  <c r="A8628" i="5"/>
  <c r="A8627" i="5"/>
  <c r="A8626" i="5"/>
  <c r="A8625" i="5"/>
  <c r="A8624" i="5"/>
  <c r="A8623" i="5"/>
  <c r="A8622" i="5"/>
  <c r="A8621" i="5"/>
  <c r="A8620" i="5"/>
  <c r="A8619" i="5"/>
  <c r="A8618" i="5"/>
  <c r="A8617" i="5"/>
  <c r="A8616" i="5"/>
  <c r="A8615" i="5"/>
  <c r="A8614" i="5"/>
  <c r="A8613" i="5"/>
  <c r="A8612" i="5"/>
  <c r="A8611" i="5"/>
  <c r="A8610" i="5"/>
  <c r="A8609" i="5"/>
  <c r="A8608" i="5"/>
  <c r="A8607" i="5"/>
  <c r="A8606" i="5"/>
  <c r="A8605" i="5"/>
  <c r="A8604" i="5"/>
  <c r="A8603" i="5"/>
  <c r="A8602" i="5"/>
  <c r="A8601" i="5"/>
  <c r="A8600" i="5"/>
  <c r="A8599" i="5"/>
  <c r="A8598" i="5"/>
  <c r="A8597" i="5"/>
  <c r="A8596" i="5"/>
  <c r="A8595" i="5"/>
  <c r="A8594" i="5"/>
  <c r="A8593" i="5"/>
  <c r="A8592" i="5"/>
  <c r="A8591" i="5"/>
  <c r="A8590" i="5"/>
  <c r="A8589" i="5"/>
  <c r="A8588" i="5"/>
  <c r="A8587" i="5"/>
  <c r="A8586" i="5"/>
  <c r="A8585" i="5"/>
  <c r="A8584" i="5"/>
  <c r="A8583" i="5"/>
  <c r="A8582" i="5"/>
  <c r="A8581" i="5"/>
  <c r="A8580" i="5"/>
  <c r="A8579" i="5"/>
  <c r="A8578" i="5"/>
  <c r="A8577" i="5"/>
  <c r="A8576" i="5"/>
  <c r="A8575" i="5"/>
  <c r="A8574" i="5"/>
  <c r="A8573" i="5"/>
  <c r="A8572" i="5"/>
  <c r="A8571" i="5"/>
  <c r="A8570" i="5"/>
  <c r="A8569" i="5"/>
  <c r="A8568" i="5"/>
  <c r="A8567" i="5"/>
  <c r="A8566" i="5"/>
  <c r="A8565" i="5"/>
  <c r="A8564" i="5"/>
  <c r="A8563" i="5"/>
  <c r="A8562" i="5"/>
  <c r="A8561" i="5"/>
  <c r="A8560" i="5"/>
  <c r="A8559" i="5"/>
  <c r="A8558" i="5"/>
  <c r="A8557" i="5"/>
  <c r="A8556" i="5"/>
  <c r="A8555" i="5"/>
  <c r="A8554" i="5"/>
  <c r="A8553" i="5"/>
  <c r="A8552" i="5"/>
  <c r="A8551" i="5"/>
  <c r="A8550" i="5"/>
  <c r="A8549" i="5"/>
  <c r="A8548" i="5"/>
  <c r="A8547" i="5"/>
  <c r="A8546" i="5"/>
  <c r="A8545" i="5"/>
  <c r="A8544" i="5"/>
  <c r="A8543" i="5"/>
  <c r="A8542" i="5"/>
  <c r="A8541" i="5"/>
  <c r="A8540" i="5"/>
  <c r="A8539" i="5"/>
  <c r="A8538" i="5"/>
  <c r="A8537" i="5"/>
  <c r="A8536" i="5"/>
  <c r="A8535" i="5"/>
  <c r="A8534" i="5"/>
  <c r="A8533" i="5"/>
  <c r="A8532" i="5"/>
  <c r="A8531" i="5"/>
  <c r="A8530" i="5"/>
  <c r="A8529" i="5"/>
  <c r="A8528" i="5"/>
  <c r="A8527" i="5"/>
  <c r="A8526" i="5"/>
  <c r="A8525" i="5"/>
  <c r="A8524" i="5"/>
  <c r="A8523" i="5"/>
  <c r="A8522" i="5"/>
  <c r="A8521" i="5"/>
  <c r="A8520" i="5"/>
  <c r="A8519" i="5"/>
  <c r="A8518" i="5"/>
  <c r="A8517" i="5"/>
  <c r="A8516" i="5"/>
  <c r="A8515" i="5"/>
  <c r="A8514" i="5"/>
  <c r="A8513" i="5"/>
  <c r="A8512" i="5"/>
  <c r="A8511" i="5"/>
  <c r="A8510" i="5"/>
  <c r="A8509" i="5"/>
  <c r="A8508" i="5"/>
  <c r="A8507" i="5"/>
  <c r="A8506" i="5"/>
  <c r="A8505" i="5"/>
  <c r="A8504" i="5"/>
  <c r="A8503" i="5"/>
  <c r="A8502" i="5"/>
  <c r="A8501" i="5"/>
  <c r="A8500" i="5"/>
  <c r="A8499" i="5"/>
  <c r="A8498" i="5"/>
  <c r="A8497" i="5"/>
  <c r="A8496" i="5"/>
  <c r="A8495" i="5"/>
  <c r="A8494" i="5"/>
  <c r="A8493" i="5"/>
  <c r="A8492" i="5"/>
  <c r="A8491" i="5"/>
  <c r="A8490" i="5"/>
  <c r="A8489" i="5"/>
  <c r="A8488" i="5"/>
  <c r="A8487" i="5"/>
  <c r="A8486" i="5"/>
  <c r="A8485" i="5"/>
  <c r="A8484" i="5"/>
  <c r="A8483" i="5"/>
  <c r="A8482" i="5"/>
  <c r="A8481" i="5"/>
  <c r="A8480" i="5"/>
  <c r="A8479" i="5"/>
  <c r="A8478" i="5"/>
  <c r="A8477" i="5"/>
  <c r="A8476" i="5"/>
  <c r="A8475" i="5"/>
  <c r="A8474" i="5"/>
  <c r="A8473" i="5"/>
  <c r="A8472" i="5"/>
  <c r="A8471" i="5"/>
  <c r="A8470" i="5"/>
  <c r="A8469" i="5"/>
  <c r="A8468" i="5"/>
  <c r="A8467" i="5"/>
  <c r="A8466" i="5"/>
  <c r="A8465" i="5"/>
  <c r="A8464" i="5"/>
  <c r="A8463" i="5"/>
  <c r="A8462" i="5"/>
  <c r="A8461" i="5"/>
  <c r="A8460" i="5"/>
  <c r="A8459" i="5"/>
  <c r="A8458" i="5"/>
  <c r="A8457" i="5"/>
  <c r="A8456" i="5"/>
  <c r="A8455" i="5"/>
  <c r="A8454" i="5"/>
  <c r="A8453" i="5"/>
  <c r="A8452" i="5"/>
  <c r="A8451" i="5"/>
  <c r="A8450" i="5"/>
  <c r="A8449" i="5"/>
  <c r="A8448" i="5"/>
  <c r="A8447" i="5"/>
  <c r="A8446" i="5"/>
  <c r="A8445" i="5"/>
  <c r="A8444" i="5"/>
  <c r="A8443" i="5"/>
  <c r="A8442" i="5"/>
  <c r="A8441" i="5"/>
  <c r="A8440" i="5"/>
  <c r="A8439" i="5"/>
  <c r="A8438" i="5"/>
  <c r="A8437" i="5"/>
  <c r="A8436" i="5"/>
  <c r="A8435" i="5"/>
  <c r="A8434" i="5"/>
  <c r="A8433" i="5"/>
  <c r="A8432" i="5"/>
  <c r="A8431" i="5"/>
  <c r="A8430" i="5"/>
  <c r="A8429" i="5"/>
  <c r="A8428" i="5"/>
  <c r="A8427" i="5"/>
  <c r="A8426" i="5"/>
  <c r="A8425" i="5"/>
  <c r="A8424" i="5"/>
  <c r="A8423" i="5"/>
  <c r="A8422" i="5"/>
  <c r="A8421" i="5"/>
  <c r="A8420" i="5"/>
  <c r="A8419" i="5"/>
  <c r="A8418" i="5"/>
  <c r="A8417" i="5"/>
  <c r="A8416" i="5"/>
  <c r="A8415" i="5"/>
  <c r="A8414" i="5"/>
  <c r="A8413" i="5"/>
  <c r="A8412" i="5"/>
  <c r="A8411" i="5"/>
  <c r="A8410" i="5"/>
  <c r="A8409" i="5"/>
  <c r="A8408" i="5"/>
  <c r="A8407" i="5"/>
  <c r="A8406" i="5"/>
  <c r="A8405" i="5"/>
  <c r="A8404" i="5"/>
  <c r="A8403" i="5"/>
  <c r="A8402" i="5"/>
  <c r="A8401" i="5"/>
  <c r="A8400" i="5"/>
  <c r="A8399" i="5"/>
  <c r="A8398" i="5"/>
  <c r="A8397" i="5"/>
  <c r="A8396" i="5"/>
  <c r="A8395" i="5"/>
  <c r="A8394" i="5"/>
  <c r="A8393" i="5"/>
  <c r="A8392" i="5"/>
  <c r="A8391" i="5"/>
  <c r="A8390" i="5"/>
  <c r="A8389" i="5"/>
  <c r="A8388" i="5"/>
  <c r="A8387" i="5"/>
  <c r="A8386" i="5"/>
  <c r="A8385" i="5"/>
  <c r="A8384" i="5"/>
  <c r="A8383" i="5"/>
  <c r="A8382" i="5"/>
  <c r="A8381" i="5"/>
  <c r="A8380" i="5"/>
  <c r="A8379" i="5"/>
  <c r="A8378" i="5"/>
  <c r="A8377" i="5"/>
  <c r="A8376" i="5"/>
  <c r="A8375" i="5"/>
  <c r="A8374" i="5"/>
  <c r="A8373" i="5"/>
  <c r="A8372" i="5"/>
  <c r="A8371" i="5"/>
  <c r="A8370" i="5"/>
  <c r="A8369" i="5"/>
  <c r="A8368" i="5"/>
  <c r="A8367" i="5"/>
  <c r="A8366" i="5"/>
  <c r="A8365" i="5"/>
  <c r="A8364" i="5"/>
  <c r="A8363" i="5"/>
  <c r="A8362" i="5"/>
  <c r="A8361" i="5"/>
  <c r="A8360" i="5"/>
  <c r="A8359" i="5"/>
  <c r="A8358" i="5"/>
  <c r="A8357" i="5"/>
  <c r="A8356" i="5"/>
  <c r="A8355" i="5"/>
  <c r="A8354" i="5"/>
  <c r="A8353" i="5"/>
  <c r="A8352" i="5"/>
  <c r="A8351" i="5"/>
  <c r="A8350" i="5"/>
  <c r="A8349" i="5"/>
  <c r="A8348" i="5"/>
  <c r="A8347" i="5"/>
  <c r="A8346" i="5"/>
  <c r="A8345" i="5"/>
  <c r="A8344" i="5"/>
  <c r="A8343" i="5"/>
  <c r="A8342" i="5"/>
  <c r="A8341" i="5"/>
  <c r="A8340" i="5"/>
  <c r="A8339" i="5"/>
  <c r="A8338" i="5"/>
  <c r="A8337" i="5"/>
  <c r="A8336" i="5"/>
  <c r="A8335" i="5"/>
  <c r="A8334" i="5"/>
  <c r="A8333" i="5"/>
  <c r="A8332" i="5"/>
  <c r="A8331" i="5"/>
  <c r="A8330" i="5"/>
  <c r="A8329" i="5"/>
  <c r="A8328" i="5"/>
  <c r="A8327" i="5"/>
  <c r="A8326" i="5"/>
  <c r="A8325" i="5"/>
  <c r="A8324" i="5"/>
  <c r="A8323" i="5"/>
  <c r="A8322" i="5"/>
  <c r="A8321" i="5"/>
  <c r="A8320" i="5"/>
  <c r="A8319" i="5"/>
  <c r="A8318" i="5"/>
  <c r="A8317" i="5"/>
  <c r="A8316" i="5"/>
  <c r="A8315" i="5"/>
  <c r="A8314" i="5"/>
  <c r="A8313" i="5"/>
  <c r="A8312" i="5"/>
  <c r="A8311" i="5"/>
  <c r="A8310" i="5"/>
  <c r="A8309" i="5"/>
  <c r="A8308" i="5"/>
  <c r="A8307" i="5"/>
  <c r="A8306" i="5"/>
  <c r="A8305" i="5"/>
  <c r="A8304" i="5"/>
  <c r="A8303" i="5"/>
  <c r="A8302" i="5"/>
  <c r="A8301" i="5"/>
  <c r="A8300" i="5"/>
  <c r="A8299" i="5"/>
  <c r="A8298" i="5"/>
  <c r="A8297" i="5"/>
  <c r="A8296" i="5"/>
  <c r="A8295" i="5"/>
  <c r="A8294" i="5"/>
  <c r="A8293" i="5"/>
  <c r="A8292" i="5"/>
  <c r="A8291" i="5"/>
  <c r="A8290" i="5"/>
  <c r="A8289" i="5"/>
  <c r="A8288" i="5"/>
  <c r="A8287" i="5"/>
  <c r="A8286" i="5"/>
  <c r="A8285" i="5"/>
  <c r="A8284" i="5"/>
  <c r="A8283" i="5"/>
  <c r="A8282" i="5"/>
  <c r="A8281" i="5"/>
  <c r="A8280" i="5"/>
  <c r="A8279" i="5"/>
  <c r="A8278" i="5"/>
  <c r="A8277" i="5"/>
  <c r="A8276" i="5"/>
  <c r="A8275" i="5"/>
  <c r="A8274" i="5"/>
  <c r="A8273" i="5"/>
  <c r="A8272" i="5"/>
  <c r="A8271" i="5"/>
  <c r="A8270" i="5"/>
  <c r="A8269" i="5"/>
  <c r="A8268" i="5"/>
  <c r="A8267" i="5"/>
  <c r="A8266" i="5"/>
  <c r="A8265" i="5"/>
  <c r="A8264" i="5"/>
  <c r="A8263" i="5"/>
  <c r="A8262" i="5"/>
  <c r="A8261" i="5"/>
  <c r="A8260" i="5"/>
  <c r="A8259" i="5"/>
  <c r="A8258" i="5"/>
  <c r="A8257" i="5"/>
  <c r="A8256" i="5"/>
  <c r="A8255" i="5"/>
  <c r="A8254" i="5"/>
  <c r="A8253" i="5"/>
  <c r="A8252" i="5"/>
  <c r="A8251" i="5"/>
  <c r="A8250" i="5"/>
  <c r="A8249" i="5"/>
  <c r="A8248" i="5"/>
  <c r="A8247" i="5"/>
  <c r="A8246" i="5"/>
  <c r="A8245" i="5"/>
  <c r="A8244" i="5"/>
  <c r="A8243" i="5"/>
  <c r="A8242" i="5"/>
  <c r="A8241" i="5"/>
  <c r="A8240" i="5"/>
  <c r="A8239" i="5"/>
  <c r="A8238" i="5"/>
  <c r="A8237" i="5"/>
  <c r="A8236" i="5"/>
  <c r="A8235" i="5"/>
  <c r="A8234" i="5"/>
  <c r="A8233" i="5"/>
  <c r="A8232" i="5"/>
  <c r="A8231" i="5"/>
  <c r="A8230" i="5"/>
  <c r="A8229" i="5"/>
  <c r="A8228" i="5"/>
  <c r="A8227" i="5"/>
  <c r="A8226" i="5"/>
  <c r="A8225" i="5"/>
  <c r="A8224" i="5"/>
  <c r="A8223" i="5"/>
  <c r="A8222" i="5"/>
  <c r="A8221" i="5"/>
  <c r="A8220" i="5"/>
  <c r="A8219" i="5"/>
  <c r="A8218" i="5"/>
  <c r="A8217" i="5"/>
  <c r="A8216" i="5"/>
  <c r="A8215" i="5"/>
  <c r="A8214" i="5"/>
  <c r="A8213" i="5"/>
  <c r="A8212" i="5"/>
  <c r="A8211" i="5"/>
  <c r="A8210" i="5"/>
  <c r="A8209" i="5"/>
  <c r="A8208" i="5"/>
  <c r="A8207" i="5"/>
  <c r="A8206" i="5"/>
  <c r="A8205" i="5"/>
  <c r="A8204" i="5"/>
  <c r="A8203" i="5"/>
  <c r="A8202" i="5"/>
  <c r="A8201" i="5"/>
  <c r="A8200" i="5"/>
  <c r="A8199" i="5"/>
  <c r="A8198" i="5"/>
  <c r="A8197" i="5"/>
  <c r="A8196" i="5"/>
  <c r="A8195" i="5"/>
  <c r="A8194" i="5"/>
  <c r="A8193" i="5"/>
  <c r="A8192" i="5"/>
  <c r="A8191" i="5"/>
  <c r="A8190" i="5"/>
  <c r="A8189" i="5"/>
  <c r="A8188" i="5"/>
  <c r="A8187" i="5"/>
  <c r="A8186" i="5"/>
  <c r="A8185" i="5"/>
  <c r="A8184" i="5"/>
  <c r="A8183" i="5"/>
  <c r="A8182" i="5"/>
  <c r="A8181" i="5"/>
  <c r="A8180" i="5"/>
  <c r="A8179" i="5"/>
  <c r="A8178" i="5"/>
  <c r="A8177" i="5"/>
  <c r="A8176" i="5"/>
  <c r="A8175" i="5"/>
  <c r="A8174" i="5"/>
  <c r="A8173" i="5"/>
  <c r="A8172" i="5"/>
  <c r="A8171" i="5"/>
  <c r="A8170" i="5"/>
  <c r="A8169" i="5"/>
  <c r="A8168" i="5"/>
  <c r="A8167" i="5"/>
  <c r="A8166" i="5"/>
  <c r="A8165" i="5"/>
  <c r="A8164" i="5"/>
  <c r="A8163" i="5"/>
  <c r="A8162" i="5"/>
  <c r="A8161" i="5"/>
  <c r="A8160" i="5"/>
  <c r="A8159" i="5"/>
  <c r="A8158" i="5"/>
  <c r="A8157" i="5"/>
  <c r="A8156" i="5"/>
  <c r="A8155" i="5"/>
  <c r="A8154" i="5"/>
  <c r="A8153" i="5"/>
  <c r="A8152" i="5"/>
  <c r="A8151" i="5"/>
  <c r="A8150" i="5"/>
  <c r="A8149" i="5"/>
  <c r="A8148" i="5"/>
  <c r="A8147" i="5"/>
  <c r="A8146" i="5"/>
  <c r="A8145" i="5"/>
  <c r="A8144" i="5"/>
  <c r="A8143" i="5"/>
  <c r="A8142" i="5"/>
  <c r="A8141" i="5"/>
  <c r="A8140" i="5"/>
  <c r="A8139" i="5"/>
  <c r="A8138" i="5"/>
  <c r="A8137" i="5"/>
  <c r="A8136" i="5"/>
  <c r="A8135" i="5"/>
  <c r="A8134" i="5"/>
  <c r="A8133" i="5"/>
  <c r="A8132" i="5"/>
  <c r="A8131" i="5"/>
  <c r="A8130" i="5"/>
  <c r="A8129" i="5"/>
  <c r="A8128" i="5"/>
  <c r="A8127" i="5"/>
  <c r="A8126" i="5"/>
  <c r="A8125" i="5"/>
  <c r="A8124" i="5"/>
  <c r="A8123" i="5"/>
  <c r="A8122" i="5"/>
  <c r="A8121" i="5"/>
  <c r="A8120" i="5"/>
  <c r="A8119" i="5"/>
  <c r="A8118" i="5"/>
  <c r="A8117" i="5"/>
  <c r="A8116" i="5"/>
  <c r="A8115" i="5"/>
  <c r="A8114" i="5"/>
  <c r="A8113" i="5"/>
  <c r="A8112" i="5"/>
  <c r="A8111" i="5"/>
  <c r="A8110" i="5"/>
  <c r="A8109" i="5"/>
  <c r="A8108" i="5"/>
  <c r="A8107" i="5"/>
  <c r="A8106" i="5"/>
  <c r="A8105" i="5"/>
  <c r="A8104" i="5"/>
  <c r="A8103" i="5"/>
  <c r="A8102" i="5"/>
  <c r="A8101" i="5"/>
  <c r="A8100" i="5"/>
  <c r="A8099" i="5"/>
  <c r="A8098" i="5"/>
  <c r="A8097" i="5"/>
  <c r="A8096" i="5"/>
  <c r="A8095" i="5"/>
  <c r="A8094" i="5"/>
  <c r="A8093" i="5"/>
  <c r="A8092" i="5"/>
  <c r="A8091" i="5"/>
  <c r="A8090" i="5"/>
  <c r="A8089" i="5"/>
  <c r="A8088" i="5"/>
  <c r="A8087" i="5"/>
  <c r="A8086" i="5"/>
  <c r="A8085" i="5"/>
  <c r="A8084" i="5"/>
  <c r="A8083" i="5"/>
  <c r="A8082" i="5"/>
  <c r="A8081" i="5"/>
  <c r="A8080" i="5"/>
  <c r="A8079" i="5"/>
  <c r="A8078" i="5"/>
  <c r="A8077" i="5"/>
  <c r="A8076" i="5"/>
  <c r="A8075" i="5"/>
  <c r="A8074" i="5"/>
  <c r="A8073" i="5"/>
  <c r="A8072" i="5"/>
  <c r="A8071" i="5"/>
  <c r="A8070" i="5"/>
  <c r="A8069" i="5"/>
  <c r="A8068" i="5"/>
  <c r="A8067" i="5"/>
  <c r="A8066" i="5"/>
  <c r="A8065" i="5"/>
  <c r="A8064" i="5"/>
  <c r="A8063" i="5"/>
  <c r="A8062" i="5"/>
  <c r="A8061" i="5"/>
  <c r="A8060" i="5"/>
  <c r="A8059" i="5"/>
  <c r="A8058" i="5"/>
  <c r="A8057" i="5"/>
  <c r="A8056" i="5"/>
  <c r="A8055" i="5"/>
  <c r="A8054" i="5"/>
  <c r="A8053" i="5"/>
  <c r="A8052" i="5"/>
  <c r="A8051" i="5"/>
  <c r="A8050" i="5"/>
  <c r="A8049" i="5"/>
  <c r="A8048" i="5"/>
  <c r="A8047" i="5"/>
  <c r="A8046" i="5"/>
  <c r="A8045" i="5"/>
  <c r="A8044" i="5"/>
  <c r="A8043" i="5"/>
  <c r="A8042" i="5"/>
  <c r="A8041" i="5"/>
  <c r="A8040" i="5"/>
  <c r="A8039" i="5"/>
  <c r="A8038" i="5"/>
  <c r="A8037" i="5"/>
  <c r="A8036" i="5"/>
  <c r="A8035" i="5"/>
  <c r="A8034" i="5"/>
  <c r="A8033" i="5"/>
  <c r="A8032" i="5"/>
  <c r="A8031" i="5"/>
  <c r="A8030" i="5"/>
  <c r="A8029" i="5"/>
  <c r="A8028" i="5"/>
  <c r="A8027" i="5"/>
  <c r="A8026" i="5"/>
  <c r="A8025" i="5"/>
  <c r="A8024" i="5"/>
  <c r="A8023" i="5"/>
  <c r="A8022" i="5"/>
  <c r="A8021" i="5"/>
  <c r="A8020" i="5"/>
  <c r="A8019" i="5"/>
  <c r="A8018" i="5"/>
  <c r="A8017" i="5"/>
  <c r="A8016" i="5"/>
  <c r="A8015" i="5"/>
  <c r="A8014" i="5"/>
  <c r="A8013" i="5"/>
  <c r="A8012" i="5"/>
  <c r="A8011" i="5"/>
  <c r="A8010" i="5"/>
  <c r="A8009" i="5"/>
  <c r="A8008" i="5"/>
  <c r="A8007" i="5"/>
  <c r="A8006" i="5"/>
  <c r="A8005" i="5"/>
  <c r="A8004" i="5"/>
  <c r="A8003" i="5"/>
  <c r="A8002" i="5"/>
  <c r="A8001" i="5"/>
  <c r="A8000" i="5"/>
  <c r="A7999" i="5"/>
  <c r="A7998" i="5"/>
  <c r="A7997" i="5"/>
  <c r="A7996" i="5"/>
  <c r="A7995" i="5"/>
  <c r="A7994" i="5"/>
  <c r="A7993" i="5"/>
  <c r="A7992" i="5"/>
  <c r="A7991" i="5"/>
  <c r="A7990" i="5"/>
  <c r="A7989" i="5"/>
  <c r="A7988" i="5"/>
  <c r="A7987" i="5"/>
  <c r="A7986" i="5"/>
  <c r="A7985" i="5"/>
  <c r="A7984" i="5"/>
  <c r="A7983" i="5"/>
  <c r="A7982" i="5"/>
  <c r="A7981" i="5"/>
  <c r="A7980" i="5"/>
  <c r="A7979" i="5"/>
  <c r="A7978" i="5"/>
  <c r="A7977" i="5"/>
  <c r="A7976" i="5"/>
  <c r="A7975" i="5"/>
  <c r="A7974" i="5"/>
  <c r="A7973" i="5"/>
  <c r="A7972" i="5"/>
  <c r="A7971" i="5"/>
  <c r="A7970" i="5"/>
  <c r="A7969" i="5"/>
  <c r="A7968" i="5"/>
  <c r="A7967" i="5"/>
  <c r="A7966" i="5"/>
  <c r="A7965" i="5"/>
  <c r="A7964" i="5"/>
  <c r="A7963" i="5"/>
  <c r="A7962" i="5"/>
  <c r="A7961" i="5"/>
  <c r="A7960" i="5"/>
  <c r="A7959" i="5"/>
  <c r="A7958" i="5"/>
  <c r="A7957" i="5"/>
  <c r="A7956" i="5"/>
  <c r="A7955" i="5"/>
  <c r="A7954" i="5"/>
  <c r="A7953" i="5"/>
  <c r="A7952" i="5"/>
  <c r="A7951" i="5"/>
  <c r="A7950" i="5"/>
  <c r="A7949" i="5"/>
  <c r="A7948" i="5"/>
  <c r="A7947" i="5"/>
  <c r="A7946" i="5"/>
  <c r="A7945" i="5"/>
  <c r="A7944" i="5"/>
  <c r="A7943" i="5"/>
  <c r="A7942" i="5"/>
  <c r="A7941" i="5"/>
  <c r="A7940" i="5"/>
  <c r="A7939" i="5"/>
  <c r="A7938" i="5"/>
  <c r="A7937" i="5"/>
  <c r="A7936" i="5"/>
  <c r="A7935" i="5"/>
  <c r="A7934" i="5"/>
  <c r="A7933" i="5"/>
  <c r="A7932" i="5"/>
  <c r="A7931" i="5"/>
  <c r="A7930" i="5"/>
  <c r="A7929" i="5"/>
  <c r="A7928" i="5"/>
  <c r="A7927" i="5"/>
  <c r="A7926" i="5"/>
  <c r="A7925" i="5"/>
  <c r="A7924" i="5"/>
  <c r="A7923" i="5"/>
  <c r="A7922" i="5"/>
  <c r="A7921" i="5"/>
  <c r="A7920" i="5"/>
  <c r="A7919" i="5"/>
  <c r="A7918" i="5"/>
  <c r="A7917" i="5"/>
  <c r="A7916" i="5"/>
  <c r="A7915" i="5"/>
  <c r="A7914" i="5"/>
  <c r="A7913" i="5"/>
  <c r="A7912" i="5"/>
  <c r="A7911" i="5"/>
  <c r="A7910" i="5"/>
  <c r="A7909" i="5"/>
  <c r="A7908" i="5"/>
  <c r="A7907" i="5"/>
  <c r="A7906" i="5"/>
  <c r="A7905" i="5"/>
  <c r="A7904" i="5"/>
  <c r="A7903" i="5"/>
  <c r="A7902" i="5"/>
  <c r="A7901" i="5"/>
  <c r="A7900" i="5"/>
  <c r="A7899" i="5"/>
  <c r="A7898" i="5"/>
  <c r="A7897" i="5"/>
  <c r="A7896" i="5"/>
  <c r="A7895" i="5"/>
  <c r="A7894" i="5"/>
  <c r="A7893" i="5"/>
  <c r="A7892" i="5"/>
  <c r="A7891" i="5"/>
  <c r="A7890" i="5"/>
  <c r="A7889" i="5"/>
  <c r="A7888" i="5"/>
  <c r="A7887" i="5"/>
  <c r="A7886" i="5"/>
  <c r="A7885" i="5"/>
  <c r="A7884" i="5"/>
  <c r="A7883" i="5"/>
  <c r="A7882" i="5"/>
  <c r="A7881" i="5"/>
  <c r="A7880" i="5"/>
  <c r="A7879" i="5"/>
  <c r="A7878" i="5"/>
  <c r="A7877" i="5"/>
  <c r="A7876" i="5"/>
  <c r="A7875" i="5"/>
  <c r="A7874" i="5"/>
  <c r="A7873" i="5"/>
  <c r="A7872" i="5"/>
  <c r="A7871" i="5"/>
  <c r="A7870" i="5"/>
  <c r="A7869" i="5"/>
  <c r="A7868" i="5"/>
  <c r="A7867" i="5"/>
  <c r="A7866" i="5"/>
  <c r="A7865" i="5"/>
  <c r="A7864" i="5"/>
  <c r="A7863" i="5"/>
  <c r="A7862" i="5"/>
  <c r="A7861" i="5"/>
  <c r="A7860" i="5"/>
  <c r="A7859" i="5"/>
  <c r="A7858" i="5"/>
  <c r="A7857" i="5"/>
  <c r="A7856" i="5"/>
  <c r="A7855" i="5"/>
  <c r="A7854" i="5"/>
  <c r="A7853" i="5"/>
  <c r="A7852" i="5"/>
  <c r="A7851" i="5"/>
  <c r="A7850" i="5"/>
  <c r="A7849" i="5"/>
  <c r="A7848" i="5"/>
  <c r="A7847" i="5"/>
  <c r="A7846" i="5"/>
  <c r="A7845" i="5"/>
  <c r="A7844" i="5"/>
  <c r="A7843" i="5"/>
  <c r="A7842" i="5"/>
  <c r="A7841" i="5"/>
  <c r="A7840" i="5"/>
  <c r="A7839" i="5"/>
  <c r="A7838" i="5"/>
  <c r="A7837" i="5"/>
  <c r="A7836" i="5"/>
  <c r="A7835" i="5"/>
  <c r="A7834" i="5"/>
  <c r="A7833" i="5"/>
  <c r="A7832" i="5"/>
  <c r="A7831" i="5"/>
  <c r="A7830" i="5"/>
  <c r="A7829" i="5"/>
  <c r="A7828" i="5"/>
  <c r="A7827" i="5"/>
  <c r="A7826" i="5"/>
  <c r="A7825" i="5"/>
  <c r="A7824" i="5"/>
  <c r="A7823" i="5"/>
  <c r="A7822" i="5"/>
  <c r="A7821" i="5"/>
  <c r="A7820" i="5"/>
  <c r="A7819" i="5"/>
  <c r="A7818" i="5"/>
  <c r="A7817" i="5"/>
  <c r="A7816" i="5"/>
  <c r="A7815" i="5"/>
  <c r="A7814" i="5"/>
  <c r="A7813" i="5"/>
  <c r="A7812" i="5"/>
  <c r="A7811" i="5"/>
  <c r="A7810" i="5"/>
  <c r="A7809" i="5"/>
  <c r="A7808" i="5"/>
  <c r="A7807" i="5"/>
  <c r="A7806" i="5"/>
  <c r="A7805" i="5"/>
  <c r="A7804" i="5"/>
  <c r="A7803" i="5"/>
  <c r="A7802" i="5"/>
  <c r="A7801" i="5"/>
  <c r="A7800" i="5"/>
  <c r="A7799" i="5"/>
  <c r="A7798" i="5"/>
  <c r="A7797" i="5"/>
  <c r="A7796" i="5"/>
  <c r="A7795" i="5"/>
  <c r="A7794" i="5"/>
  <c r="A7793" i="5"/>
  <c r="A7792" i="5"/>
  <c r="A7791" i="5"/>
  <c r="A7790" i="5"/>
  <c r="A7789" i="5"/>
  <c r="A7788" i="5"/>
  <c r="A7787" i="5"/>
  <c r="A7786" i="5"/>
  <c r="A7785" i="5"/>
  <c r="A7784" i="5"/>
  <c r="A7783" i="5"/>
  <c r="A7782" i="5"/>
  <c r="A7781" i="5"/>
  <c r="A7780" i="5"/>
  <c r="A7779" i="5"/>
  <c r="A7778" i="5"/>
  <c r="A7777" i="5"/>
  <c r="A7776" i="5"/>
  <c r="A7775" i="5"/>
  <c r="A7774" i="5"/>
  <c r="A7773" i="5"/>
  <c r="A7772" i="5"/>
  <c r="A7771" i="5"/>
  <c r="A7770" i="5"/>
  <c r="A7769" i="5"/>
  <c r="A7768" i="5"/>
  <c r="A7767" i="5"/>
  <c r="A7766" i="5"/>
  <c r="A7765" i="5"/>
  <c r="A7764" i="5"/>
  <c r="A7763" i="5"/>
  <c r="A7762" i="5"/>
  <c r="A7761" i="5"/>
  <c r="A7760" i="5"/>
  <c r="A7759" i="5"/>
  <c r="A7758" i="5"/>
  <c r="A7757" i="5"/>
  <c r="A7756" i="5"/>
  <c r="A7755" i="5"/>
  <c r="A7754" i="5"/>
  <c r="A7753" i="5"/>
  <c r="A7752" i="5"/>
  <c r="A7751" i="5"/>
  <c r="A7750" i="5"/>
  <c r="A7749" i="5"/>
  <c r="A7748" i="5"/>
  <c r="A7747" i="5"/>
  <c r="A7746" i="5"/>
  <c r="A7745" i="5"/>
  <c r="A7744" i="5"/>
  <c r="A7743" i="5"/>
  <c r="A7742" i="5"/>
  <c r="A7741" i="5"/>
  <c r="A7740" i="5"/>
  <c r="A7739" i="5"/>
  <c r="A7738" i="5"/>
  <c r="A7737" i="5"/>
  <c r="A7736" i="5"/>
  <c r="A7735" i="5"/>
  <c r="A7734" i="5"/>
  <c r="A7733" i="5"/>
  <c r="A7732" i="5"/>
  <c r="A7731" i="5"/>
  <c r="A7730" i="5"/>
  <c r="A7729" i="5"/>
  <c r="A7728" i="5"/>
  <c r="A7727" i="5"/>
  <c r="A7726" i="5"/>
  <c r="A7725" i="5"/>
  <c r="A7724" i="5"/>
  <c r="A7723" i="5"/>
  <c r="A7722" i="5"/>
  <c r="A7721" i="5"/>
  <c r="A7720" i="5"/>
  <c r="A7719" i="5"/>
  <c r="A7718" i="5"/>
  <c r="A7717" i="5"/>
  <c r="A7716" i="5"/>
  <c r="A7715" i="5"/>
  <c r="A7714" i="5"/>
  <c r="A7713" i="5"/>
  <c r="A7712" i="5"/>
  <c r="A7711" i="5"/>
  <c r="A7710" i="5"/>
  <c r="A7709" i="5"/>
  <c r="A7708" i="5"/>
  <c r="A7707" i="5"/>
  <c r="A7706" i="5"/>
  <c r="A7705" i="5"/>
  <c r="A7704" i="5"/>
  <c r="A7703" i="5"/>
  <c r="A7702" i="5"/>
  <c r="A7701" i="5"/>
  <c r="A7700" i="5"/>
  <c r="A7699" i="5"/>
  <c r="A7698" i="5"/>
  <c r="A7697" i="5"/>
  <c r="A7696" i="5"/>
  <c r="A7695" i="5"/>
  <c r="A7694" i="5"/>
  <c r="A7693" i="5"/>
  <c r="A7692" i="5"/>
  <c r="A7691" i="5"/>
  <c r="A7690" i="5"/>
  <c r="A7689" i="5"/>
  <c r="A7688" i="5"/>
  <c r="A7687" i="5"/>
  <c r="A7686" i="5"/>
  <c r="A7685" i="5"/>
  <c r="A7684" i="5"/>
  <c r="A7683" i="5"/>
  <c r="A7682" i="5"/>
  <c r="A7681" i="5"/>
  <c r="A7680" i="5"/>
  <c r="A7679" i="5"/>
  <c r="A7678" i="5"/>
  <c r="A7677" i="5"/>
  <c r="A7676" i="5"/>
  <c r="A7675" i="5"/>
  <c r="A7674" i="5"/>
  <c r="A7673" i="5"/>
  <c r="A7672" i="5"/>
  <c r="A7671" i="5"/>
  <c r="A7670" i="5"/>
  <c r="A7669" i="5"/>
  <c r="A7668" i="5"/>
  <c r="A7667" i="5"/>
  <c r="A7666" i="5"/>
  <c r="A7665" i="5"/>
  <c r="A7664" i="5"/>
  <c r="A7663" i="5"/>
  <c r="A7662" i="5"/>
  <c r="A7661" i="5"/>
  <c r="A7660" i="5"/>
  <c r="A7659" i="5"/>
  <c r="A7658" i="5"/>
  <c r="A7657" i="5"/>
  <c r="A7656" i="5"/>
  <c r="A7655" i="5"/>
  <c r="A7654" i="5"/>
  <c r="A7653" i="5"/>
  <c r="A7652" i="5"/>
  <c r="A7651" i="5"/>
  <c r="A7650" i="5"/>
  <c r="A7649" i="5"/>
  <c r="A7648" i="5"/>
  <c r="A7647" i="5"/>
  <c r="A7646" i="5"/>
  <c r="A7645" i="5"/>
  <c r="A7644" i="5"/>
  <c r="A7643" i="5"/>
  <c r="A7642" i="5"/>
  <c r="A7641" i="5"/>
  <c r="A7640" i="5"/>
  <c r="A7639" i="5"/>
  <c r="A7638" i="5"/>
  <c r="A7637" i="5"/>
  <c r="A7636" i="5"/>
  <c r="A7635" i="5"/>
  <c r="A7634" i="5"/>
  <c r="A7633" i="5"/>
  <c r="A7632" i="5"/>
  <c r="A7631" i="5"/>
  <c r="A7630" i="5"/>
  <c r="A7629" i="5"/>
  <c r="A7628" i="5"/>
  <c r="A7627" i="5"/>
  <c r="A7626" i="5"/>
  <c r="A7625" i="5"/>
  <c r="A7624" i="5"/>
  <c r="A7623" i="5"/>
  <c r="A7622" i="5"/>
  <c r="A7621" i="5"/>
  <c r="A7620" i="5"/>
  <c r="A7619" i="5"/>
  <c r="A7618" i="5"/>
  <c r="A7617" i="5"/>
  <c r="A7616" i="5"/>
  <c r="A7615" i="5"/>
  <c r="A7614" i="5"/>
  <c r="A7613" i="5"/>
  <c r="A7612" i="5"/>
  <c r="A7611" i="5"/>
  <c r="A7610" i="5"/>
  <c r="A7609" i="5"/>
  <c r="A7608" i="5"/>
  <c r="A7607" i="5"/>
  <c r="A7606" i="5"/>
  <c r="A7605" i="5"/>
  <c r="A7604" i="5"/>
  <c r="A7603" i="5"/>
  <c r="A7602" i="5"/>
  <c r="A7601" i="5"/>
  <c r="A7600" i="5"/>
  <c r="A7599" i="5"/>
  <c r="A7598" i="5"/>
  <c r="A7597" i="5"/>
  <c r="A7596" i="5"/>
  <c r="A7595" i="5"/>
  <c r="A7594" i="5"/>
  <c r="A7593" i="5"/>
  <c r="A7592" i="5"/>
  <c r="A7591" i="5"/>
  <c r="A7590" i="5"/>
  <c r="A7589" i="5"/>
  <c r="A7588" i="5"/>
  <c r="A7587" i="5"/>
  <c r="A7586" i="5"/>
  <c r="A7585" i="5"/>
  <c r="A7584" i="5"/>
  <c r="A7583" i="5"/>
  <c r="A7582" i="5"/>
  <c r="A7581" i="5"/>
  <c r="A7580" i="5"/>
  <c r="A7579" i="5"/>
  <c r="A7578" i="5"/>
  <c r="A7577" i="5"/>
  <c r="A7576" i="5"/>
  <c r="A7575" i="5"/>
  <c r="A7574" i="5"/>
  <c r="A7573" i="5"/>
  <c r="A7572" i="5"/>
  <c r="A7571" i="5"/>
  <c r="A7570" i="5"/>
  <c r="A7569" i="5"/>
  <c r="A7568" i="5"/>
  <c r="A7567" i="5"/>
  <c r="A7566" i="5"/>
  <c r="A7565" i="5"/>
  <c r="A7564" i="5"/>
  <c r="A7563" i="5"/>
  <c r="A7562" i="5"/>
  <c r="A7561" i="5"/>
  <c r="A7560" i="5"/>
  <c r="A7559" i="5"/>
  <c r="A7558" i="5"/>
  <c r="A7557" i="5"/>
  <c r="A7556" i="5"/>
  <c r="A7555" i="5"/>
  <c r="A7554" i="5"/>
  <c r="A7553" i="5"/>
  <c r="A7552" i="5"/>
  <c r="A7551" i="5"/>
  <c r="A7550" i="5"/>
  <c r="A7549" i="5"/>
  <c r="A7548" i="5"/>
  <c r="A7547" i="5"/>
  <c r="A7546" i="5"/>
  <c r="A7545" i="5"/>
  <c r="A7544" i="5"/>
  <c r="A7543" i="5"/>
  <c r="A7542" i="5"/>
  <c r="A7541" i="5"/>
  <c r="A7540" i="5"/>
  <c r="A7539" i="5"/>
  <c r="A7538" i="5"/>
  <c r="A7537" i="5"/>
  <c r="A7536" i="5"/>
  <c r="A7535" i="5"/>
  <c r="A7534" i="5"/>
  <c r="A7533" i="5"/>
  <c r="A7532" i="5"/>
  <c r="A7531" i="5"/>
  <c r="A7530" i="5"/>
  <c r="A7529" i="5"/>
  <c r="A7528" i="5"/>
  <c r="A7527" i="5"/>
  <c r="A7526" i="5"/>
  <c r="A7525" i="5"/>
  <c r="A7524" i="5"/>
  <c r="A7523" i="5"/>
  <c r="A7522" i="5"/>
  <c r="A7521" i="5"/>
  <c r="A7520" i="5"/>
  <c r="A7519" i="5"/>
  <c r="A7518" i="5"/>
  <c r="A7517" i="5"/>
  <c r="A7516" i="5"/>
  <c r="A7515" i="5"/>
  <c r="A7514" i="5"/>
  <c r="A7513" i="5"/>
  <c r="A7512" i="5"/>
  <c r="A7511" i="5"/>
  <c r="A7510" i="5"/>
  <c r="A7509" i="5"/>
  <c r="A7508" i="5"/>
  <c r="A7507" i="5"/>
  <c r="A7506" i="5"/>
  <c r="A7505" i="5"/>
  <c r="A7504" i="5"/>
  <c r="A7503" i="5"/>
  <c r="A7502" i="5"/>
  <c r="A7501" i="5"/>
  <c r="A7500" i="5"/>
  <c r="A7499" i="5"/>
  <c r="A7498" i="5"/>
  <c r="A7497" i="5"/>
  <c r="A7496" i="5"/>
  <c r="A7495" i="5"/>
  <c r="A7494" i="5"/>
  <c r="A7493" i="5"/>
  <c r="A7492" i="5"/>
  <c r="A7491" i="5"/>
  <c r="A7490" i="5"/>
  <c r="A7489" i="5"/>
  <c r="A7488" i="5"/>
  <c r="A7487" i="5"/>
  <c r="A7486" i="5"/>
  <c r="A7485" i="5"/>
  <c r="A7484" i="5"/>
  <c r="A7483" i="5"/>
  <c r="A7482" i="5"/>
  <c r="A7481" i="5"/>
  <c r="A7480" i="5"/>
  <c r="A7479" i="5"/>
  <c r="A7478" i="5"/>
  <c r="A7477" i="5"/>
  <c r="A7476" i="5"/>
  <c r="A7475" i="5"/>
  <c r="A7474" i="5"/>
  <c r="A7473" i="5"/>
  <c r="A7472" i="5"/>
  <c r="A7471" i="5"/>
  <c r="A7470" i="5"/>
  <c r="A7469" i="5"/>
  <c r="A7468" i="5"/>
  <c r="A7467" i="5"/>
  <c r="A7466" i="5"/>
  <c r="A7465" i="5"/>
  <c r="A7464" i="5"/>
  <c r="A7463" i="5"/>
  <c r="A7462" i="5"/>
  <c r="A7461" i="5"/>
  <c r="A7460" i="5"/>
  <c r="A7459" i="5"/>
  <c r="A7458" i="5"/>
  <c r="A7457" i="5"/>
  <c r="A7456" i="5"/>
  <c r="A7455" i="5"/>
  <c r="A7454" i="5"/>
  <c r="A7453" i="5"/>
  <c r="A7452" i="5"/>
  <c r="A7451" i="5"/>
  <c r="A7450" i="5"/>
  <c r="A7449" i="5"/>
  <c r="A7448" i="5"/>
  <c r="A7447" i="5"/>
  <c r="A7446" i="5"/>
  <c r="A7445" i="5"/>
  <c r="A7444" i="5"/>
  <c r="A7443" i="5"/>
  <c r="A7442" i="5"/>
  <c r="A7441" i="5"/>
  <c r="A7440" i="5"/>
  <c r="A7439" i="5"/>
  <c r="A7438" i="5"/>
  <c r="A7437" i="5"/>
  <c r="A7436" i="5"/>
  <c r="A7435" i="5"/>
  <c r="A7434" i="5"/>
  <c r="A7433" i="5"/>
  <c r="A7432" i="5"/>
  <c r="A7431" i="5"/>
  <c r="A7430" i="5"/>
  <c r="A7429" i="5"/>
  <c r="A7428" i="5"/>
  <c r="A7427" i="5"/>
  <c r="A7426" i="5"/>
  <c r="A7425" i="5"/>
  <c r="A7424" i="5"/>
  <c r="A7423" i="5"/>
  <c r="A7422" i="5"/>
  <c r="A7421" i="5"/>
  <c r="A7420" i="5"/>
  <c r="A7419" i="5"/>
  <c r="A7418" i="5"/>
  <c r="A7417" i="5"/>
  <c r="A7416" i="5"/>
  <c r="A7415" i="5"/>
  <c r="A7414" i="5"/>
  <c r="A7413" i="5"/>
  <c r="A7412" i="5"/>
  <c r="A7411" i="5"/>
  <c r="A7410" i="5"/>
  <c r="A7409" i="5"/>
  <c r="A7408" i="5"/>
  <c r="A7407" i="5"/>
  <c r="A7406" i="5"/>
  <c r="A7405" i="5"/>
  <c r="A7404" i="5"/>
  <c r="A7403" i="5"/>
  <c r="A7402" i="5"/>
  <c r="A7401" i="5"/>
  <c r="A7400" i="5"/>
  <c r="A7399" i="5"/>
  <c r="A7398" i="5"/>
  <c r="A7397" i="5"/>
  <c r="A7396" i="5"/>
  <c r="A7395" i="5"/>
  <c r="A7394" i="5"/>
  <c r="A7393" i="5"/>
  <c r="A7392" i="5"/>
  <c r="A7391" i="5"/>
  <c r="A7390" i="5"/>
  <c r="A7389" i="5"/>
  <c r="A7388" i="5"/>
  <c r="A7387" i="5"/>
  <c r="A7386" i="5"/>
  <c r="A7385" i="5"/>
  <c r="A7384" i="5"/>
  <c r="A7383" i="5"/>
  <c r="A7382" i="5"/>
  <c r="A7381" i="5"/>
  <c r="A7380" i="5"/>
  <c r="A7379" i="5"/>
  <c r="A7378" i="5"/>
  <c r="A7377" i="5"/>
  <c r="A7376" i="5"/>
  <c r="A7375" i="5"/>
  <c r="A7374" i="5"/>
  <c r="A7373" i="5"/>
  <c r="A7372" i="5"/>
  <c r="A7371" i="5"/>
  <c r="A7370" i="5"/>
  <c r="A7369" i="5"/>
  <c r="A7368" i="5"/>
  <c r="A7367" i="5"/>
  <c r="A7366" i="5"/>
  <c r="A7365" i="5"/>
  <c r="A7364" i="5"/>
  <c r="A7363" i="5"/>
  <c r="A7362" i="5"/>
  <c r="A7361" i="5"/>
  <c r="A7360" i="5"/>
  <c r="A7359" i="5"/>
  <c r="A7358" i="5"/>
  <c r="A7357" i="5"/>
  <c r="A7356" i="5"/>
  <c r="A7355" i="5"/>
  <c r="A7354" i="5"/>
  <c r="A7353" i="5"/>
  <c r="A7352" i="5"/>
  <c r="A7351" i="5"/>
  <c r="A7350" i="5"/>
  <c r="A7349" i="5"/>
  <c r="A7348" i="5"/>
  <c r="A7347" i="5"/>
  <c r="A7346" i="5"/>
  <c r="A7345" i="5"/>
  <c r="A7344" i="5"/>
  <c r="A7343" i="5"/>
  <c r="A7342" i="5"/>
  <c r="A7341" i="5"/>
  <c r="A7340" i="5"/>
  <c r="A7339" i="5"/>
  <c r="A7338" i="5"/>
  <c r="A7337" i="5"/>
  <c r="A7336" i="5"/>
  <c r="A7335" i="5"/>
  <c r="A7334" i="5"/>
  <c r="A7333" i="5"/>
  <c r="A7332" i="5"/>
  <c r="A7331" i="5"/>
  <c r="A7330" i="5"/>
  <c r="A7329" i="5"/>
  <c r="A7328" i="5"/>
  <c r="A7327" i="5"/>
  <c r="A7326" i="5"/>
  <c r="A7325" i="5"/>
  <c r="A7324" i="5"/>
  <c r="A7323" i="5"/>
  <c r="A7322" i="5"/>
  <c r="A7321" i="5"/>
  <c r="A7320" i="5"/>
  <c r="A7319" i="5"/>
  <c r="A7318" i="5"/>
  <c r="A7317" i="5"/>
  <c r="A7316" i="5"/>
  <c r="A7315" i="5"/>
  <c r="A7314" i="5"/>
  <c r="A7313" i="5"/>
  <c r="A7312" i="5"/>
  <c r="A7311" i="5"/>
  <c r="A7310" i="5"/>
  <c r="A7309" i="5"/>
  <c r="A7308" i="5"/>
  <c r="A7307" i="5"/>
  <c r="A7306" i="5"/>
  <c r="A7305" i="5"/>
  <c r="A7304" i="5"/>
  <c r="A7303" i="5"/>
  <c r="A7302" i="5"/>
  <c r="A7301" i="5"/>
  <c r="A7300" i="5"/>
  <c r="A7299" i="5"/>
  <c r="A7298" i="5"/>
  <c r="A7297" i="5"/>
  <c r="A7296" i="5"/>
  <c r="A7295" i="5"/>
  <c r="A7294" i="5"/>
  <c r="A7293" i="5"/>
  <c r="A7292" i="5"/>
  <c r="A7291" i="5"/>
  <c r="A7290" i="5"/>
  <c r="A7289" i="5"/>
  <c r="A7288" i="5"/>
  <c r="A7287" i="5"/>
  <c r="A7286" i="5"/>
  <c r="A7285" i="5"/>
  <c r="A7284" i="5"/>
  <c r="A7283" i="5"/>
  <c r="A7282" i="5"/>
  <c r="A7281" i="5"/>
  <c r="A7280" i="5"/>
  <c r="A7279" i="5"/>
  <c r="A7278" i="5"/>
  <c r="A7277" i="5"/>
  <c r="A7276" i="5"/>
  <c r="A7275" i="5"/>
  <c r="A7274" i="5"/>
  <c r="A7273" i="5"/>
  <c r="A7272" i="5"/>
  <c r="A7271" i="5"/>
  <c r="A7270" i="5"/>
  <c r="A7269" i="5"/>
  <c r="A7268" i="5"/>
  <c r="A7267" i="5"/>
  <c r="A7266" i="5"/>
  <c r="A7265" i="5"/>
  <c r="A7264" i="5"/>
  <c r="A7263" i="5"/>
  <c r="A7262" i="5"/>
  <c r="A7261" i="5"/>
  <c r="A7260" i="5"/>
  <c r="A7259" i="5"/>
  <c r="A7258" i="5"/>
  <c r="A7257" i="5"/>
  <c r="A7256" i="5"/>
  <c r="A7255" i="5"/>
  <c r="A7254" i="5"/>
  <c r="A7253" i="5"/>
  <c r="A7252" i="5"/>
  <c r="A7251" i="5"/>
  <c r="A7250" i="5"/>
  <c r="A7249" i="5"/>
  <c r="A7248" i="5"/>
  <c r="A7247" i="5"/>
  <c r="A7246" i="5"/>
  <c r="A7245" i="5"/>
  <c r="A7244" i="5"/>
  <c r="A7243" i="5"/>
  <c r="A7242" i="5"/>
  <c r="A7241" i="5"/>
  <c r="A7240" i="5"/>
  <c r="A7239" i="5"/>
  <c r="A7238" i="5"/>
  <c r="A7237" i="5"/>
  <c r="A7236" i="5"/>
  <c r="A7235" i="5"/>
  <c r="A7234" i="5"/>
  <c r="A7233" i="5"/>
  <c r="A7232" i="5"/>
  <c r="A7231" i="5"/>
  <c r="A7230" i="5"/>
  <c r="A7229" i="5"/>
  <c r="A7228" i="5"/>
  <c r="A7227" i="5"/>
  <c r="A7226" i="5"/>
  <c r="A7225" i="5"/>
  <c r="A7224" i="5"/>
  <c r="A7223" i="5"/>
  <c r="A7222" i="5"/>
  <c r="A7221" i="5"/>
  <c r="A7220" i="5"/>
  <c r="A7219" i="5"/>
  <c r="A7218" i="5"/>
  <c r="A7217" i="5"/>
  <c r="A7216" i="5"/>
  <c r="A7215" i="5"/>
  <c r="A7214" i="5"/>
  <c r="A7213" i="5"/>
  <c r="A7212" i="5"/>
  <c r="A7211" i="5"/>
  <c r="A7210" i="5"/>
  <c r="A7209" i="5"/>
  <c r="A7208" i="5"/>
  <c r="A7207" i="5"/>
  <c r="A7206" i="5"/>
  <c r="A7205" i="5"/>
  <c r="A7204" i="5"/>
  <c r="A7203" i="5"/>
  <c r="A7202" i="5"/>
  <c r="A7201" i="5"/>
  <c r="A7200" i="5"/>
  <c r="A7199" i="5"/>
  <c r="A7198" i="5"/>
  <c r="A7197" i="5"/>
  <c r="A7196" i="5"/>
  <c r="A7195" i="5"/>
  <c r="A7194" i="5"/>
  <c r="A7193" i="5"/>
  <c r="A7192" i="5"/>
  <c r="A7191" i="5"/>
  <c r="A7190" i="5"/>
  <c r="A7189" i="5"/>
  <c r="A7188" i="5"/>
  <c r="A7187" i="5"/>
  <c r="A7186" i="5"/>
  <c r="A7185" i="5"/>
  <c r="A7184" i="5"/>
  <c r="A7183" i="5"/>
  <c r="A7182" i="5"/>
  <c r="A7181" i="5"/>
  <c r="A7180" i="5"/>
  <c r="A7179" i="5"/>
  <c r="A7178" i="5"/>
  <c r="A7177" i="5"/>
  <c r="A7176" i="5"/>
  <c r="A7175" i="5"/>
  <c r="A7174" i="5"/>
  <c r="A7173" i="5"/>
  <c r="A7172" i="5"/>
  <c r="A7171" i="5"/>
  <c r="A7170" i="5"/>
  <c r="A7169" i="5"/>
  <c r="A7168" i="5"/>
  <c r="A7167" i="5"/>
  <c r="A7166" i="5"/>
  <c r="A7165" i="5"/>
  <c r="A7164" i="5"/>
  <c r="A7163" i="5"/>
  <c r="A7162" i="5"/>
  <c r="A7161" i="5"/>
  <c r="A7160" i="5"/>
  <c r="A7159" i="5"/>
  <c r="A7158" i="5"/>
  <c r="A7157" i="5"/>
  <c r="A7156" i="5"/>
  <c r="A7155" i="5"/>
  <c r="A7154" i="5"/>
  <c r="A7153" i="5"/>
  <c r="A7152" i="5"/>
  <c r="A7151" i="5"/>
  <c r="A7150" i="5"/>
  <c r="A7149" i="5"/>
  <c r="A7148" i="5"/>
  <c r="A7147" i="5"/>
  <c r="A7146" i="5"/>
  <c r="A7145" i="5"/>
  <c r="A7144" i="5"/>
  <c r="A7143" i="5"/>
  <c r="A7142" i="5"/>
  <c r="A7141" i="5"/>
  <c r="A7140" i="5"/>
  <c r="A7139" i="5"/>
  <c r="A7138" i="5"/>
  <c r="A7137" i="5"/>
  <c r="A7136" i="5"/>
  <c r="A7135" i="5"/>
  <c r="A7134" i="5"/>
  <c r="A7133" i="5"/>
  <c r="A7132" i="5"/>
  <c r="A7131" i="5"/>
  <c r="A7130" i="5"/>
  <c r="A7129" i="5"/>
  <c r="A7128" i="5"/>
  <c r="A7127" i="5"/>
  <c r="A7126" i="5"/>
  <c r="A7125" i="5"/>
  <c r="A7124" i="5"/>
  <c r="A7123" i="5"/>
  <c r="A7122" i="5"/>
  <c r="A7121" i="5"/>
  <c r="A7120" i="5"/>
  <c r="A7119" i="5"/>
  <c r="A7118" i="5"/>
  <c r="A7117" i="5"/>
  <c r="A7116" i="5"/>
  <c r="A7115" i="5"/>
  <c r="A7114" i="5"/>
  <c r="A7113" i="5"/>
  <c r="A7112" i="5"/>
  <c r="A7111" i="5"/>
  <c r="A7110" i="5"/>
  <c r="A7109" i="5"/>
  <c r="A7108" i="5"/>
  <c r="A7107" i="5"/>
  <c r="A7106" i="5"/>
  <c r="A7105" i="5"/>
  <c r="A7104" i="5"/>
  <c r="A7103" i="5"/>
  <c r="A7102" i="5"/>
  <c r="A7101" i="5"/>
  <c r="A7100" i="5"/>
  <c r="A7099" i="5"/>
  <c r="A7098" i="5"/>
  <c r="A7097" i="5"/>
  <c r="A7096" i="5"/>
  <c r="A7095" i="5"/>
  <c r="A7094" i="5"/>
  <c r="A7093" i="5"/>
  <c r="A7092" i="5"/>
  <c r="A7091" i="5"/>
  <c r="A7090" i="5"/>
  <c r="A7089" i="5"/>
  <c r="A7088" i="5"/>
  <c r="A7087" i="5"/>
  <c r="A7086" i="5"/>
  <c r="A7085" i="5"/>
  <c r="A7084" i="5"/>
  <c r="A7083" i="5"/>
  <c r="A7082" i="5"/>
  <c r="A7081" i="5"/>
  <c r="A7080" i="5"/>
  <c r="A7079" i="5"/>
  <c r="A7078" i="5"/>
  <c r="A7077" i="5"/>
  <c r="A7076" i="5"/>
  <c r="A7075" i="5"/>
  <c r="A7074" i="5"/>
  <c r="A7073" i="5"/>
  <c r="A7072" i="5"/>
  <c r="A7071" i="5"/>
  <c r="A7070" i="5"/>
  <c r="A7069" i="5"/>
  <c r="A7068" i="5"/>
  <c r="A7067" i="5"/>
  <c r="A7066" i="5"/>
  <c r="A7065" i="5"/>
  <c r="A7064" i="5"/>
  <c r="A7063" i="5"/>
  <c r="A7062" i="5"/>
  <c r="A7061" i="5"/>
  <c r="A7060" i="5"/>
  <c r="A7059" i="5"/>
  <c r="A7058" i="5"/>
  <c r="A7057" i="5"/>
  <c r="A7056" i="5"/>
  <c r="A7055" i="5"/>
  <c r="A7054" i="5"/>
  <c r="A7053" i="5"/>
  <c r="A7052" i="5"/>
  <c r="A7051" i="5"/>
  <c r="A7050" i="5"/>
  <c r="A7049" i="5"/>
  <c r="A7048" i="5"/>
  <c r="A7047" i="5"/>
  <c r="A7046" i="5"/>
  <c r="A7045" i="5"/>
  <c r="A7044" i="5"/>
  <c r="A7043" i="5"/>
  <c r="A7042" i="5"/>
  <c r="A7041" i="5"/>
  <c r="A7040" i="5"/>
  <c r="A7039" i="5"/>
  <c r="A7038" i="5"/>
  <c r="A7037" i="5"/>
  <c r="A7036" i="5"/>
  <c r="A7035" i="5"/>
  <c r="A7034" i="5"/>
  <c r="A7033" i="5"/>
  <c r="A7032" i="5"/>
  <c r="A7031" i="5"/>
  <c r="A7030" i="5"/>
  <c r="A7029" i="5"/>
  <c r="A7028" i="5"/>
  <c r="A7027" i="5"/>
  <c r="A7026" i="5"/>
  <c r="A7025" i="5"/>
  <c r="A7024" i="5"/>
  <c r="A7023" i="5"/>
  <c r="A7022" i="5"/>
  <c r="A7021" i="5"/>
  <c r="A7020" i="5"/>
  <c r="A7019" i="5"/>
  <c r="A7018" i="5"/>
  <c r="A7017" i="5"/>
  <c r="A7016" i="5"/>
  <c r="A7015" i="5"/>
  <c r="A7014" i="5"/>
  <c r="A7013" i="5"/>
  <c r="A7012" i="5"/>
  <c r="A7011" i="5"/>
  <c r="A7010" i="5"/>
  <c r="A7009" i="5"/>
  <c r="A7008" i="5"/>
  <c r="A7007" i="5"/>
  <c r="A7006" i="5"/>
  <c r="A7005" i="5"/>
  <c r="A7004" i="5"/>
  <c r="A7003" i="5"/>
  <c r="A7002" i="5"/>
  <c r="A7001" i="5"/>
  <c r="A7000" i="5"/>
  <c r="A6999" i="5"/>
  <c r="A6998" i="5"/>
  <c r="A6997" i="5"/>
  <c r="A6996" i="5"/>
  <c r="A6995" i="5"/>
  <c r="A6994" i="5"/>
  <c r="A6993" i="5"/>
  <c r="A6992" i="5"/>
  <c r="A6991" i="5"/>
  <c r="A6990" i="5"/>
  <c r="A6989" i="5"/>
  <c r="A6988" i="5"/>
  <c r="A6987" i="5"/>
  <c r="A6986" i="5"/>
  <c r="A6985" i="5"/>
  <c r="A6984" i="5"/>
  <c r="A6983" i="5"/>
  <c r="A6982" i="5"/>
  <c r="A6981" i="5"/>
  <c r="A6980" i="5"/>
  <c r="A6979" i="5"/>
  <c r="A6978" i="5"/>
  <c r="A6977" i="5"/>
  <c r="A6976" i="5"/>
  <c r="A6975" i="5"/>
  <c r="A6974" i="5"/>
  <c r="A6973" i="5"/>
  <c r="A6972" i="5"/>
  <c r="A6971" i="5"/>
  <c r="A6970" i="5"/>
  <c r="A6969" i="5"/>
  <c r="A6968" i="5"/>
  <c r="A6967" i="5"/>
  <c r="A6966" i="5"/>
  <c r="A6965" i="5"/>
  <c r="A6964" i="5"/>
  <c r="A6963" i="5"/>
  <c r="A6962" i="5"/>
  <c r="A6961" i="5"/>
  <c r="A6960" i="5"/>
  <c r="A6959" i="5"/>
  <c r="A6958" i="5"/>
  <c r="A6957" i="5"/>
  <c r="A6956" i="5"/>
  <c r="A6955" i="5"/>
  <c r="A6954" i="5"/>
  <c r="A6953" i="5"/>
  <c r="A6952" i="5"/>
  <c r="A6951" i="5"/>
  <c r="A6950" i="5"/>
  <c r="A6949" i="5"/>
  <c r="A6948" i="5"/>
  <c r="A6947" i="5"/>
  <c r="A6946" i="5"/>
  <c r="A6945" i="5"/>
  <c r="A6944" i="5"/>
  <c r="A6943" i="5"/>
  <c r="A6942" i="5"/>
  <c r="A6941" i="5"/>
  <c r="A6940" i="5"/>
  <c r="A6939" i="5"/>
  <c r="A6938" i="5"/>
  <c r="A6937" i="5"/>
  <c r="A6936" i="5"/>
  <c r="A6935" i="5"/>
  <c r="A6934" i="5"/>
  <c r="A6933" i="5"/>
  <c r="A6932" i="5"/>
  <c r="A6931" i="5"/>
  <c r="A6930" i="5"/>
  <c r="A6929" i="5"/>
  <c r="A6928" i="5"/>
  <c r="A6927" i="5"/>
  <c r="A6926" i="5"/>
  <c r="A6925" i="5"/>
  <c r="A6924" i="5"/>
  <c r="A6923" i="5"/>
  <c r="A6922" i="5"/>
  <c r="A6921" i="5"/>
  <c r="A6920" i="5"/>
  <c r="A6919" i="5"/>
  <c r="A6918" i="5"/>
  <c r="A6917" i="5"/>
  <c r="A6916" i="5"/>
  <c r="A6915" i="5"/>
  <c r="A6914" i="5"/>
  <c r="A6913" i="5"/>
  <c r="A6912" i="5"/>
  <c r="A6911" i="5"/>
  <c r="A6910" i="5"/>
  <c r="A6909" i="5"/>
  <c r="A6908" i="5"/>
  <c r="A6907" i="5"/>
  <c r="A6906" i="5"/>
  <c r="A6905" i="5"/>
  <c r="A6904" i="5"/>
  <c r="A6903" i="5"/>
  <c r="A6902" i="5"/>
  <c r="A6901" i="5"/>
  <c r="A6900" i="5"/>
  <c r="A6899" i="5"/>
  <c r="A6898" i="5"/>
  <c r="A6897" i="5"/>
  <c r="A6896" i="5"/>
  <c r="A6895" i="5"/>
  <c r="A6894" i="5"/>
  <c r="A6893" i="5"/>
  <c r="A6892" i="5"/>
  <c r="A6891" i="5"/>
  <c r="A6890" i="5"/>
  <c r="A6889" i="5"/>
  <c r="A6888" i="5"/>
  <c r="A6887" i="5"/>
  <c r="A6886" i="5"/>
  <c r="A6885" i="5"/>
  <c r="A6884" i="5"/>
  <c r="A6883" i="5"/>
  <c r="A6882" i="5"/>
  <c r="A6881" i="5"/>
  <c r="A6880" i="5"/>
  <c r="A6879" i="5"/>
  <c r="A6878" i="5"/>
  <c r="A6877" i="5"/>
  <c r="A6876" i="5"/>
  <c r="A6875" i="5"/>
  <c r="A6874" i="5"/>
  <c r="A6873" i="5"/>
  <c r="A6872" i="5"/>
  <c r="A6871" i="5"/>
  <c r="A6870" i="5"/>
  <c r="A6869" i="5"/>
  <c r="A6868" i="5"/>
  <c r="A6867" i="5"/>
  <c r="A6866" i="5"/>
  <c r="A6865" i="5"/>
  <c r="A6864" i="5"/>
  <c r="A6863" i="5"/>
  <c r="A6862" i="5"/>
  <c r="A6861" i="5"/>
  <c r="A6860" i="5"/>
  <c r="A6859" i="5"/>
  <c r="A6858" i="5"/>
  <c r="A6857" i="5"/>
  <c r="A6856" i="5"/>
  <c r="A6855" i="5"/>
  <c r="A6854" i="5"/>
  <c r="A6853" i="5"/>
  <c r="A6852" i="5"/>
  <c r="A6851" i="5"/>
  <c r="A6850" i="5"/>
  <c r="A6849" i="5"/>
  <c r="A6848" i="5"/>
  <c r="A6847" i="5"/>
  <c r="A6846" i="5"/>
  <c r="A6845" i="5"/>
  <c r="A6844" i="5"/>
  <c r="A6843" i="5"/>
  <c r="A6842" i="5"/>
  <c r="A6841" i="5"/>
  <c r="A6840" i="5"/>
  <c r="A6839" i="5"/>
  <c r="A6838" i="5"/>
  <c r="A6837" i="5"/>
  <c r="A6836" i="5"/>
  <c r="A6835" i="5"/>
  <c r="A6834" i="5"/>
  <c r="A6833" i="5"/>
  <c r="A6832" i="5"/>
  <c r="A6831" i="5"/>
  <c r="A6830" i="5"/>
  <c r="A6829" i="5"/>
  <c r="A6828" i="5"/>
  <c r="A6827" i="5"/>
  <c r="A6826" i="5"/>
  <c r="A6825" i="5"/>
  <c r="A6824" i="5"/>
  <c r="A6823" i="5"/>
  <c r="A6822" i="5"/>
  <c r="A6821" i="5"/>
  <c r="A6820" i="5"/>
  <c r="A6819" i="5"/>
  <c r="A6818" i="5"/>
  <c r="A6817" i="5"/>
  <c r="A6816" i="5"/>
  <c r="A6815" i="5"/>
  <c r="A6814" i="5"/>
  <c r="A6813" i="5"/>
  <c r="A6812" i="5"/>
  <c r="A6811" i="5"/>
  <c r="A6810" i="5"/>
  <c r="A6809" i="5"/>
  <c r="A6808" i="5"/>
  <c r="A6807" i="5"/>
  <c r="A6806" i="5"/>
  <c r="A6805" i="5"/>
  <c r="A6804" i="5"/>
  <c r="A6803" i="5"/>
  <c r="A6802" i="5"/>
  <c r="A6801" i="5"/>
  <c r="A6800" i="5"/>
  <c r="A6799" i="5"/>
  <c r="A6798" i="5"/>
  <c r="A6797" i="5"/>
  <c r="A6796" i="5"/>
  <c r="A6795" i="5"/>
  <c r="A6794" i="5"/>
  <c r="A6793" i="5"/>
  <c r="A6792" i="5"/>
  <c r="A6791" i="5"/>
  <c r="A6790" i="5"/>
  <c r="A6789" i="5"/>
  <c r="A6788" i="5"/>
  <c r="A6787" i="5"/>
  <c r="A6786" i="5"/>
  <c r="A6785" i="5"/>
  <c r="A6784" i="5"/>
  <c r="A6783" i="5"/>
  <c r="A6782" i="5"/>
  <c r="A6781" i="5"/>
  <c r="A6780" i="5"/>
  <c r="A6779" i="5"/>
  <c r="A6778" i="5"/>
  <c r="A6777" i="5"/>
  <c r="A6776" i="5"/>
  <c r="A6775" i="5"/>
  <c r="A6774" i="5"/>
  <c r="A6773" i="5"/>
  <c r="A6772" i="5"/>
  <c r="A6771" i="5"/>
  <c r="A6770" i="5"/>
  <c r="A6769" i="5"/>
  <c r="A6768" i="5"/>
  <c r="A6767" i="5"/>
  <c r="A6766" i="5"/>
  <c r="A6765" i="5"/>
  <c r="A6764" i="5"/>
  <c r="A6763" i="5"/>
  <c r="A6762" i="5"/>
  <c r="A6761" i="5"/>
  <c r="A6760" i="5"/>
  <c r="A6759" i="5"/>
  <c r="A6758" i="5"/>
  <c r="A6757" i="5"/>
  <c r="A6756" i="5"/>
  <c r="A6755" i="5"/>
  <c r="A6754" i="5"/>
  <c r="A6753" i="5"/>
  <c r="A6752" i="5"/>
  <c r="A6751" i="5"/>
  <c r="A6750" i="5"/>
  <c r="A6749" i="5"/>
  <c r="A6748" i="5"/>
  <c r="A6747" i="5"/>
  <c r="A6746" i="5"/>
  <c r="A6745" i="5"/>
  <c r="A6744" i="5"/>
  <c r="A6743" i="5"/>
  <c r="A6742" i="5"/>
  <c r="A6741" i="5"/>
  <c r="A6740" i="5"/>
  <c r="A6739" i="5"/>
  <c r="A6738" i="5"/>
  <c r="A6737" i="5"/>
  <c r="A6736" i="5"/>
  <c r="A6735" i="5"/>
  <c r="A6734" i="5"/>
  <c r="A6733" i="5"/>
  <c r="A6732" i="5"/>
  <c r="A6731" i="5"/>
  <c r="A6730" i="5"/>
  <c r="A6729" i="5"/>
  <c r="A6728" i="5"/>
  <c r="A6727" i="5"/>
  <c r="A6726" i="5"/>
  <c r="A6725" i="5"/>
  <c r="A6724" i="5"/>
  <c r="A6723" i="5"/>
  <c r="A6722" i="5"/>
  <c r="A6721" i="5"/>
  <c r="A6720" i="5"/>
  <c r="A6719" i="5"/>
  <c r="A6718" i="5"/>
  <c r="A6717" i="5"/>
  <c r="A6716" i="5"/>
  <c r="A6715" i="5"/>
  <c r="A6714" i="5"/>
  <c r="A6713" i="5"/>
  <c r="A6712" i="5"/>
  <c r="A6711" i="5"/>
  <c r="A6710" i="5"/>
  <c r="A6709" i="5"/>
  <c r="A6708" i="5"/>
  <c r="A6707" i="5"/>
  <c r="A6706" i="5"/>
  <c r="A6705" i="5"/>
  <c r="A6704" i="5"/>
  <c r="A6703" i="5"/>
  <c r="A6702" i="5"/>
  <c r="A6701" i="5"/>
  <c r="A6700" i="5"/>
  <c r="A6699" i="5"/>
  <c r="A6698" i="5"/>
  <c r="A6697" i="5"/>
  <c r="A6696" i="5"/>
  <c r="A6695" i="5"/>
  <c r="A6694" i="5"/>
  <c r="A6693" i="5"/>
  <c r="A6692" i="5"/>
  <c r="A6691" i="5"/>
  <c r="A6690" i="5"/>
  <c r="A6689" i="5"/>
  <c r="A6688" i="5"/>
  <c r="A6687" i="5"/>
  <c r="A6686" i="5"/>
  <c r="A6685" i="5"/>
  <c r="A6684" i="5"/>
  <c r="A6683" i="5"/>
  <c r="A6682" i="5"/>
  <c r="A6681" i="5"/>
  <c r="A6680" i="5"/>
  <c r="A6679" i="5"/>
  <c r="A6678" i="5"/>
  <c r="A6677" i="5"/>
  <c r="A6676" i="5"/>
  <c r="A6675" i="5"/>
  <c r="A6674" i="5"/>
  <c r="A6673" i="5"/>
  <c r="A6672" i="5"/>
  <c r="A6671" i="5"/>
  <c r="A6670" i="5"/>
  <c r="A6669" i="5"/>
  <c r="A6668" i="5"/>
  <c r="A6667" i="5"/>
  <c r="A6666" i="5"/>
  <c r="A6665" i="5"/>
  <c r="A6664" i="5"/>
  <c r="A6663" i="5"/>
  <c r="A6662" i="5"/>
  <c r="A6661" i="5"/>
  <c r="A6660" i="5"/>
  <c r="A6659" i="5"/>
  <c r="A6658" i="5"/>
  <c r="A6657" i="5"/>
  <c r="A6656" i="5"/>
  <c r="A6655" i="5"/>
  <c r="A6654" i="5"/>
  <c r="A6653" i="5"/>
  <c r="A6652" i="5"/>
  <c r="A6651" i="5"/>
  <c r="A6650" i="5"/>
  <c r="A6649" i="5"/>
  <c r="A6648" i="5"/>
  <c r="A6647" i="5"/>
  <c r="A6646" i="5"/>
  <c r="A6645" i="5"/>
  <c r="A6644" i="5"/>
  <c r="A6643" i="5"/>
  <c r="A6642" i="5"/>
  <c r="A6641" i="5"/>
  <c r="A6640" i="5"/>
  <c r="A6639" i="5"/>
  <c r="A6638" i="5"/>
  <c r="A6637" i="5"/>
  <c r="A6636" i="5"/>
  <c r="A6635" i="5"/>
  <c r="A6634" i="5"/>
  <c r="A6633" i="5"/>
  <c r="A6632" i="5"/>
  <c r="A6631" i="5"/>
  <c r="A6630" i="5"/>
  <c r="A6629" i="5"/>
  <c r="A6628" i="5"/>
  <c r="A6627" i="5"/>
  <c r="A6626" i="5"/>
  <c r="A6625" i="5"/>
  <c r="A6624" i="5"/>
  <c r="A6623" i="5"/>
  <c r="A6622" i="5"/>
  <c r="A6621" i="5"/>
  <c r="A6620" i="5"/>
  <c r="A6619" i="5"/>
  <c r="A6618" i="5"/>
  <c r="A6617" i="5"/>
  <c r="A6616" i="5"/>
  <c r="A6615" i="5"/>
  <c r="A6614" i="5"/>
  <c r="A6613" i="5"/>
  <c r="A6612" i="5"/>
  <c r="A6611" i="5"/>
  <c r="A6610" i="5"/>
  <c r="A6609" i="5"/>
  <c r="A6608" i="5"/>
  <c r="A6607" i="5"/>
  <c r="A6606" i="5"/>
  <c r="A6605" i="5"/>
  <c r="A6604" i="5"/>
  <c r="A6603" i="5"/>
  <c r="A6602" i="5"/>
  <c r="A6601" i="5"/>
  <c r="A6600" i="5"/>
  <c r="A6599" i="5"/>
  <c r="A6598" i="5"/>
  <c r="A6597" i="5"/>
  <c r="A6596" i="5"/>
  <c r="A6595" i="5"/>
  <c r="A6594" i="5"/>
  <c r="A6593" i="5"/>
  <c r="A6592" i="5"/>
  <c r="A6591" i="5"/>
  <c r="A6590" i="5"/>
  <c r="A6589" i="5"/>
  <c r="A6588" i="5"/>
  <c r="A6587" i="5"/>
  <c r="A6586" i="5"/>
  <c r="A6585" i="5"/>
  <c r="A6584" i="5"/>
  <c r="A6583" i="5"/>
  <c r="A6582" i="5"/>
  <c r="A6581" i="5"/>
  <c r="A6580" i="5"/>
  <c r="A6579" i="5"/>
  <c r="A6578" i="5"/>
  <c r="A6577" i="5"/>
  <c r="A6576" i="5"/>
  <c r="A6575" i="5"/>
  <c r="A6574" i="5"/>
  <c r="A6573" i="5"/>
  <c r="A6572" i="5"/>
  <c r="A6571" i="5"/>
  <c r="A6570" i="5"/>
  <c r="A6569" i="5"/>
  <c r="A6568" i="5"/>
  <c r="A6567" i="5"/>
  <c r="A6566" i="5"/>
  <c r="A6565" i="5"/>
  <c r="A6564" i="5"/>
  <c r="A6563" i="5"/>
  <c r="A6562" i="5"/>
  <c r="A6561" i="5"/>
  <c r="A6560" i="5"/>
  <c r="A6559" i="5"/>
  <c r="A6558" i="5"/>
  <c r="A6557" i="5"/>
  <c r="A6556" i="5"/>
  <c r="A6555" i="5"/>
  <c r="A6554" i="5"/>
  <c r="A6553" i="5"/>
  <c r="A6552" i="5"/>
  <c r="A6551" i="5"/>
  <c r="A6550" i="5"/>
  <c r="A6549" i="5"/>
  <c r="A6548" i="5"/>
  <c r="A6547" i="5"/>
  <c r="A6546" i="5"/>
  <c r="A6545" i="5"/>
  <c r="A6544" i="5"/>
  <c r="A6543" i="5"/>
  <c r="A6542" i="5"/>
  <c r="A6541" i="5"/>
  <c r="A6540" i="5"/>
  <c r="A6539" i="5"/>
  <c r="A6538" i="5"/>
  <c r="A6537" i="5"/>
  <c r="A6536" i="5"/>
  <c r="A6535" i="5"/>
  <c r="A6534" i="5"/>
  <c r="A6533" i="5"/>
  <c r="A6532" i="5"/>
  <c r="A6531" i="5"/>
  <c r="A6530" i="5"/>
  <c r="A6529" i="5"/>
  <c r="A6528" i="5"/>
  <c r="A6527" i="5"/>
  <c r="A6526" i="5"/>
  <c r="A6525" i="5"/>
  <c r="A6524" i="5"/>
  <c r="A6523" i="5"/>
  <c r="A6522" i="5"/>
  <c r="A6521" i="5"/>
  <c r="A6520" i="5"/>
  <c r="A6519" i="5"/>
  <c r="A6518" i="5"/>
  <c r="A6517" i="5"/>
  <c r="A6516" i="5"/>
  <c r="A6515" i="5"/>
  <c r="A6514" i="5"/>
  <c r="A6513" i="5"/>
  <c r="A6512" i="5"/>
  <c r="A6511" i="5"/>
  <c r="A6510" i="5"/>
  <c r="A6509" i="5"/>
  <c r="A6508" i="5"/>
  <c r="A6507" i="5"/>
  <c r="A6506" i="5"/>
  <c r="A6505" i="5"/>
  <c r="A6504" i="5"/>
  <c r="A6503" i="5"/>
  <c r="A6502" i="5"/>
  <c r="A6501" i="5"/>
  <c r="A6500" i="5"/>
  <c r="A6499" i="5"/>
  <c r="A6498" i="5"/>
  <c r="A6497" i="5"/>
  <c r="A6496" i="5"/>
  <c r="A6495" i="5"/>
  <c r="A6494" i="5"/>
  <c r="A6493" i="5"/>
  <c r="A6492" i="5"/>
  <c r="A6491" i="5"/>
  <c r="A6490" i="5"/>
  <c r="A6489" i="5"/>
  <c r="A6488" i="5"/>
  <c r="A6487" i="5"/>
  <c r="A6486" i="5"/>
  <c r="A6485" i="5"/>
  <c r="A6484" i="5"/>
  <c r="A6483" i="5"/>
  <c r="A6482" i="5"/>
  <c r="A6481" i="5"/>
  <c r="A6480" i="5"/>
  <c r="A6479" i="5"/>
  <c r="A6478" i="5"/>
  <c r="A6477" i="5"/>
  <c r="A6476" i="5"/>
  <c r="A6475" i="5"/>
  <c r="A6474" i="5"/>
  <c r="A6473" i="5"/>
  <c r="A6472" i="5"/>
  <c r="A6471" i="5"/>
  <c r="A6470" i="5"/>
  <c r="A6469" i="5"/>
  <c r="A6468" i="5"/>
  <c r="A6467" i="5"/>
  <c r="A6466" i="5"/>
  <c r="A6465" i="5"/>
  <c r="A6464" i="5"/>
  <c r="A6463" i="5"/>
  <c r="A6462" i="5"/>
  <c r="A6461" i="5"/>
  <c r="A6460" i="5"/>
  <c r="A6459" i="5"/>
  <c r="A6458" i="5"/>
  <c r="A6457" i="5"/>
  <c r="A6456" i="5"/>
  <c r="A6455" i="5"/>
  <c r="A6454" i="5"/>
  <c r="A6453" i="5"/>
  <c r="A6452" i="5"/>
  <c r="A6451" i="5"/>
  <c r="A6450" i="5"/>
  <c r="A6449" i="5"/>
  <c r="A6448" i="5"/>
  <c r="A6447" i="5"/>
  <c r="A6446" i="5"/>
  <c r="A6445" i="5"/>
  <c r="A6444" i="5"/>
  <c r="A6443" i="5"/>
  <c r="A6442" i="5"/>
  <c r="A6441" i="5"/>
  <c r="A6440" i="5"/>
  <c r="A6439" i="5"/>
  <c r="A6438" i="5"/>
  <c r="A6437" i="5"/>
  <c r="A6436" i="5"/>
  <c r="A6435" i="5"/>
  <c r="A6434" i="5"/>
  <c r="A6433" i="5"/>
  <c r="A6432" i="5"/>
  <c r="A6431" i="5"/>
  <c r="A6430" i="5"/>
  <c r="A6429" i="5"/>
  <c r="A6428" i="5"/>
  <c r="A6427" i="5"/>
  <c r="A6426" i="5"/>
  <c r="A6425" i="5"/>
  <c r="A6424" i="5"/>
  <c r="A6423" i="5"/>
  <c r="A6422" i="5"/>
  <c r="A6421" i="5"/>
  <c r="A6420" i="5"/>
  <c r="A6419" i="5"/>
  <c r="A6418" i="5"/>
  <c r="A6417" i="5"/>
  <c r="A6416" i="5"/>
  <c r="A6415" i="5"/>
  <c r="A6414" i="5"/>
  <c r="A6413" i="5"/>
  <c r="A6412" i="5"/>
  <c r="A6411" i="5"/>
  <c r="A6410" i="5"/>
  <c r="A6409" i="5"/>
  <c r="A6408" i="5"/>
  <c r="A6407" i="5"/>
  <c r="A6406" i="5"/>
  <c r="A6405" i="5"/>
  <c r="A6404" i="5"/>
  <c r="A6403" i="5"/>
  <c r="A6402" i="5"/>
  <c r="A6401" i="5"/>
  <c r="A6400" i="5"/>
  <c r="A6399" i="5"/>
  <c r="A6398" i="5"/>
  <c r="A6397" i="5"/>
  <c r="A6396" i="5"/>
  <c r="A6395" i="5"/>
  <c r="A6394" i="5"/>
  <c r="A6393" i="5"/>
  <c r="A6392" i="5"/>
  <c r="A6391" i="5"/>
  <c r="A6390" i="5"/>
  <c r="A6389" i="5"/>
  <c r="A6388" i="5"/>
  <c r="A6387" i="5"/>
  <c r="A6386" i="5"/>
  <c r="A6385" i="5"/>
  <c r="A6384" i="5"/>
  <c r="A6383" i="5"/>
  <c r="A6382" i="5"/>
  <c r="A6381" i="5"/>
  <c r="A6380" i="5"/>
  <c r="A6379" i="5"/>
  <c r="A6378" i="5"/>
  <c r="A6377" i="5"/>
  <c r="A6376" i="5"/>
  <c r="A6375" i="5"/>
  <c r="A6374" i="5"/>
  <c r="A6373" i="5"/>
  <c r="A6372" i="5"/>
  <c r="A6371" i="5"/>
  <c r="A6370" i="5"/>
  <c r="A6369" i="5"/>
  <c r="A6368" i="5"/>
  <c r="A6367" i="5"/>
  <c r="A6366" i="5"/>
  <c r="A6365" i="5"/>
  <c r="A6364" i="5"/>
  <c r="A6363" i="5"/>
  <c r="A6362" i="5"/>
  <c r="A6361" i="5"/>
  <c r="A6360" i="5"/>
  <c r="A6359" i="5"/>
  <c r="A6358" i="5"/>
  <c r="A6357" i="5"/>
  <c r="A6356" i="5"/>
  <c r="A6355" i="5"/>
  <c r="A6354" i="5"/>
  <c r="A6353" i="5"/>
  <c r="A6352" i="5"/>
  <c r="A6351" i="5"/>
  <c r="A6350" i="5"/>
  <c r="A6349" i="5"/>
  <c r="A6348" i="5"/>
  <c r="A6347" i="5"/>
  <c r="A6346" i="5"/>
  <c r="A6345" i="5"/>
  <c r="A6344" i="5"/>
  <c r="A6343" i="5"/>
  <c r="A6342" i="5"/>
  <c r="A6341" i="5"/>
  <c r="A6340" i="5"/>
  <c r="A6339" i="5"/>
  <c r="A6338" i="5"/>
  <c r="A6337" i="5"/>
  <c r="A6336" i="5"/>
  <c r="A6335" i="5"/>
  <c r="A6334" i="5"/>
  <c r="A6333" i="5"/>
  <c r="A6332" i="5"/>
  <c r="A6331" i="5"/>
  <c r="A6330" i="5"/>
  <c r="A6329" i="5"/>
  <c r="A6328" i="5"/>
  <c r="A6327" i="5"/>
  <c r="A6326" i="5"/>
  <c r="A6325" i="5"/>
  <c r="A6324" i="5"/>
  <c r="A6323" i="5"/>
  <c r="A6322" i="5"/>
  <c r="A6321" i="5"/>
  <c r="A6320" i="5"/>
  <c r="A6319" i="5"/>
  <c r="A6318" i="5"/>
  <c r="A6317" i="5"/>
  <c r="A6316" i="5"/>
  <c r="A6315" i="5"/>
  <c r="A6314" i="5"/>
  <c r="A6313" i="5"/>
  <c r="A6312" i="5"/>
  <c r="A6311" i="5"/>
  <c r="A6310" i="5"/>
  <c r="A6309" i="5"/>
  <c r="A6308" i="5"/>
  <c r="A6307" i="5"/>
  <c r="A6306" i="5"/>
  <c r="A6305" i="5"/>
  <c r="A6304" i="5"/>
  <c r="A6303" i="5"/>
  <c r="A6302" i="5"/>
  <c r="A6301" i="5"/>
  <c r="A6300" i="5"/>
  <c r="A6299" i="5"/>
  <c r="A6298" i="5"/>
  <c r="A6297" i="5"/>
  <c r="A6296" i="5"/>
  <c r="A6295" i="5"/>
  <c r="A6294" i="5"/>
  <c r="A6293" i="5"/>
  <c r="A6292" i="5"/>
  <c r="A6291" i="5"/>
  <c r="A6290" i="5"/>
  <c r="A6289" i="5"/>
  <c r="A6288" i="5"/>
  <c r="A6287" i="5"/>
  <c r="A6286" i="5"/>
  <c r="A6285" i="5"/>
  <c r="A6284" i="5"/>
  <c r="A6283" i="5"/>
  <c r="A6282" i="5"/>
  <c r="A6281" i="5"/>
  <c r="A6280" i="5"/>
  <c r="A6279" i="5"/>
  <c r="A6278" i="5"/>
  <c r="A6277" i="5"/>
  <c r="A6276" i="5"/>
  <c r="A6275" i="5"/>
  <c r="A6274" i="5"/>
  <c r="A6273" i="5"/>
  <c r="A6272" i="5"/>
  <c r="A6271" i="5"/>
  <c r="A6270" i="5"/>
  <c r="A6269" i="5"/>
  <c r="A6268" i="5"/>
  <c r="A6267" i="5"/>
  <c r="A6266" i="5"/>
  <c r="A6265" i="5"/>
  <c r="A6264" i="5"/>
  <c r="A6263" i="5"/>
  <c r="A6262" i="5"/>
  <c r="A6261" i="5"/>
  <c r="A6260" i="5"/>
  <c r="A6259" i="5"/>
  <c r="A6258" i="5"/>
  <c r="A6257" i="5"/>
  <c r="A6256" i="5"/>
  <c r="A6255" i="5"/>
  <c r="A6254" i="5"/>
  <c r="A6253" i="5"/>
  <c r="A6252" i="5"/>
  <c r="A6251" i="5"/>
  <c r="A6250" i="5"/>
  <c r="A6249" i="5"/>
  <c r="A6248" i="5"/>
  <c r="A6247" i="5"/>
  <c r="A6246" i="5"/>
  <c r="A6245" i="5"/>
  <c r="A6244" i="5"/>
  <c r="A6243" i="5"/>
  <c r="A6242" i="5"/>
  <c r="A6241" i="5"/>
  <c r="A6240" i="5"/>
  <c r="A6239" i="5"/>
  <c r="A6238" i="5"/>
  <c r="A6237" i="5"/>
  <c r="A6236" i="5"/>
  <c r="A6235" i="5"/>
  <c r="A6234" i="5"/>
  <c r="A6233" i="5"/>
  <c r="A6232" i="5"/>
  <c r="A6231" i="5"/>
  <c r="A6230" i="5"/>
  <c r="A6229" i="5"/>
  <c r="A6228" i="5"/>
  <c r="A6227" i="5"/>
  <c r="A6226" i="5"/>
  <c r="A6225" i="5"/>
  <c r="A6224" i="5"/>
  <c r="A6223" i="5"/>
  <c r="A6222" i="5"/>
  <c r="A6221" i="5"/>
  <c r="A6220" i="5"/>
  <c r="A6219" i="5"/>
  <c r="A6218" i="5"/>
  <c r="A6217" i="5"/>
  <c r="A6216" i="5"/>
  <c r="A6215" i="5"/>
  <c r="A6214" i="5"/>
  <c r="A6213" i="5"/>
  <c r="A6212" i="5"/>
  <c r="A6211" i="5"/>
  <c r="A6210" i="5"/>
  <c r="A6209" i="5"/>
  <c r="A6208" i="5"/>
  <c r="A6207" i="5"/>
  <c r="A6206" i="5"/>
  <c r="A6205" i="5"/>
  <c r="A6204" i="5"/>
  <c r="A6203" i="5"/>
  <c r="A6202" i="5"/>
  <c r="A6201" i="5"/>
  <c r="A6200" i="5"/>
  <c r="A6199" i="5"/>
  <c r="A6198" i="5"/>
  <c r="A6197" i="5"/>
  <c r="A6196" i="5"/>
  <c r="A6195" i="5"/>
  <c r="A6194" i="5"/>
  <c r="A6193" i="5"/>
  <c r="A6192" i="5"/>
  <c r="A6191" i="5"/>
  <c r="A6190" i="5"/>
  <c r="A6189" i="5"/>
  <c r="A6188" i="5"/>
  <c r="A6187" i="5"/>
  <c r="A6186" i="5"/>
  <c r="A6185" i="5"/>
  <c r="A6184" i="5"/>
  <c r="A6183" i="5"/>
  <c r="A6182" i="5"/>
  <c r="A6181" i="5"/>
  <c r="A6180" i="5"/>
  <c r="A6179" i="5"/>
  <c r="A6178" i="5"/>
  <c r="A6177" i="5"/>
  <c r="A6176" i="5"/>
  <c r="A6175" i="5"/>
  <c r="A6174" i="5"/>
  <c r="A6173" i="5"/>
  <c r="A6172" i="5"/>
  <c r="A6171" i="5"/>
  <c r="A6170" i="5"/>
  <c r="A6169" i="5"/>
  <c r="A6168" i="5"/>
  <c r="A6167" i="5"/>
  <c r="A6166" i="5"/>
  <c r="A6165" i="5"/>
  <c r="A6164" i="5"/>
  <c r="A6163" i="5"/>
  <c r="A6162" i="5"/>
  <c r="A6161" i="5"/>
  <c r="A6160" i="5"/>
  <c r="A6159" i="5"/>
  <c r="A6158" i="5"/>
  <c r="A6157" i="5"/>
  <c r="A6156" i="5"/>
  <c r="A6155" i="5"/>
  <c r="A6154" i="5"/>
  <c r="A6153" i="5"/>
  <c r="A6152" i="5"/>
  <c r="A6151" i="5"/>
  <c r="A6150" i="5"/>
  <c r="A6149" i="5"/>
  <c r="A6148" i="5"/>
  <c r="A6147" i="5"/>
  <c r="A6146" i="5"/>
  <c r="A6145" i="5"/>
  <c r="A6144" i="5"/>
  <c r="A6143" i="5"/>
  <c r="A6142" i="5"/>
  <c r="A6141" i="5"/>
  <c r="A6140" i="5"/>
  <c r="A6139" i="5"/>
  <c r="A6138" i="5"/>
  <c r="A6137" i="5"/>
  <c r="A6136" i="5"/>
  <c r="A6135" i="5"/>
  <c r="A6134" i="5"/>
  <c r="A6133" i="5"/>
  <c r="A6132" i="5"/>
  <c r="A6131" i="5"/>
  <c r="A6130" i="5"/>
  <c r="A6129" i="5"/>
  <c r="A6128" i="5"/>
  <c r="A6127" i="5"/>
  <c r="A6126" i="5"/>
  <c r="A6125" i="5"/>
  <c r="A6124" i="5"/>
  <c r="A6123" i="5"/>
  <c r="A6122" i="5"/>
  <c r="A6121" i="5"/>
  <c r="A6120" i="5"/>
  <c r="A6119" i="5"/>
  <c r="A6118" i="5"/>
  <c r="A6117" i="5"/>
  <c r="A6116" i="5"/>
  <c r="A6115" i="5"/>
  <c r="A6114" i="5"/>
  <c r="A6113" i="5"/>
  <c r="A6112" i="5"/>
  <c r="A6111" i="5"/>
  <c r="A6110" i="5"/>
  <c r="A6109" i="5"/>
  <c r="A6108" i="5"/>
  <c r="A6107" i="5"/>
  <c r="A6106" i="5"/>
  <c r="A6105" i="5"/>
  <c r="A6104" i="5"/>
  <c r="A6103" i="5"/>
  <c r="A6102" i="5"/>
  <c r="A6101" i="5"/>
  <c r="A6100" i="5"/>
  <c r="A6099" i="5"/>
  <c r="A6098" i="5"/>
  <c r="A6097" i="5"/>
  <c r="A6096" i="5"/>
  <c r="A6095" i="5"/>
  <c r="A6094" i="5"/>
  <c r="A6093" i="5"/>
  <c r="A6092" i="5"/>
  <c r="A6091" i="5"/>
  <c r="A6090" i="5"/>
  <c r="A6089" i="5"/>
  <c r="A6088" i="5"/>
  <c r="A6087" i="5"/>
  <c r="A6086" i="5"/>
  <c r="A6085" i="5"/>
  <c r="A6084" i="5"/>
  <c r="A6083" i="5"/>
  <c r="A6082" i="5"/>
  <c r="A6081" i="5"/>
  <c r="A6080" i="5"/>
  <c r="A6079" i="5"/>
  <c r="A6078" i="5"/>
  <c r="A6077" i="5"/>
  <c r="A6076" i="5"/>
  <c r="A6075" i="5"/>
  <c r="A6074" i="5"/>
  <c r="A6073" i="5"/>
  <c r="A6072" i="5"/>
  <c r="A6071" i="5"/>
  <c r="A6070" i="5"/>
  <c r="A6069" i="5"/>
  <c r="A6068" i="5"/>
  <c r="A6067" i="5"/>
  <c r="A6066" i="5"/>
  <c r="A6065" i="5"/>
  <c r="A6064" i="5"/>
  <c r="A6063" i="5"/>
  <c r="A6062" i="5"/>
  <c r="A6061" i="5"/>
  <c r="A6060" i="5"/>
  <c r="A6059" i="5"/>
  <c r="A6058" i="5"/>
  <c r="A6057" i="5"/>
  <c r="A6056" i="5"/>
  <c r="A6055" i="5"/>
  <c r="A6054" i="5"/>
  <c r="A6053" i="5"/>
  <c r="A6052" i="5"/>
  <c r="A6051" i="5"/>
  <c r="A6050" i="5"/>
  <c r="A6049" i="5"/>
  <c r="A6048" i="5"/>
  <c r="A6047" i="5"/>
  <c r="A6046" i="5"/>
  <c r="A6045" i="5"/>
  <c r="A6044" i="5"/>
  <c r="A6043" i="5"/>
  <c r="A6042" i="5"/>
  <c r="A6041" i="5"/>
  <c r="A6040" i="5"/>
  <c r="A6039" i="5"/>
  <c r="A6038" i="5"/>
  <c r="A6037" i="5"/>
  <c r="A6036" i="5"/>
  <c r="A6035" i="5"/>
  <c r="A6034" i="5"/>
  <c r="A6033" i="5"/>
  <c r="A6032" i="5"/>
  <c r="A6031" i="5"/>
  <c r="A6030" i="5"/>
  <c r="A6029" i="5"/>
  <c r="A6028" i="5"/>
  <c r="A6027" i="5"/>
  <c r="A6026" i="5"/>
  <c r="A6025" i="5"/>
  <c r="A6024" i="5"/>
  <c r="A6023" i="5"/>
  <c r="A6022" i="5"/>
  <c r="A6021" i="5"/>
  <c r="A6020" i="5"/>
  <c r="A6019" i="5"/>
  <c r="A6018" i="5"/>
  <c r="A6017" i="5"/>
  <c r="A6016" i="5"/>
  <c r="A6015" i="5"/>
  <c r="A6014" i="5"/>
  <c r="A6013" i="5"/>
  <c r="A6012" i="5"/>
  <c r="A6011" i="5"/>
  <c r="A6010" i="5"/>
  <c r="A6009" i="5"/>
  <c r="A6008" i="5"/>
  <c r="A6007" i="5"/>
  <c r="A6006" i="5"/>
  <c r="A6005" i="5"/>
  <c r="A6004" i="5"/>
  <c r="A6003" i="5"/>
  <c r="A6002" i="5"/>
  <c r="A6001" i="5"/>
  <c r="A6000" i="5"/>
  <c r="A5999" i="5"/>
  <c r="A5998" i="5"/>
  <c r="A5997" i="5"/>
  <c r="A5996" i="5"/>
  <c r="A5995" i="5"/>
  <c r="A5994" i="5"/>
  <c r="A5993" i="5"/>
  <c r="A5992" i="5"/>
  <c r="A5991" i="5"/>
  <c r="A5990" i="5"/>
  <c r="A5989" i="5"/>
  <c r="A5988" i="5"/>
  <c r="A5987" i="5"/>
  <c r="A5986" i="5"/>
  <c r="A5985" i="5"/>
  <c r="A5984" i="5"/>
  <c r="A5983" i="5"/>
  <c r="A5982" i="5"/>
  <c r="A5981" i="5"/>
  <c r="A5980" i="5"/>
  <c r="A5979" i="5"/>
  <c r="A5978" i="5"/>
  <c r="A5977" i="5"/>
  <c r="A5976" i="5"/>
  <c r="A5975" i="5"/>
  <c r="A5974" i="5"/>
  <c r="A5973" i="5"/>
  <c r="A5972" i="5"/>
  <c r="A5971" i="5"/>
  <c r="A5970" i="5"/>
  <c r="A5969" i="5"/>
  <c r="A5968" i="5"/>
  <c r="A5967" i="5"/>
  <c r="A5966" i="5"/>
  <c r="A5965" i="5"/>
  <c r="A5964" i="5"/>
  <c r="A5963" i="5"/>
  <c r="A5962" i="5"/>
  <c r="A5961" i="5"/>
  <c r="A5960" i="5"/>
  <c r="A5959" i="5"/>
  <c r="A5958" i="5"/>
  <c r="A5957" i="5"/>
  <c r="A5956" i="5"/>
  <c r="A5955" i="5"/>
  <c r="A5954" i="5"/>
  <c r="A5953" i="5"/>
  <c r="A5952" i="5"/>
  <c r="A5951" i="5"/>
  <c r="A5950" i="5"/>
  <c r="A5949" i="5"/>
  <c r="A5948" i="5"/>
  <c r="A5947" i="5"/>
  <c r="A5946" i="5"/>
  <c r="A5945" i="5"/>
  <c r="A5944" i="5"/>
  <c r="A5943" i="5"/>
  <c r="A5942" i="5"/>
  <c r="A5941" i="5"/>
  <c r="A5940" i="5"/>
  <c r="A5939" i="5"/>
  <c r="A5938" i="5"/>
  <c r="A5937" i="5"/>
  <c r="A5936" i="5"/>
  <c r="A5935" i="5"/>
  <c r="A5934" i="5"/>
  <c r="A5933" i="5"/>
  <c r="A5932" i="5"/>
  <c r="A5931" i="5"/>
  <c r="A5930" i="5"/>
  <c r="A5929" i="5"/>
  <c r="A5928" i="5"/>
  <c r="A5927" i="5"/>
  <c r="A5926" i="5"/>
  <c r="A5925" i="5"/>
  <c r="A5924" i="5"/>
  <c r="A5923" i="5"/>
  <c r="A5922" i="5"/>
  <c r="A5921" i="5"/>
  <c r="A5920" i="5"/>
  <c r="A5919" i="5"/>
  <c r="A5918" i="5"/>
  <c r="A5917" i="5"/>
  <c r="A5916" i="5"/>
  <c r="A5915" i="5"/>
  <c r="A5914" i="5"/>
  <c r="A5913" i="5"/>
  <c r="A5912" i="5"/>
  <c r="A5911" i="5"/>
  <c r="A5910" i="5"/>
  <c r="A5909" i="5"/>
  <c r="A5908" i="5"/>
  <c r="A5907" i="5"/>
  <c r="A5906" i="5"/>
  <c r="A5905" i="5"/>
  <c r="A5904" i="5"/>
  <c r="A5903" i="5"/>
  <c r="A5902" i="5"/>
  <c r="A5901" i="5"/>
  <c r="A5900" i="5"/>
  <c r="A5899" i="5"/>
  <c r="A5898" i="5"/>
  <c r="A5897" i="5"/>
  <c r="A5896" i="5"/>
  <c r="A5895" i="5"/>
  <c r="A5894" i="5"/>
  <c r="A5893" i="5"/>
  <c r="A5892" i="5"/>
  <c r="A5891" i="5"/>
  <c r="A5890" i="5"/>
  <c r="A5889" i="5"/>
  <c r="A5888" i="5"/>
  <c r="A5887" i="5"/>
  <c r="A5886" i="5"/>
  <c r="A5885" i="5"/>
  <c r="A5884" i="5"/>
  <c r="A5883" i="5"/>
  <c r="A5882" i="5"/>
  <c r="A5881" i="5"/>
  <c r="A5880" i="5"/>
  <c r="A5879" i="5"/>
  <c r="A5878" i="5"/>
  <c r="A5877" i="5"/>
  <c r="A5876" i="5"/>
  <c r="A5875" i="5"/>
  <c r="A5874" i="5"/>
  <c r="A5873" i="5"/>
  <c r="A5872" i="5"/>
  <c r="A5871" i="5"/>
  <c r="A5870" i="5"/>
  <c r="A5869" i="5"/>
  <c r="A5868" i="5"/>
  <c r="A5867" i="5"/>
  <c r="A5866" i="5"/>
  <c r="A5865" i="5"/>
  <c r="A5864" i="5"/>
  <c r="A5863" i="5"/>
  <c r="A5862" i="5"/>
  <c r="A5861" i="5"/>
  <c r="A5860" i="5"/>
  <c r="A5859" i="5"/>
  <c r="A5858" i="5"/>
  <c r="A5857" i="5"/>
  <c r="A5856" i="5"/>
  <c r="A5855" i="5"/>
  <c r="A5854" i="5"/>
  <c r="A5853" i="5"/>
  <c r="A5852" i="5"/>
  <c r="A5851" i="5"/>
  <c r="A5850" i="5"/>
  <c r="A5849" i="5"/>
  <c r="A5848" i="5"/>
  <c r="A5847" i="5"/>
  <c r="A5846" i="5"/>
  <c r="A5845" i="5"/>
  <c r="A5844" i="5"/>
  <c r="A5843" i="5"/>
  <c r="A5842" i="5"/>
  <c r="A5841" i="5"/>
  <c r="A5840" i="5"/>
  <c r="A5839" i="5"/>
  <c r="A5838" i="5"/>
  <c r="A5837" i="5"/>
  <c r="A5836" i="5"/>
  <c r="A5835" i="5"/>
  <c r="A5834" i="5"/>
  <c r="A5833" i="5"/>
  <c r="A5832" i="5"/>
  <c r="A5831" i="5"/>
  <c r="A5830" i="5"/>
  <c r="A5829" i="5"/>
  <c r="A5828" i="5"/>
  <c r="A5827" i="5"/>
  <c r="A5826" i="5"/>
  <c r="A5825" i="5"/>
  <c r="A5824" i="5"/>
  <c r="A5823" i="5"/>
  <c r="A5822" i="5"/>
  <c r="A5821" i="5"/>
  <c r="A5820" i="5"/>
  <c r="A5819" i="5"/>
  <c r="A5818" i="5"/>
  <c r="A5817" i="5"/>
  <c r="A5816" i="5"/>
  <c r="A5815" i="5"/>
  <c r="A5814" i="5"/>
  <c r="A5813" i="5"/>
  <c r="A5812" i="5"/>
  <c r="A5811" i="5"/>
  <c r="A5810" i="5"/>
  <c r="A5809" i="5"/>
  <c r="A5808" i="5"/>
  <c r="A5807" i="5"/>
  <c r="A5806" i="5"/>
  <c r="A5805" i="5"/>
  <c r="A5804" i="5"/>
  <c r="A5803" i="5"/>
  <c r="A5802" i="5"/>
  <c r="A5801" i="5"/>
  <c r="A5800" i="5"/>
  <c r="A5799" i="5"/>
  <c r="A5798" i="5"/>
  <c r="A5797" i="5"/>
  <c r="A5796" i="5"/>
  <c r="A5795" i="5"/>
  <c r="A5794" i="5"/>
  <c r="A5793" i="5"/>
  <c r="A5792" i="5"/>
  <c r="A5791" i="5"/>
  <c r="A5790" i="5"/>
  <c r="A5789" i="5"/>
  <c r="A5788" i="5"/>
  <c r="A5787" i="5"/>
  <c r="A5786" i="5"/>
  <c r="A5785" i="5"/>
  <c r="A5784" i="5"/>
  <c r="A5783" i="5"/>
  <c r="A5782" i="5"/>
  <c r="A5781" i="5"/>
  <c r="A5780" i="5"/>
  <c r="A5779" i="5"/>
  <c r="A5778" i="5"/>
  <c r="A5777" i="5"/>
  <c r="A5776" i="5"/>
  <c r="A5775" i="5"/>
  <c r="A5774" i="5"/>
  <c r="A5773" i="5"/>
  <c r="A5772" i="5"/>
  <c r="A5771" i="5"/>
  <c r="A5770" i="5"/>
  <c r="A5769" i="5"/>
  <c r="A5768" i="5"/>
  <c r="A5767" i="5"/>
  <c r="A5766" i="5"/>
  <c r="A5765" i="5"/>
  <c r="A5764" i="5"/>
  <c r="A5763" i="5"/>
  <c r="A5762" i="5"/>
  <c r="A5761" i="5"/>
  <c r="A5760" i="5"/>
  <c r="A5759" i="5"/>
  <c r="A5758" i="5"/>
  <c r="A5757" i="5"/>
  <c r="A5756" i="5"/>
  <c r="A5755" i="5"/>
  <c r="A5754" i="5"/>
  <c r="A5753" i="5"/>
  <c r="A5752" i="5"/>
  <c r="A5751" i="5"/>
  <c r="A5750" i="5"/>
  <c r="A5749" i="5"/>
  <c r="A5748" i="5"/>
  <c r="A5747" i="5"/>
  <c r="A5746" i="5"/>
  <c r="A5745" i="5"/>
  <c r="A5744" i="5"/>
  <c r="A5743" i="5"/>
  <c r="A5742" i="5"/>
  <c r="A5741" i="5"/>
  <c r="A5740" i="5"/>
  <c r="A5739" i="5"/>
  <c r="A5738" i="5"/>
  <c r="A5737" i="5"/>
  <c r="A5736" i="5"/>
  <c r="A5735" i="5"/>
  <c r="A5734" i="5"/>
  <c r="A5733" i="5"/>
  <c r="A5732" i="5"/>
  <c r="A5731" i="5"/>
  <c r="A5730" i="5"/>
  <c r="A5729" i="5"/>
  <c r="A5728" i="5"/>
  <c r="A5727" i="5"/>
  <c r="A5726" i="5"/>
  <c r="A5725" i="5"/>
  <c r="A5724" i="5"/>
  <c r="A5723" i="5"/>
  <c r="A5722" i="5"/>
  <c r="A5721" i="5"/>
  <c r="A5720" i="5"/>
  <c r="A5719" i="5"/>
  <c r="A5718" i="5"/>
  <c r="A5717" i="5"/>
  <c r="A5716" i="5"/>
  <c r="A5715" i="5"/>
  <c r="A5714" i="5"/>
  <c r="A5713" i="5"/>
  <c r="A5712" i="5"/>
  <c r="A5711" i="5"/>
  <c r="A5710" i="5"/>
  <c r="A5709" i="5"/>
  <c r="A5708" i="5"/>
  <c r="A5707" i="5"/>
  <c r="A5706" i="5"/>
  <c r="A5705" i="5"/>
  <c r="A5704" i="5"/>
  <c r="A5703" i="5"/>
  <c r="A5702" i="5"/>
  <c r="A5701" i="5"/>
  <c r="A5700" i="5"/>
  <c r="A5699" i="5"/>
  <c r="A5698" i="5"/>
  <c r="A5697" i="5"/>
  <c r="A5696" i="5"/>
  <c r="A5695" i="5"/>
  <c r="A5694" i="5"/>
  <c r="A5693" i="5"/>
  <c r="A5692" i="5"/>
  <c r="A5691" i="5"/>
  <c r="A5690" i="5"/>
  <c r="A5689" i="5"/>
  <c r="A5688" i="5"/>
  <c r="A5687" i="5"/>
  <c r="A5686" i="5"/>
  <c r="A5685" i="5"/>
  <c r="A5684" i="5"/>
  <c r="A5683" i="5"/>
  <c r="A5682" i="5"/>
  <c r="A5681" i="5"/>
  <c r="A5680" i="5"/>
  <c r="A5679" i="5"/>
  <c r="A5678" i="5"/>
  <c r="A5677" i="5"/>
  <c r="A5676" i="5"/>
  <c r="A5675" i="5"/>
  <c r="A5674" i="5"/>
  <c r="A5673" i="5"/>
  <c r="A5672" i="5"/>
  <c r="A5671" i="5"/>
  <c r="A5670" i="5"/>
  <c r="A5669" i="5"/>
  <c r="A5668" i="5"/>
  <c r="A5667" i="5"/>
  <c r="A5666" i="5"/>
  <c r="A5665" i="5"/>
  <c r="A5664" i="5"/>
  <c r="A5663" i="5"/>
  <c r="A5662" i="5"/>
  <c r="A5661" i="5"/>
  <c r="A5660" i="5"/>
  <c r="A5659" i="5"/>
  <c r="A5658" i="5"/>
  <c r="A5657" i="5"/>
  <c r="A5656" i="5"/>
  <c r="A5655" i="5"/>
  <c r="A5654" i="5"/>
  <c r="A5653" i="5"/>
  <c r="A5652" i="5"/>
  <c r="A5651" i="5"/>
  <c r="A5650" i="5"/>
  <c r="A5649" i="5"/>
  <c r="A5648" i="5"/>
  <c r="A5647" i="5"/>
  <c r="A5646" i="5"/>
  <c r="A5645" i="5"/>
  <c r="A5644" i="5"/>
  <c r="A5643" i="5"/>
  <c r="A5642" i="5"/>
  <c r="A5641" i="5"/>
  <c r="A5640" i="5"/>
  <c r="A5639" i="5"/>
  <c r="A5638" i="5"/>
  <c r="A5637" i="5"/>
  <c r="A5636" i="5"/>
  <c r="A5635" i="5"/>
  <c r="A5634" i="5"/>
  <c r="A5633" i="5"/>
  <c r="A5632" i="5"/>
  <c r="A5631" i="5"/>
  <c r="A5630" i="5"/>
  <c r="A5629" i="5"/>
  <c r="A5628" i="5"/>
  <c r="A5627" i="5"/>
  <c r="A5626" i="5"/>
  <c r="A5625" i="5"/>
  <c r="A5624" i="5"/>
  <c r="A5623" i="5"/>
  <c r="A5622" i="5"/>
  <c r="A5621" i="5"/>
  <c r="A5620" i="5"/>
  <c r="A5619" i="5"/>
  <c r="A5618" i="5"/>
  <c r="A5617" i="5"/>
  <c r="A5616" i="5"/>
  <c r="A5615" i="5"/>
  <c r="A5614" i="5"/>
  <c r="A5613" i="5"/>
  <c r="A5612" i="5"/>
  <c r="A5611" i="5"/>
  <c r="A5610" i="5"/>
  <c r="A5609" i="5"/>
  <c r="A5608" i="5"/>
  <c r="A5607" i="5"/>
  <c r="A5606" i="5"/>
  <c r="A5605" i="5"/>
  <c r="A5604" i="5"/>
  <c r="A5603" i="5"/>
  <c r="A5602" i="5"/>
  <c r="A5601" i="5"/>
  <c r="A5600" i="5"/>
  <c r="A5599" i="5"/>
  <c r="A5598" i="5"/>
  <c r="A5597" i="5"/>
  <c r="A5596" i="5"/>
  <c r="A5595" i="5"/>
  <c r="A5594" i="5"/>
  <c r="A5593" i="5"/>
  <c r="A5592" i="5"/>
  <c r="A5591" i="5"/>
  <c r="A5590" i="5"/>
  <c r="A5589" i="5"/>
  <c r="A5588" i="5"/>
  <c r="A5587" i="5"/>
  <c r="A5586" i="5"/>
  <c r="A5585" i="5"/>
  <c r="A5584" i="5"/>
  <c r="A5583" i="5"/>
  <c r="A5582" i="5"/>
  <c r="A5581" i="5"/>
  <c r="A5580" i="5"/>
  <c r="A5579" i="5"/>
  <c r="A5578" i="5"/>
  <c r="A5577" i="5"/>
  <c r="A5576" i="5"/>
  <c r="A5575" i="5"/>
  <c r="A5574" i="5"/>
  <c r="A5573" i="5"/>
  <c r="A5572" i="5"/>
  <c r="A5571" i="5"/>
  <c r="A5570" i="5"/>
  <c r="A5569" i="5"/>
  <c r="A5568" i="5"/>
  <c r="A5567" i="5"/>
  <c r="A5566" i="5"/>
  <c r="A5565" i="5"/>
  <c r="A5564" i="5"/>
  <c r="A5563" i="5"/>
  <c r="A5562" i="5"/>
  <c r="A5561" i="5"/>
  <c r="A5560" i="5"/>
  <c r="A5559" i="5"/>
  <c r="A5558" i="5"/>
  <c r="A5557" i="5"/>
  <c r="A5556" i="5"/>
  <c r="A5555" i="5"/>
  <c r="A5554" i="5"/>
  <c r="A5553" i="5"/>
  <c r="A5552" i="5"/>
  <c r="A5551" i="5"/>
  <c r="A5550" i="5"/>
  <c r="A5549" i="5"/>
  <c r="A5548" i="5"/>
  <c r="A5547" i="5"/>
  <c r="A5546" i="5"/>
  <c r="A5545" i="5"/>
  <c r="A5544" i="5"/>
  <c r="A5543" i="5"/>
  <c r="A5542" i="5"/>
  <c r="A5541" i="5"/>
  <c r="A5540" i="5"/>
  <c r="A5539" i="5"/>
  <c r="A5538" i="5"/>
  <c r="A5537" i="5"/>
  <c r="A5536" i="5"/>
  <c r="A5535" i="5"/>
  <c r="A5534" i="5"/>
  <c r="A5533" i="5"/>
  <c r="A5532" i="5"/>
  <c r="A5531" i="5"/>
  <c r="A5530" i="5"/>
  <c r="A5529" i="5"/>
  <c r="A5528" i="5"/>
  <c r="A5527" i="5"/>
  <c r="A5526" i="5"/>
  <c r="A5525" i="5"/>
  <c r="A5524" i="5"/>
  <c r="A5523" i="5"/>
  <c r="A5522" i="5"/>
  <c r="A5521" i="5"/>
  <c r="A5520" i="5"/>
  <c r="A5519" i="5"/>
  <c r="A5518" i="5"/>
  <c r="A5517" i="5"/>
  <c r="A5516" i="5"/>
  <c r="A5515" i="5"/>
  <c r="A5514" i="5"/>
  <c r="A5513" i="5"/>
  <c r="A5512" i="5"/>
  <c r="A5511" i="5"/>
  <c r="A5510" i="5"/>
  <c r="A5509" i="5"/>
  <c r="A5508" i="5"/>
  <c r="A5507" i="5"/>
  <c r="A5506" i="5"/>
  <c r="A5505" i="5"/>
  <c r="A5504" i="5"/>
  <c r="A5503" i="5"/>
  <c r="A5502" i="5"/>
  <c r="A5501" i="5"/>
  <c r="A5500" i="5"/>
  <c r="A5499" i="5"/>
  <c r="A5498" i="5"/>
  <c r="A5497" i="5"/>
  <c r="A5496" i="5"/>
  <c r="A5495" i="5"/>
  <c r="A5494" i="5"/>
  <c r="A5493" i="5"/>
  <c r="A5492" i="5"/>
  <c r="A5491" i="5"/>
  <c r="A5490" i="5"/>
  <c r="A5489" i="5"/>
  <c r="A5488" i="5"/>
  <c r="A5487" i="5"/>
  <c r="A5486" i="5"/>
  <c r="A5485" i="5"/>
  <c r="A5484" i="5"/>
  <c r="A5483" i="5"/>
  <c r="A5482" i="5"/>
  <c r="A5481" i="5"/>
  <c r="A5480" i="5"/>
  <c r="A5479" i="5"/>
  <c r="A5478" i="5"/>
  <c r="A5477" i="5"/>
  <c r="A5476" i="5"/>
  <c r="A5475" i="5"/>
  <c r="A5474" i="5"/>
  <c r="A5473" i="5"/>
  <c r="A5472" i="5"/>
  <c r="A5471" i="5"/>
  <c r="A5470" i="5"/>
  <c r="A5469" i="5"/>
  <c r="A5468" i="5"/>
  <c r="A5467" i="5"/>
  <c r="A5466" i="5"/>
  <c r="A5465" i="5"/>
  <c r="A5464" i="5"/>
  <c r="A5463" i="5"/>
  <c r="A5462" i="5"/>
  <c r="A5461" i="5"/>
  <c r="A5460" i="5"/>
  <c r="A5459" i="5"/>
  <c r="A5458" i="5"/>
  <c r="A5457" i="5"/>
  <c r="A5456" i="5"/>
  <c r="A5455" i="5"/>
  <c r="A5454" i="5"/>
  <c r="A5453" i="5"/>
  <c r="A5452" i="5"/>
  <c r="A5451" i="5"/>
  <c r="A5450" i="5"/>
  <c r="A5449" i="5"/>
  <c r="A5448" i="5"/>
  <c r="A5447" i="5"/>
  <c r="A5446" i="5"/>
  <c r="A5445" i="5"/>
  <c r="A5444" i="5"/>
  <c r="A5443" i="5"/>
  <c r="A5442" i="5"/>
  <c r="A5441" i="5"/>
  <c r="A5440" i="5"/>
  <c r="A5439" i="5"/>
  <c r="A5438" i="5"/>
  <c r="A5437" i="5"/>
  <c r="A5436" i="5"/>
  <c r="A5435" i="5"/>
  <c r="A5434" i="5"/>
  <c r="A5433" i="5"/>
  <c r="A5432" i="5"/>
  <c r="A5431" i="5"/>
  <c r="A5430" i="5"/>
  <c r="A5429" i="5"/>
  <c r="A5428" i="5"/>
  <c r="A5427" i="5"/>
  <c r="A5426" i="5"/>
  <c r="A5425" i="5"/>
  <c r="A5424" i="5"/>
  <c r="A5423" i="5"/>
  <c r="A5422" i="5"/>
  <c r="A5421" i="5"/>
  <c r="A5420" i="5"/>
  <c r="A5419" i="5"/>
  <c r="A5418" i="5"/>
  <c r="A5417" i="5"/>
  <c r="A5416" i="5"/>
  <c r="A5415" i="5"/>
  <c r="A5414" i="5"/>
  <c r="A5413" i="5"/>
  <c r="A5412" i="5"/>
  <c r="A5411" i="5"/>
  <c r="A5410" i="5"/>
  <c r="A5409" i="5"/>
  <c r="A5408" i="5"/>
  <c r="A5407" i="5"/>
  <c r="A5406" i="5"/>
  <c r="A5405" i="5"/>
  <c r="A5404" i="5"/>
  <c r="A5403" i="5"/>
  <c r="A5402" i="5"/>
  <c r="A5401" i="5"/>
  <c r="A5400" i="5"/>
  <c r="A5399" i="5"/>
  <c r="A5398" i="5"/>
  <c r="A5397" i="5"/>
  <c r="A5396" i="5"/>
  <c r="A5395" i="5"/>
  <c r="A5394" i="5"/>
  <c r="A5393" i="5"/>
  <c r="A5392" i="5"/>
  <c r="A5391" i="5"/>
  <c r="A5390" i="5"/>
  <c r="A5389" i="5"/>
  <c r="A5388" i="5"/>
  <c r="A5387" i="5"/>
  <c r="A5386" i="5"/>
  <c r="A5385" i="5"/>
  <c r="A5384" i="5"/>
  <c r="A5383" i="5"/>
  <c r="A5382" i="5"/>
  <c r="A5381" i="5"/>
  <c r="A5380" i="5"/>
  <c r="A5379" i="5"/>
  <c r="A5378" i="5"/>
  <c r="A5377" i="5"/>
  <c r="A5376" i="5"/>
  <c r="A5375" i="5"/>
  <c r="A5374" i="5"/>
  <c r="A5373" i="5"/>
  <c r="A5372" i="5"/>
  <c r="A5371" i="5"/>
  <c r="A5370" i="5"/>
  <c r="A5369" i="5"/>
  <c r="A5368" i="5"/>
  <c r="A5367" i="5"/>
  <c r="A5366" i="5"/>
  <c r="A5365" i="5"/>
  <c r="A5364" i="5"/>
  <c r="A5363" i="5"/>
  <c r="A5362" i="5"/>
  <c r="A5361" i="5"/>
  <c r="A5360" i="5"/>
  <c r="A5359" i="5"/>
  <c r="A5358" i="5"/>
  <c r="A5357" i="5"/>
  <c r="A5356" i="5"/>
  <c r="A5355" i="5"/>
  <c r="A5354" i="5"/>
  <c r="A5353" i="5"/>
  <c r="A5352" i="5"/>
  <c r="A5351" i="5"/>
  <c r="A5350" i="5"/>
  <c r="A5349" i="5"/>
  <c r="A5348" i="5"/>
  <c r="A5347" i="5"/>
  <c r="A5346" i="5"/>
  <c r="A5345" i="5"/>
  <c r="A5344" i="5"/>
  <c r="A5343" i="5"/>
  <c r="A5342" i="5"/>
  <c r="A5341" i="5"/>
  <c r="A5340" i="5"/>
  <c r="A5339" i="5"/>
  <c r="A5338" i="5"/>
  <c r="A5337" i="5"/>
  <c r="A5336" i="5"/>
  <c r="A5335" i="5"/>
  <c r="A5334" i="5"/>
  <c r="A5333" i="5"/>
  <c r="A5332" i="5"/>
  <c r="A5331" i="5"/>
  <c r="A5330" i="5"/>
  <c r="A5329" i="5"/>
  <c r="A5328" i="5"/>
  <c r="A5327" i="5"/>
  <c r="A5326" i="5"/>
  <c r="A5325" i="5"/>
  <c r="A5324" i="5"/>
  <c r="A5323" i="5"/>
  <c r="A5322" i="5"/>
  <c r="A5321" i="5"/>
  <c r="A5320" i="5"/>
  <c r="A5319" i="5"/>
  <c r="A5318" i="5"/>
  <c r="A5317" i="5"/>
  <c r="A5316" i="5"/>
  <c r="A5315" i="5"/>
  <c r="A5314" i="5"/>
  <c r="A5313" i="5"/>
  <c r="A5312" i="5"/>
  <c r="A5311" i="5"/>
  <c r="A5310" i="5"/>
  <c r="A5309" i="5"/>
  <c r="A5308" i="5"/>
  <c r="A5307" i="5"/>
  <c r="A5306" i="5"/>
  <c r="A5305" i="5"/>
  <c r="A5304" i="5"/>
  <c r="A5303" i="5"/>
  <c r="A5302" i="5"/>
  <c r="A5301" i="5"/>
  <c r="A5300" i="5"/>
  <c r="A5299" i="5"/>
  <c r="A5298" i="5"/>
  <c r="A5297" i="5"/>
  <c r="A5296" i="5"/>
  <c r="A5295" i="5"/>
  <c r="A5294" i="5"/>
  <c r="A5293" i="5"/>
  <c r="A5292" i="5"/>
  <c r="A5291" i="5"/>
  <c r="A5290" i="5"/>
  <c r="A5289" i="5"/>
  <c r="A5288" i="5"/>
  <c r="A5287" i="5"/>
  <c r="A5286" i="5"/>
  <c r="A5285" i="5"/>
  <c r="A5284" i="5"/>
  <c r="A5283" i="5"/>
  <c r="A5282" i="5"/>
  <c r="A5281" i="5"/>
  <c r="A5280" i="5"/>
  <c r="A5279" i="5"/>
  <c r="A5278" i="5"/>
  <c r="A5277" i="5"/>
  <c r="A5276" i="5"/>
  <c r="A5275" i="5"/>
  <c r="A5274" i="5"/>
  <c r="A5273" i="5"/>
  <c r="A5272" i="5"/>
  <c r="A5271" i="5"/>
  <c r="A5270" i="5"/>
  <c r="A5269" i="5"/>
  <c r="A5268" i="5"/>
  <c r="A5267" i="5"/>
  <c r="A5266" i="5"/>
  <c r="A5265" i="5"/>
  <c r="A5264" i="5"/>
  <c r="A5263" i="5"/>
  <c r="A5262" i="5"/>
  <c r="A5261" i="5"/>
  <c r="A5260" i="5"/>
  <c r="A5259" i="5"/>
  <c r="A5258" i="5"/>
  <c r="A5257" i="5"/>
  <c r="A5256" i="5"/>
  <c r="A5255" i="5"/>
  <c r="A5254" i="5"/>
  <c r="A5253" i="5"/>
  <c r="A5252" i="5"/>
  <c r="A5251" i="5"/>
  <c r="A5250" i="5"/>
  <c r="A5249" i="5"/>
  <c r="A5248" i="5"/>
  <c r="A5247" i="5"/>
  <c r="A5246" i="5"/>
  <c r="A5245" i="5"/>
  <c r="A5244" i="5"/>
  <c r="A5243" i="5"/>
  <c r="A5242" i="5"/>
  <c r="A5241" i="5"/>
  <c r="A5240" i="5"/>
  <c r="A5239" i="5"/>
  <c r="A5238" i="5"/>
  <c r="A5237" i="5"/>
  <c r="A5236" i="5"/>
  <c r="A5235" i="5"/>
  <c r="A5234" i="5"/>
  <c r="A5233" i="5"/>
  <c r="A5232" i="5"/>
  <c r="A5231" i="5"/>
  <c r="A5230" i="5"/>
  <c r="A5229" i="5"/>
  <c r="A5228" i="5"/>
  <c r="A5227" i="5"/>
  <c r="A5226" i="5"/>
  <c r="A5225" i="5"/>
  <c r="A5224" i="5"/>
  <c r="A5223" i="5"/>
  <c r="A5222" i="5"/>
  <c r="A5221" i="5"/>
  <c r="A5220" i="5"/>
  <c r="A5219" i="5"/>
  <c r="A5218" i="5"/>
  <c r="A5217" i="5"/>
  <c r="A5216" i="5"/>
  <c r="A5215" i="5"/>
  <c r="A5214" i="5"/>
  <c r="A5213" i="5"/>
  <c r="A5212" i="5"/>
  <c r="A5211" i="5"/>
  <c r="A5210" i="5"/>
  <c r="A5209" i="5"/>
  <c r="A5208" i="5"/>
  <c r="A5207" i="5"/>
  <c r="A5206" i="5"/>
  <c r="A5205" i="5"/>
  <c r="A5204" i="5"/>
  <c r="A5203" i="5"/>
  <c r="A5202" i="5"/>
  <c r="A5201" i="5"/>
  <c r="A5200" i="5"/>
  <c r="A5199" i="5"/>
  <c r="A5198" i="5"/>
  <c r="A5197" i="5"/>
  <c r="A5196" i="5"/>
  <c r="A5195" i="5"/>
  <c r="A5194" i="5"/>
  <c r="A5193" i="5"/>
  <c r="A5192" i="5"/>
  <c r="A5191" i="5"/>
  <c r="A5190" i="5"/>
  <c r="A5189" i="5"/>
  <c r="A5188" i="5"/>
  <c r="A5187" i="5"/>
  <c r="A5186" i="5"/>
  <c r="A5185" i="5"/>
  <c r="A5184" i="5"/>
  <c r="A5183" i="5"/>
  <c r="A5182" i="5"/>
  <c r="A5181" i="5"/>
  <c r="A5180" i="5"/>
  <c r="A5179" i="5"/>
  <c r="A5178" i="5"/>
  <c r="A5177" i="5"/>
  <c r="A5176" i="5"/>
  <c r="A5175" i="5"/>
  <c r="A5174" i="5"/>
  <c r="A5173" i="5"/>
  <c r="A5172" i="5"/>
  <c r="A5171" i="5"/>
  <c r="A5170" i="5"/>
  <c r="A5169" i="5"/>
  <c r="A5168" i="5"/>
  <c r="A5167" i="5"/>
  <c r="A5166" i="5"/>
  <c r="A5165" i="5"/>
  <c r="A5164" i="5"/>
  <c r="A5163" i="5"/>
  <c r="A5162" i="5"/>
  <c r="A5161" i="5"/>
  <c r="A5160" i="5"/>
  <c r="A5159" i="5"/>
  <c r="A5158" i="5"/>
  <c r="A5157" i="5"/>
  <c r="A5156" i="5"/>
  <c r="A5155" i="5"/>
  <c r="A5154" i="5"/>
  <c r="A5153" i="5"/>
  <c r="A5152" i="5"/>
  <c r="A5151" i="5"/>
  <c r="A5150" i="5"/>
  <c r="A5149" i="5"/>
  <c r="A5148" i="5"/>
  <c r="A5147" i="5"/>
  <c r="A5146" i="5"/>
  <c r="A5145" i="5"/>
  <c r="A5144" i="5"/>
  <c r="A5143" i="5"/>
  <c r="A5142" i="5"/>
  <c r="A5141" i="5"/>
  <c r="A5140" i="5"/>
  <c r="A5139" i="5"/>
  <c r="A5138" i="5"/>
  <c r="A5137" i="5"/>
  <c r="A5136" i="5"/>
  <c r="A5135" i="5"/>
  <c r="A5134" i="5"/>
  <c r="A5133" i="5"/>
  <c r="A5132" i="5"/>
  <c r="A5131" i="5"/>
  <c r="A5130" i="5"/>
  <c r="A5129" i="5"/>
  <c r="A5128" i="5"/>
  <c r="A5127" i="5"/>
  <c r="A5126" i="5"/>
  <c r="A5125" i="5"/>
  <c r="A5124" i="5"/>
  <c r="A5123" i="5"/>
  <c r="A5122" i="5"/>
  <c r="A5121" i="5"/>
  <c r="A5120" i="5"/>
  <c r="A5119" i="5"/>
  <c r="A5118" i="5"/>
  <c r="A5117" i="5"/>
  <c r="A5116" i="5"/>
  <c r="A5115" i="5"/>
  <c r="A5114" i="5"/>
  <c r="A5113" i="5"/>
  <c r="A5112" i="5"/>
  <c r="A5111" i="5"/>
  <c r="A5110" i="5"/>
  <c r="A5109" i="5"/>
  <c r="A5108" i="5"/>
  <c r="A5107" i="5"/>
  <c r="A5106" i="5"/>
  <c r="A5105" i="5"/>
  <c r="A5104" i="5"/>
  <c r="A5103" i="5"/>
  <c r="A5102" i="5"/>
  <c r="A5101" i="5"/>
  <c r="A5100" i="5"/>
  <c r="A5099" i="5"/>
  <c r="A5098" i="5"/>
  <c r="A5097" i="5"/>
  <c r="A5096" i="5"/>
  <c r="A5095" i="5"/>
  <c r="A5094" i="5"/>
  <c r="A5093" i="5"/>
  <c r="A5092" i="5"/>
  <c r="A5091" i="5"/>
  <c r="A5090" i="5"/>
  <c r="A5089" i="5"/>
  <c r="A5088" i="5"/>
  <c r="A5087" i="5"/>
  <c r="A5086" i="5"/>
  <c r="A5085" i="5"/>
  <c r="A5084" i="5"/>
  <c r="A5083" i="5"/>
  <c r="A5082" i="5"/>
  <c r="A5081" i="5"/>
  <c r="A5080" i="5"/>
  <c r="A5079" i="5"/>
  <c r="A5078" i="5"/>
  <c r="A5077" i="5"/>
  <c r="A5076" i="5"/>
  <c r="A5075" i="5"/>
  <c r="A5074" i="5"/>
  <c r="A5073" i="5"/>
  <c r="A5072" i="5"/>
  <c r="A5071" i="5"/>
  <c r="A5070" i="5"/>
  <c r="A5069" i="5"/>
  <c r="A5068" i="5"/>
  <c r="A5067" i="5"/>
  <c r="A5066" i="5"/>
  <c r="A5065" i="5"/>
  <c r="A5064" i="5"/>
  <c r="A5063" i="5"/>
  <c r="A5062" i="5"/>
  <c r="A5061" i="5"/>
  <c r="A5060" i="5"/>
  <c r="A5059" i="5"/>
  <c r="A5058" i="5"/>
  <c r="A5057" i="5"/>
  <c r="A5056" i="5"/>
  <c r="A5055" i="5"/>
  <c r="A5054" i="5"/>
  <c r="A5053" i="5"/>
  <c r="A5052" i="5"/>
  <c r="A5051" i="5"/>
  <c r="A5050" i="5"/>
  <c r="A5049" i="5"/>
  <c r="A5048" i="5"/>
  <c r="A5047" i="5"/>
  <c r="A5046" i="5"/>
  <c r="A5045" i="5"/>
  <c r="A5044" i="5"/>
  <c r="A5043" i="5"/>
  <c r="A5042" i="5"/>
  <c r="A5041" i="5"/>
  <c r="A5040" i="5"/>
  <c r="A5039" i="5"/>
  <c r="A5038" i="5"/>
  <c r="A5037" i="5"/>
  <c r="A5036" i="5"/>
  <c r="A5035" i="5"/>
  <c r="A5034" i="5"/>
  <c r="A5033" i="5"/>
  <c r="A5032" i="5"/>
  <c r="A5031" i="5"/>
  <c r="A5030" i="5"/>
  <c r="A5029" i="5"/>
  <c r="A5028" i="5"/>
  <c r="A5027" i="5"/>
  <c r="A5026" i="5"/>
  <c r="A5025" i="5"/>
  <c r="A5024" i="5"/>
  <c r="A5023" i="5"/>
  <c r="A5022" i="5"/>
  <c r="A5021" i="5"/>
  <c r="A5020" i="5"/>
  <c r="A5019" i="5"/>
  <c r="A5018" i="5"/>
  <c r="A5017" i="5"/>
  <c r="A5016" i="5"/>
  <c r="A5015" i="5"/>
  <c r="A5014" i="5"/>
  <c r="A5013" i="5"/>
  <c r="A5012" i="5"/>
  <c r="A5011" i="5"/>
  <c r="A5010" i="5"/>
  <c r="A5009" i="5"/>
  <c r="A5008" i="5"/>
  <c r="A5007" i="5"/>
  <c r="A5006" i="5"/>
  <c r="A5005" i="5"/>
  <c r="A5004" i="5"/>
  <c r="A5003" i="5"/>
  <c r="A5002" i="5"/>
  <c r="A5001" i="5"/>
  <c r="A5000" i="5"/>
  <c r="A4999" i="5"/>
  <c r="A4998" i="5"/>
  <c r="A4997" i="5"/>
  <c r="A4996" i="5"/>
  <c r="A4995" i="5"/>
  <c r="A4994" i="5"/>
  <c r="A4993" i="5"/>
  <c r="A4992" i="5"/>
  <c r="A4991" i="5"/>
  <c r="A4990" i="5"/>
  <c r="A4989" i="5"/>
  <c r="A4988" i="5"/>
  <c r="A4987" i="5"/>
  <c r="A4986" i="5"/>
  <c r="A4985" i="5"/>
  <c r="A4984" i="5"/>
  <c r="A4983" i="5"/>
  <c r="A4982" i="5"/>
  <c r="A4981" i="5"/>
  <c r="A4980" i="5"/>
  <c r="A4979" i="5"/>
  <c r="A4978" i="5"/>
  <c r="A4977" i="5"/>
  <c r="A4976" i="5"/>
  <c r="A4975" i="5"/>
  <c r="A4974" i="5"/>
  <c r="A4973" i="5"/>
  <c r="A4972" i="5"/>
  <c r="A4971" i="5"/>
  <c r="A4970" i="5"/>
  <c r="A4969" i="5"/>
  <c r="A4968" i="5"/>
  <c r="A4967" i="5"/>
  <c r="A4966" i="5"/>
  <c r="A4965" i="5"/>
  <c r="A4964" i="5"/>
  <c r="A4963" i="5"/>
  <c r="A4962" i="5"/>
  <c r="A4961" i="5"/>
  <c r="A4960" i="5"/>
  <c r="A4959" i="5"/>
  <c r="A4958" i="5"/>
  <c r="A4957" i="5"/>
  <c r="A4956" i="5"/>
  <c r="A4955" i="5"/>
  <c r="A4954" i="5"/>
  <c r="A4953" i="5"/>
  <c r="A4952" i="5"/>
  <c r="A4951" i="5"/>
  <c r="A4950" i="5"/>
  <c r="A4949" i="5"/>
  <c r="A4948" i="5"/>
  <c r="A4947" i="5"/>
  <c r="A4946" i="5"/>
  <c r="A4945" i="5"/>
  <c r="A4944" i="5"/>
  <c r="A4943" i="5"/>
  <c r="A4942" i="5"/>
  <c r="A4941" i="5"/>
  <c r="A4940" i="5"/>
  <c r="A4939" i="5"/>
  <c r="A4938" i="5"/>
  <c r="A4937" i="5"/>
  <c r="A4936" i="5"/>
  <c r="A4935" i="5"/>
  <c r="A4934" i="5"/>
  <c r="A4933" i="5"/>
  <c r="A4932" i="5"/>
  <c r="A4931" i="5"/>
  <c r="A4930" i="5"/>
  <c r="A4929" i="5"/>
  <c r="A4928" i="5"/>
  <c r="A4927" i="5"/>
  <c r="A4926" i="5"/>
  <c r="A4925" i="5"/>
  <c r="A4924" i="5"/>
  <c r="A4923" i="5"/>
  <c r="A4922" i="5"/>
  <c r="A4921" i="5"/>
  <c r="A4920" i="5"/>
  <c r="A4919" i="5"/>
  <c r="A4918" i="5"/>
  <c r="A4917" i="5"/>
  <c r="A4916" i="5"/>
  <c r="A4915" i="5"/>
  <c r="A4914" i="5"/>
  <c r="A4913" i="5"/>
  <c r="A4912" i="5"/>
  <c r="A4911" i="5"/>
  <c r="A4910" i="5"/>
  <c r="A4909" i="5"/>
  <c r="A4908" i="5"/>
  <c r="A4907" i="5"/>
  <c r="A4906" i="5"/>
  <c r="A4905" i="5"/>
  <c r="A4904" i="5"/>
  <c r="A4903" i="5"/>
  <c r="A4902" i="5"/>
  <c r="A4901" i="5"/>
  <c r="A4900" i="5"/>
  <c r="A4899" i="5"/>
  <c r="A4898" i="5"/>
  <c r="A4897" i="5"/>
  <c r="A4896" i="5"/>
  <c r="A4895" i="5"/>
  <c r="A4894" i="5"/>
  <c r="A4893" i="5"/>
  <c r="A4892" i="5"/>
  <c r="A4891" i="5"/>
  <c r="A4890" i="5"/>
  <c r="A4889" i="5"/>
  <c r="A4888" i="5"/>
  <c r="A4887" i="5"/>
  <c r="A4886" i="5"/>
  <c r="A4885" i="5"/>
  <c r="A4884" i="5"/>
  <c r="A4883" i="5"/>
  <c r="A4882" i="5"/>
  <c r="A4881" i="5"/>
  <c r="A4880" i="5"/>
  <c r="A4879" i="5"/>
  <c r="A4878" i="5"/>
  <c r="A4877" i="5"/>
  <c r="A4876" i="5"/>
  <c r="A4875" i="5"/>
  <c r="A4874" i="5"/>
  <c r="A4873" i="5"/>
  <c r="A4872" i="5"/>
  <c r="A4871" i="5"/>
  <c r="A4870" i="5"/>
  <c r="A4869" i="5"/>
  <c r="A4868" i="5"/>
  <c r="A4867" i="5"/>
  <c r="A4866" i="5"/>
  <c r="A4865" i="5"/>
  <c r="A4864" i="5"/>
  <c r="A4863" i="5"/>
  <c r="A4862" i="5"/>
  <c r="A4861" i="5"/>
  <c r="A4860" i="5"/>
  <c r="A4859" i="5"/>
  <c r="A4858" i="5"/>
  <c r="A4857" i="5"/>
  <c r="A4856" i="5"/>
  <c r="A4855" i="5"/>
  <c r="A4854" i="5"/>
  <c r="A4853" i="5"/>
  <c r="A4852" i="5"/>
  <c r="A4851" i="5"/>
  <c r="A4850" i="5"/>
  <c r="A4849" i="5"/>
  <c r="A4848" i="5"/>
  <c r="A4847" i="5"/>
  <c r="A4846" i="5"/>
  <c r="A4845" i="5"/>
  <c r="A4844" i="5"/>
  <c r="A4843" i="5"/>
  <c r="A4842" i="5"/>
  <c r="A4841" i="5"/>
  <c r="A4840" i="5"/>
  <c r="A4839" i="5"/>
  <c r="A4838" i="5"/>
  <c r="A4837" i="5"/>
  <c r="A4836" i="5"/>
  <c r="A4835" i="5"/>
  <c r="A4834" i="5"/>
  <c r="A4833" i="5"/>
  <c r="A4832" i="5"/>
  <c r="A4831" i="5"/>
  <c r="A4830" i="5"/>
  <c r="A4829" i="5"/>
  <c r="A4828" i="5"/>
  <c r="A4827" i="5"/>
  <c r="A4826" i="5"/>
  <c r="A4825" i="5"/>
  <c r="A4824" i="5"/>
  <c r="A4823" i="5"/>
  <c r="A4822" i="5"/>
  <c r="A4821" i="5"/>
  <c r="A4820" i="5"/>
  <c r="A4819" i="5"/>
  <c r="A4818" i="5"/>
  <c r="A4817" i="5"/>
  <c r="A4816" i="5"/>
  <c r="A4815" i="5"/>
  <c r="A4814" i="5"/>
  <c r="A4813" i="5"/>
  <c r="A4812" i="5"/>
  <c r="A4811" i="5"/>
  <c r="A4810" i="5"/>
  <c r="A4809" i="5"/>
  <c r="A4808" i="5"/>
  <c r="A4807" i="5"/>
  <c r="A4806" i="5"/>
  <c r="A4805" i="5"/>
  <c r="A4804" i="5"/>
  <c r="A4803" i="5"/>
  <c r="A4802" i="5"/>
  <c r="A4801" i="5"/>
  <c r="A4800" i="5"/>
  <c r="A4799" i="5"/>
  <c r="A4798" i="5"/>
  <c r="A4797" i="5"/>
  <c r="A4796" i="5"/>
  <c r="A4795" i="5"/>
  <c r="A4794" i="5"/>
  <c r="A4793" i="5"/>
  <c r="A4792" i="5"/>
  <c r="A4791" i="5"/>
  <c r="A4790" i="5"/>
  <c r="A4789" i="5"/>
  <c r="A4788" i="5"/>
  <c r="A4787" i="5"/>
  <c r="A4786" i="5"/>
  <c r="A4785" i="5"/>
  <c r="A4784" i="5"/>
  <c r="A4783" i="5"/>
  <c r="A4782" i="5"/>
  <c r="A4781" i="5"/>
  <c r="A4780" i="5"/>
  <c r="A4779" i="5"/>
  <c r="A4778" i="5"/>
  <c r="A4777" i="5"/>
  <c r="A4776" i="5"/>
  <c r="A4775" i="5"/>
  <c r="A4774" i="5"/>
  <c r="A4773" i="5"/>
  <c r="A4772" i="5"/>
  <c r="A4771" i="5"/>
  <c r="A4770" i="5"/>
  <c r="A4769" i="5"/>
  <c r="A4768" i="5"/>
  <c r="A4767" i="5"/>
  <c r="A4766" i="5"/>
  <c r="A4765" i="5"/>
  <c r="A4764" i="5"/>
  <c r="A4763" i="5"/>
  <c r="A4762" i="5"/>
  <c r="A4761" i="5"/>
  <c r="A4760" i="5"/>
  <c r="A4759" i="5"/>
  <c r="A4758" i="5"/>
  <c r="A4757" i="5"/>
  <c r="A4756" i="5"/>
  <c r="A4755" i="5"/>
  <c r="A4754" i="5"/>
  <c r="A4753" i="5"/>
  <c r="A4752" i="5"/>
  <c r="A4751" i="5"/>
  <c r="A4750" i="5"/>
  <c r="A4749" i="5"/>
  <c r="A4748" i="5"/>
  <c r="A4747" i="5"/>
  <c r="A4746" i="5"/>
  <c r="A4745" i="5"/>
  <c r="A4744" i="5"/>
  <c r="A4743" i="5"/>
  <c r="A4742" i="5"/>
  <c r="A4741" i="5"/>
  <c r="A4740" i="5"/>
  <c r="A4739" i="5"/>
  <c r="A4738" i="5"/>
  <c r="A4737" i="5"/>
  <c r="A4736" i="5"/>
  <c r="A4735" i="5"/>
  <c r="A4734" i="5"/>
  <c r="A4733" i="5"/>
  <c r="A4732" i="5"/>
  <c r="A4731" i="5"/>
  <c r="A4730" i="5"/>
  <c r="A4729" i="5"/>
  <c r="A4728" i="5"/>
  <c r="A4727" i="5"/>
  <c r="A4726" i="5"/>
  <c r="A4725" i="5"/>
  <c r="A4724" i="5"/>
  <c r="A4723" i="5"/>
  <c r="A4722" i="5"/>
  <c r="A4721" i="5"/>
  <c r="A4720" i="5"/>
  <c r="A4719" i="5"/>
  <c r="A4718" i="5"/>
  <c r="A4717" i="5"/>
  <c r="A4716" i="5"/>
  <c r="A4715" i="5"/>
  <c r="A4714" i="5"/>
  <c r="A4713" i="5"/>
  <c r="A4712" i="5"/>
  <c r="A4711" i="5"/>
  <c r="A4710" i="5"/>
  <c r="A4709" i="5"/>
  <c r="A4708" i="5"/>
  <c r="A4707" i="5"/>
  <c r="A4706" i="5"/>
  <c r="A4705" i="5"/>
  <c r="A4704" i="5"/>
  <c r="A4703" i="5"/>
  <c r="A4702" i="5"/>
  <c r="A4701" i="5"/>
  <c r="A4700" i="5"/>
  <c r="A4699" i="5"/>
  <c r="A4698" i="5"/>
  <c r="A4697" i="5"/>
  <c r="A4696" i="5"/>
  <c r="A4695" i="5"/>
  <c r="A4694" i="5"/>
  <c r="A4693" i="5"/>
  <c r="A4692" i="5"/>
  <c r="A4691" i="5"/>
  <c r="A4690" i="5"/>
  <c r="A4689" i="5"/>
  <c r="A4688" i="5"/>
  <c r="A4687" i="5"/>
  <c r="A4686" i="5"/>
  <c r="A4685" i="5"/>
  <c r="A4684" i="5"/>
  <c r="A4683" i="5"/>
  <c r="A4682" i="5"/>
  <c r="A4681" i="5"/>
  <c r="A4680" i="5"/>
  <c r="A4679" i="5"/>
  <c r="A4678" i="5"/>
  <c r="A4677" i="5"/>
  <c r="A4676" i="5"/>
  <c r="A4675" i="5"/>
  <c r="A4674" i="5"/>
  <c r="A4673" i="5"/>
  <c r="A4672" i="5"/>
  <c r="A4671" i="5"/>
  <c r="A4670" i="5"/>
  <c r="A4669" i="5"/>
  <c r="A4668" i="5"/>
  <c r="A4667" i="5"/>
  <c r="A4666" i="5"/>
  <c r="A4665" i="5"/>
  <c r="A4664" i="5"/>
  <c r="A4663" i="5"/>
  <c r="A4662" i="5"/>
  <c r="A4661" i="5"/>
  <c r="A4660" i="5"/>
  <c r="A4659" i="5"/>
  <c r="A4658" i="5"/>
  <c r="A4657" i="5"/>
  <c r="A4656" i="5"/>
  <c r="A4655" i="5"/>
  <c r="A4654" i="5"/>
  <c r="A4653" i="5"/>
  <c r="A4652" i="5"/>
  <c r="A4651" i="5"/>
  <c r="A4650" i="5"/>
  <c r="A4649" i="5"/>
  <c r="A4648" i="5"/>
  <c r="A4647" i="5"/>
  <c r="A4646" i="5"/>
  <c r="A4645" i="5"/>
  <c r="A4644" i="5"/>
  <c r="A4643" i="5"/>
  <c r="A4642" i="5"/>
  <c r="A4641" i="5"/>
  <c r="A4640" i="5"/>
  <c r="A4639" i="5"/>
  <c r="A4638" i="5"/>
  <c r="A4637" i="5"/>
  <c r="A4636" i="5"/>
  <c r="A4635" i="5"/>
  <c r="A4634" i="5"/>
  <c r="A4633" i="5"/>
  <c r="A4632" i="5"/>
  <c r="A4631" i="5"/>
  <c r="A4630" i="5"/>
  <c r="A4629" i="5"/>
  <c r="A4628" i="5"/>
  <c r="A4627" i="5"/>
  <c r="A4626" i="5"/>
  <c r="A4625" i="5"/>
  <c r="A4624" i="5"/>
  <c r="A4623" i="5"/>
  <c r="A4622" i="5"/>
  <c r="A4621" i="5"/>
  <c r="A4620" i="5"/>
  <c r="A4619" i="5"/>
  <c r="A4618" i="5"/>
  <c r="A4617" i="5"/>
  <c r="A4616" i="5"/>
  <c r="A4615" i="5"/>
  <c r="A4614" i="5"/>
  <c r="A4613" i="5"/>
  <c r="A4612" i="5"/>
  <c r="A4611" i="5"/>
  <c r="A4610" i="5"/>
  <c r="A4609" i="5"/>
  <c r="A4608" i="5"/>
  <c r="A4607" i="5"/>
  <c r="A4606" i="5"/>
  <c r="A4605" i="5"/>
  <c r="A4604" i="5"/>
  <c r="A4603" i="5"/>
  <c r="A4602" i="5"/>
  <c r="A4601" i="5"/>
  <c r="A4600" i="5"/>
  <c r="A4599" i="5"/>
  <c r="A4598" i="5"/>
  <c r="A4597" i="5"/>
  <c r="A4596" i="5"/>
  <c r="A4595" i="5"/>
  <c r="A4594" i="5"/>
  <c r="A4593" i="5"/>
  <c r="A4592" i="5"/>
  <c r="A4591" i="5"/>
  <c r="A4590" i="5"/>
  <c r="A4589" i="5"/>
  <c r="A4588" i="5"/>
  <c r="A4587" i="5"/>
  <c r="A4586" i="5"/>
  <c r="A4585" i="5"/>
  <c r="A4584" i="5"/>
  <c r="A4583" i="5"/>
  <c r="A4582" i="5"/>
  <c r="A4581" i="5"/>
  <c r="A4580" i="5"/>
  <c r="A4579" i="5"/>
  <c r="A4578" i="5"/>
  <c r="A4577" i="5"/>
  <c r="A4576" i="5"/>
  <c r="A4575" i="5"/>
  <c r="A4574" i="5"/>
  <c r="A4573" i="5"/>
  <c r="A4572" i="5"/>
  <c r="A4571" i="5"/>
  <c r="A4570" i="5"/>
  <c r="A4569" i="5"/>
  <c r="A4568" i="5"/>
  <c r="A4567" i="5"/>
  <c r="A4566" i="5"/>
  <c r="A4565" i="5"/>
  <c r="A4564" i="5"/>
  <c r="A4563" i="5"/>
  <c r="A4562" i="5"/>
  <c r="A4561" i="5"/>
  <c r="A4560" i="5"/>
  <c r="A4559" i="5"/>
  <c r="A4558" i="5"/>
  <c r="A4557" i="5"/>
  <c r="A4556" i="5"/>
  <c r="A4555" i="5"/>
  <c r="A4554" i="5"/>
  <c r="A4553" i="5"/>
  <c r="A4552" i="5"/>
  <c r="A4551" i="5"/>
  <c r="A4550" i="5"/>
  <c r="A4549" i="5"/>
  <c r="A4548" i="5"/>
  <c r="A4547" i="5"/>
  <c r="A4546" i="5"/>
  <c r="A4545" i="5"/>
  <c r="A4544" i="5"/>
  <c r="A4543" i="5"/>
  <c r="A4542" i="5"/>
  <c r="A4541" i="5"/>
  <c r="A4540" i="5"/>
  <c r="A4539" i="5"/>
  <c r="A4538" i="5"/>
  <c r="A4537" i="5"/>
  <c r="A4536" i="5"/>
  <c r="A4535" i="5"/>
  <c r="A4534" i="5"/>
  <c r="A4533" i="5"/>
  <c r="A4532" i="5"/>
  <c r="A4531" i="5"/>
  <c r="A4530" i="5"/>
  <c r="A4529" i="5"/>
  <c r="A4528" i="5"/>
  <c r="A4527" i="5"/>
  <c r="A4526" i="5"/>
  <c r="A4525" i="5"/>
  <c r="A4524" i="5"/>
  <c r="A4523" i="5"/>
  <c r="A4522" i="5"/>
  <c r="A4521" i="5"/>
  <c r="A4520" i="5"/>
  <c r="A4519" i="5"/>
  <c r="A4518" i="5"/>
  <c r="A4517" i="5"/>
  <c r="A4516" i="5"/>
  <c r="A4515" i="5"/>
  <c r="A4514" i="5"/>
  <c r="A4513" i="5"/>
  <c r="A4512" i="5"/>
  <c r="A4511" i="5"/>
  <c r="A4510" i="5"/>
  <c r="A4509" i="5"/>
  <c r="A4508" i="5"/>
  <c r="A4507" i="5"/>
  <c r="A4506" i="5"/>
  <c r="A4505" i="5"/>
  <c r="A4504" i="5"/>
  <c r="A4503" i="5"/>
  <c r="A4502" i="5"/>
  <c r="A4501" i="5"/>
  <c r="A4500" i="5"/>
  <c r="A4499" i="5"/>
  <c r="A4498" i="5"/>
  <c r="A4497" i="5"/>
  <c r="A4496" i="5"/>
  <c r="A4495" i="5"/>
  <c r="A4494" i="5"/>
  <c r="A4493" i="5"/>
  <c r="A4492" i="5"/>
  <c r="A4491" i="5"/>
  <c r="A4490" i="5"/>
  <c r="A4489" i="5"/>
  <c r="A4488" i="5"/>
  <c r="A4487" i="5"/>
  <c r="A4486" i="5"/>
  <c r="A4485" i="5"/>
  <c r="A4484" i="5"/>
  <c r="A4483" i="5"/>
  <c r="A4482" i="5"/>
  <c r="A4481" i="5"/>
  <c r="A4480" i="5"/>
  <c r="A4479" i="5"/>
  <c r="A4478" i="5"/>
  <c r="A4477" i="5"/>
  <c r="A4476" i="5"/>
  <c r="A4475" i="5"/>
  <c r="A4474" i="5"/>
  <c r="A4473" i="5"/>
  <c r="A4472" i="5"/>
  <c r="A4471" i="5"/>
  <c r="A4470" i="5"/>
  <c r="A4469" i="5"/>
  <c r="A4468" i="5"/>
  <c r="A4467" i="5"/>
  <c r="A4466" i="5"/>
  <c r="A4465" i="5"/>
  <c r="A4464" i="5"/>
  <c r="A4463" i="5"/>
  <c r="A4462" i="5"/>
  <c r="A4461" i="5"/>
  <c r="A4460" i="5"/>
  <c r="A4459" i="5"/>
  <c r="A4458" i="5"/>
  <c r="A4457" i="5"/>
  <c r="A4456" i="5"/>
  <c r="A4455" i="5"/>
  <c r="A4454" i="5"/>
  <c r="A4453" i="5"/>
  <c r="A4452" i="5"/>
  <c r="A4451" i="5"/>
  <c r="A4450" i="5"/>
  <c r="A4449" i="5"/>
  <c r="A4448" i="5"/>
  <c r="A4447" i="5"/>
  <c r="A4446" i="5"/>
  <c r="A4445" i="5"/>
  <c r="A4444" i="5"/>
  <c r="A4443" i="5"/>
  <c r="A4442" i="5"/>
  <c r="A4441" i="5"/>
  <c r="A4440" i="5"/>
  <c r="A4439" i="5"/>
  <c r="A4438" i="5"/>
  <c r="A4437" i="5"/>
  <c r="A4436" i="5"/>
  <c r="A4435" i="5"/>
  <c r="A4434" i="5"/>
  <c r="A4433" i="5"/>
  <c r="A4432" i="5"/>
  <c r="A4431" i="5"/>
  <c r="A4430" i="5"/>
  <c r="A4429" i="5"/>
  <c r="A4428" i="5"/>
  <c r="A4427" i="5"/>
  <c r="A4426" i="5"/>
  <c r="A4425" i="5"/>
  <c r="A4424" i="5"/>
  <c r="A4423" i="5"/>
  <c r="A4422" i="5"/>
  <c r="A4421" i="5"/>
  <c r="A4420" i="5"/>
  <c r="A4419" i="5"/>
  <c r="A4418" i="5"/>
  <c r="A4417" i="5"/>
  <c r="A4416" i="5"/>
  <c r="A4415" i="5"/>
  <c r="A4414" i="5"/>
  <c r="A4413" i="5"/>
  <c r="A4412" i="5"/>
  <c r="A4411" i="5"/>
  <c r="A4410" i="5"/>
  <c r="A4409" i="5"/>
  <c r="A4408" i="5"/>
  <c r="A4407" i="5"/>
  <c r="A4406" i="5"/>
  <c r="A4405" i="5"/>
  <c r="A4404" i="5"/>
  <c r="A4403" i="5"/>
  <c r="A4402" i="5"/>
  <c r="A4401" i="5"/>
  <c r="A4400" i="5"/>
  <c r="A4399" i="5"/>
  <c r="A4398" i="5"/>
  <c r="A4397" i="5"/>
  <c r="A4396" i="5"/>
  <c r="A4395" i="5"/>
  <c r="A4394" i="5"/>
  <c r="A4393" i="5"/>
  <c r="A4392" i="5"/>
  <c r="A4391" i="5"/>
  <c r="A4390" i="5"/>
  <c r="A4389" i="5"/>
  <c r="A4388" i="5"/>
  <c r="A4387" i="5"/>
  <c r="A4386" i="5"/>
  <c r="A4385" i="5"/>
  <c r="A4384" i="5"/>
  <c r="A4383" i="5"/>
  <c r="A4382" i="5"/>
  <c r="A4381" i="5"/>
  <c r="A4380" i="5"/>
  <c r="A4379" i="5"/>
  <c r="A4378" i="5"/>
  <c r="A4377" i="5"/>
  <c r="A4376" i="5"/>
  <c r="A4375" i="5"/>
  <c r="A4374" i="5"/>
  <c r="A4373" i="5"/>
  <c r="A4372" i="5"/>
  <c r="A4371" i="5"/>
  <c r="A4370" i="5"/>
  <c r="A4369" i="5"/>
  <c r="A4368" i="5"/>
  <c r="A4367" i="5"/>
  <c r="A4366" i="5"/>
  <c r="A4365" i="5"/>
  <c r="A4364" i="5"/>
  <c r="A4363" i="5"/>
  <c r="A4362" i="5"/>
  <c r="A4361" i="5"/>
  <c r="A4360" i="5"/>
  <c r="A4359" i="5"/>
  <c r="A4358" i="5"/>
  <c r="A4357" i="5"/>
  <c r="A4356" i="5"/>
  <c r="A4355" i="5"/>
  <c r="A4354" i="5"/>
  <c r="A4353" i="5"/>
  <c r="A4352" i="5"/>
  <c r="A4351" i="5"/>
  <c r="A4350" i="5"/>
  <c r="A4349" i="5"/>
  <c r="A4348" i="5"/>
  <c r="A4347" i="5"/>
  <c r="A4346" i="5"/>
  <c r="A4345" i="5"/>
  <c r="A4344" i="5"/>
  <c r="A4343" i="5"/>
  <c r="A4342" i="5"/>
  <c r="A4341" i="5"/>
  <c r="A4340" i="5"/>
  <c r="A4339" i="5"/>
  <c r="A4338" i="5"/>
  <c r="A4337" i="5"/>
  <c r="A4336" i="5"/>
  <c r="A4335" i="5"/>
  <c r="A4334" i="5"/>
  <c r="A4333" i="5"/>
  <c r="A4332" i="5"/>
  <c r="A4331" i="5"/>
  <c r="A4330" i="5"/>
  <c r="A4329" i="5"/>
  <c r="A4328" i="5"/>
  <c r="A4327" i="5"/>
  <c r="A4326" i="5"/>
  <c r="A4325" i="5"/>
  <c r="A4324" i="5"/>
  <c r="A4323" i="5"/>
  <c r="A4322" i="5"/>
  <c r="A4321" i="5"/>
  <c r="A4320" i="5"/>
  <c r="A4319" i="5"/>
  <c r="A4318" i="5"/>
  <c r="A4317" i="5"/>
  <c r="A4316" i="5"/>
  <c r="A4315" i="5"/>
  <c r="A4314" i="5"/>
  <c r="A4313" i="5"/>
  <c r="A4312" i="5"/>
  <c r="A4311" i="5"/>
  <c r="A4310" i="5"/>
  <c r="A4309" i="5"/>
  <c r="A4308" i="5"/>
  <c r="A4307" i="5"/>
  <c r="A4306" i="5"/>
  <c r="A4305" i="5"/>
  <c r="A4304" i="5"/>
  <c r="A4303" i="5"/>
  <c r="A4302" i="5"/>
  <c r="A4301" i="5"/>
  <c r="A4300" i="5"/>
  <c r="A4299" i="5"/>
  <c r="A4298" i="5"/>
  <c r="A4297" i="5"/>
  <c r="A4296" i="5"/>
  <c r="A4295" i="5"/>
  <c r="A4294" i="5"/>
  <c r="A4293" i="5"/>
  <c r="A4292" i="5"/>
  <c r="A4291" i="5"/>
  <c r="A4290" i="5"/>
  <c r="A4289" i="5"/>
  <c r="A4288" i="5"/>
  <c r="A4287" i="5"/>
  <c r="A4286" i="5"/>
  <c r="A4285" i="5"/>
  <c r="A4284" i="5"/>
  <c r="A4283" i="5"/>
  <c r="A4282" i="5"/>
  <c r="A4281" i="5"/>
  <c r="A4280" i="5"/>
  <c r="A4279" i="5"/>
  <c r="A4278" i="5"/>
  <c r="A4277" i="5"/>
  <c r="A4276" i="5"/>
  <c r="A4275" i="5"/>
  <c r="A4274" i="5"/>
  <c r="A4273" i="5"/>
  <c r="A4272" i="5"/>
  <c r="A4271" i="5"/>
  <c r="A4270" i="5"/>
  <c r="A4269" i="5"/>
  <c r="A4268" i="5"/>
  <c r="A4267" i="5"/>
  <c r="A4266" i="5"/>
  <c r="A4265" i="5"/>
  <c r="A4264" i="5"/>
  <c r="A4263" i="5"/>
  <c r="A4262" i="5"/>
  <c r="A4261" i="5"/>
  <c r="A4260" i="5"/>
  <c r="A4259" i="5"/>
  <c r="A4258" i="5"/>
  <c r="A4257" i="5"/>
  <c r="A4256" i="5"/>
  <c r="A4255" i="5"/>
  <c r="A4254" i="5"/>
  <c r="A4253" i="5"/>
  <c r="A4252" i="5"/>
  <c r="A4251" i="5"/>
  <c r="A4250" i="5"/>
  <c r="A4249" i="5"/>
  <c r="A4248" i="5"/>
  <c r="A4247" i="5"/>
  <c r="A4246" i="5"/>
  <c r="A4245" i="5"/>
  <c r="A4244" i="5"/>
  <c r="A4243" i="5"/>
  <c r="A4242" i="5"/>
  <c r="A4241" i="5"/>
  <c r="A4240" i="5"/>
  <c r="A4239" i="5"/>
  <c r="A4238" i="5"/>
  <c r="A4237" i="5"/>
  <c r="A4236" i="5"/>
  <c r="A4235" i="5"/>
  <c r="A4234" i="5"/>
  <c r="A4233" i="5"/>
  <c r="A4232" i="5"/>
  <c r="A4231" i="5"/>
  <c r="A4230" i="5"/>
  <c r="A4229" i="5"/>
  <c r="A4228" i="5"/>
  <c r="A4227" i="5"/>
  <c r="A4226" i="5"/>
  <c r="A4225" i="5"/>
  <c r="A4224" i="5"/>
  <c r="A4223" i="5"/>
  <c r="A4222" i="5"/>
  <c r="A4221" i="5"/>
  <c r="A4220" i="5"/>
  <c r="A4219" i="5"/>
  <c r="A4218" i="5"/>
  <c r="A4217" i="5"/>
  <c r="A4216" i="5"/>
  <c r="A4215" i="5"/>
  <c r="A4214" i="5"/>
  <c r="A4213" i="5"/>
  <c r="A4212" i="5"/>
  <c r="A4211" i="5"/>
  <c r="A4210" i="5"/>
  <c r="A4209" i="5"/>
  <c r="A4208" i="5"/>
  <c r="A4207" i="5"/>
  <c r="A4206" i="5"/>
  <c r="A4205" i="5"/>
  <c r="A4204" i="5"/>
  <c r="A4203" i="5"/>
  <c r="A4202" i="5"/>
  <c r="A4201" i="5"/>
  <c r="A4200" i="5"/>
  <c r="A4199" i="5"/>
  <c r="A4198" i="5"/>
  <c r="A4197" i="5"/>
  <c r="A4196" i="5"/>
  <c r="A4195" i="5"/>
  <c r="A4194" i="5"/>
  <c r="A4193" i="5"/>
  <c r="A4192" i="5"/>
  <c r="A4191" i="5"/>
  <c r="A4190" i="5"/>
  <c r="A4189" i="5"/>
  <c r="A4188" i="5"/>
  <c r="A4187" i="5"/>
  <c r="A4186" i="5"/>
  <c r="A4185" i="5"/>
  <c r="A4184" i="5"/>
  <c r="A4183" i="5"/>
  <c r="A4182" i="5"/>
  <c r="A4181" i="5"/>
  <c r="A4180" i="5"/>
  <c r="A4179" i="5"/>
  <c r="A4178" i="5"/>
  <c r="A4177" i="5"/>
  <c r="A4176" i="5"/>
  <c r="A4175" i="5"/>
  <c r="A4174" i="5"/>
  <c r="A4173" i="5"/>
  <c r="A4172" i="5"/>
  <c r="A4171" i="5"/>
  <c r="A4170" i="5"/>
  <c r="A4169" i="5"/>
  <c r="A4168" i="5"/>
  <c r="A4167" i="5"/>
  <c r="A4166" i="5"/>
  <c r="A4165" i="5"/>
  <c r="A4164" i="5"/>
  <c r="A4163" i="5"/>
  <c r="A4162" i="5"/>
  <c r="A4161" i="5"/>
  <c r="A4160" i="5"/>
  <c r="A4159" i="5"/>
  <c r="A4158" i="5"/>
  <c r="A4157" i="5"/>
  <c r="A4156" i="5"/>
  <c r="A4155" i="5"/>
  <c r="A4154" i="5"/>
  <c r="A4153" i="5"/>
  <c r="A4152" i="5"/>
  <c r="A4151" i="5"/>
  <c r="A4150" i="5"/>
  <c r="A4149" i="5"/>
  <c r="A4148" i="5"/>
  <c r="A4147" i="5"/>
  <c r="A4146" i="5"/>
  <c r="A4145" i="5"/>
  <c r="A4144" i="5"/>
  <c r="A4143" i="5"/>
  <c r="A4142" i="5"/>
  <c r="A4141" i="5"/>
  <c r="A4140" i="5"/>
  <c r="A4139" i="5"/>
  <c r="A4138" i="5"/>
  <c r="A4137" i="5"/>
  <c r="A4136" i="5"/>
  <c r="A4135" i="5"/>
  <c r="A4134" i="5"/>
  <c r="A4133" i="5"/>
  <c r="A4132" i="5"/>
  <c r="A4131" i="5"/>
  <c r="A4130" i="5"/>
  <c r="A4129" i="5"/>
  <c r="A4128" i="5"/>
  <c r="A4127" i="5"/>
  <c r="A4126" i="5"/>
  <c r="A4125" i="5"/>
  <c r="A4124" i="5"/>
  <c r="A4123" i="5"/>
  <c r="A4122" i="5"/>
  <c r="A4121" i="5"/>
  <c r="A4120" i="5"/>
  <c r="A4119" i="5"/>
  <c r="A4118" i="5"/>
  <c r="A4117" i="5"/>
  <c r="A4116" i="5"/>
  <c r="A4115" i="5"/>
  <c r="A4114" i="5"/>
  <c r="A4113" i="5"/>
  <c r="A4112" i="5"/>
  <c r="A4111" i="5"/>
  <c r="A4110" i="5"/>
  <c r="A4109" i="5"/>
  <c r="A4108" i="5"/>
  <c r="A4107" i="5"/>
  <c r="A4106" i="5"/>
  <c r="A4105" i="5"/>
  <c r="A4104" i="5"/>
  <c r="A4103" i="5"/>
  <c r="A4102" i="5"/>
  <c r="A4101" i="5"/>
  <c r="A4100" i="5"/>
  <c r="A4099" i="5"/>
  <c r="A4098" i="5"/>
  <c r="A4097" i="5"/>
  <c r="A4096" i="5"/>
  <c r="A4095" i="5"/>
  <c r="A4094" i="5"/>
  <c r="A4093" i="5"/>
  <c r="A4092" i="5"/>
  <c r="A4091" i="5"/>
  <c r="A4090" i="5"/>
  <c r="A4089" i="5"/>
  <c r="A4088" i="5"/>
  <c r="A4087" i="5"/>
  <c r="A4086" i="5"/>
  <c r="A4085" i="5"/>
  <c r="A4084" i="5"/>
  <c r="A4083" i="5"/>
  <c r="A4082" i="5"/>
  <c r="A4081" i="5"/>
  <c r="A4080" i="5"/>
  <c r="A4079" i="5"/>
  <c r="A4078" i="5"/>
  <c r="A4077" i="5"/>
  <c r="A4076" i="5"/>
  <c r="A4075" i="5"/>
  <c r="A4074" i="5"/>
  <c r="A4073" i="5"/>
  <c r="A4072" i="5"/>
  <c r="A4071" i="5"/>
  <c r="A4070" i="5"/>
  <c r="A4069" i="5"/>
  <c r="A4068" i="5"/>
  <c r="A4067" i="5"/>
  <c r="A4066" i="5"/>
  <c r="A4065" i="5"/>
  <c r="A4064" i="5"/>
  <c r="A4063" i="5"/>
  <c r="A4062" i="5"/>
  <c r="A4061" i="5"/>
  <c r="A4060" i="5"/>
  <c r="A4059" i="5"/>
  <c r="A4058" i="5"/>
  <c r="A4057" i="5"/>
  <c r="A4056" i="5"/>
  <c r="A4055" i="5"/>
  <c r="A4054" i="5"/>
  <c r="A4053" i="5"/>
  <c r="A4052" i="5"/>
  <c r="A4051" i="5"/>
  <c r="A4050" i="5"/>
  <c r="A4049" i="5"/>
  <c r="A4048" i="5"/>
  <c r="A4047" i="5"/>
  <c r="A4046" i="5"/>
  <c r="A4045" i="5"/>
  <c r="A4044" i="5"/>
  <c r="A4043" i="5"/>
  <c r="A4042" i="5"/>
  <c r="A4041" i="5"/>
  <c r="A4040" i="5"/>
  <c r="A4039" i="5"/>
  <c r="A4038" i="5"/>
  <c r="A4037" i="5"/>
  <c r="A4036" i="5"/>
  <c r="A4035" i="5"/>
  <c r="A4034" i="5"/>
  <c r="A4033" i="5"/>
  <c r="A4032" i="5"/>
  <c r="A4031" i="5"/>
  <c r="A4030" i="5"/>
  <c r="A4029" i="5"/>
  <c r="A4028" i="5"/>
  <c r="A4027" i="5"/>
  <c r="A4026" i="5"/>
  <c r="A4025" i="5"/>
  <c r="A4024" i="5"/>
  <c r="A4023" i="5"/>
  <c r="A4022" i="5"/>
  <c r="A4021" i="5"/>
  <c r="A4020" i="5"/>
  <c r="A4019" i="5"/>
  <c r="A4018" i="5"/>
  <c r="A4017" i="5"/>
  <c r="A4016" i="5"/>
  <c r="A4015" i="5"/>
  <c r="A4014" i="5"/>
  <c r="A4013" i="5"/>
  <c r="A4012" i="5"/>
  <c r="A4011" i="5"/>
  <c r="A4010" i="5"/>
  <c r="A4009" i="5"/>
  <c r="A4008" i="5"/>
  <c r="A4007" i="5"/>
  <c r="A4006" i="5"/>
  <c r="A4005" i="5"/>
  <c r="A4004" i="5"/>
  <c r="A4003" i="5"/>
  <c r="A4002" i="5"/>
  <c r="A4001" i="5"/>
  <c r="A4000" i="5"/>
  <c r="A3999" i="5"/>
  <c r="A3998" i="5"/>
  <c r="A3997" i="5"/>
  <c r="A3996" i="5"/>
  <c r="A3995" i="5"/>
  <c r="A3994" i="5"/>
  <c r="A3993" i="5"/>
  <c r="A3992" i="5"/>
  <c r="A3991" i="5"/>
  <c r="A3990" i="5"/>
  <c r="A3989" i="5"/>
  <c r="A3988" i="5"/>
  <c r="A3987" i="5"/>
  <c r="A3986" i="5"/>
  <c r="A3985" i="5"/>
  <c r="A3984" i="5"/>
  <c r="A3983" i="5"/>
  <c r="A3982" i="5"/>
  <c r="A3981" i="5"/>
  <c r="A3980" i="5"/>
  <c r="A3979" i="5"/>
  <c r="A3978" i="5"/>
  <c r="A3977" i="5"/>
  <c r="A3976" i="5"/>
  <c r="A3975" i="5"/>
  <c r="A3974" i="5"/>
  <c r="A3973" i="5"/>
  <c r="A3972" i="5"/>
  <c r="A3971" i="5"/>
  <c r="A3970" i="5"/>
  <c r="A3969" i="5"/>
  <c r="A3968" i="5"/>
  <c r="A3967" i="5"/>
  <c r="A3966" i="5"/>
  <c r="A3965" i="5"/>
  <c r="A3964" i="5"/>
  <c r="A3963" i="5"/>
  <c r="A3962" i="5"/>
  <c r="A3961" i="5"/>
  <c r="A3960" i="5"/>
  <c r="A3959" i="5"/>
  <c r="A3958" i="5"/>
  <c r="A3957" i="5"/>
  <c r="A3956" i="5"/>
  <c r="A3955" i="5"/>
  <c r="A3954" i="5"/>
  <c r="A3953" i="5"/>
  <c r="A3952" i="5"/>
  <c r="A3951" i="5"/>
  <c r="A3950" i="5"/>
  <c r="A3949" i="5"/>
  <c r="A3948" i="5"/>
  <c r="A3947" i="5"/>
  <c r="A3946" i="5"/>
  <c r="A3945" i="5"/>
  <c r="A3944" i="5"/>
  <c r="A3943" i="5"/>
  <c r="A3942" i="5"/>
  <c r="A3941" i="5"/>
  <c r="A3940" i="5"/>
  <c r="A3939" i="5"/>
  <c r="A3938" i="5"/>
  <c r="A3937" i="5"/>
  <c r="A3936" i="5"/>
  <c r="A3935" i="5"/>
  <c r="A3934" i="5"/>
  <c r="A3933" i="5"/>
  <c r="A3932" i="5"/>
  <c r="A3931" i="5"/>
  <c r="A3930" i="5"/>
  <c r="A3929" i="5"/>
  <c r="A3928" i="5"/>
  <c r="A3927" i="5"/>
  <c r="A3926" i="5"/>
  <c r="A3925" i="5"/>
  <c r="A3924" i="5"/>
  <c r="A3923" i="5"/>
  <c r="A3922" i="5"/>
  <c r="A3921" i="5"/>
  <c r="A3920" i="5"/>
  <c r="A3919" i="5"/>
  <c r="A3918" i="5"/>
  <c r="A3917" i="5"/>
  <c r="A3916" i="5"/>
  <c r="A3915" i="5"/>
  <c r="A3914" i="5"/>
  <c r="A3913" i="5"/>
  <c r="A3912" i="5"/>
  <c r="A3911" i="5"/>
  <c r="A3910" i="5"/>
  <c r="A3909" i="5"/>
  <c r="A3908" i="5"/>
  <c r="A3907" i="5"/>
  <c r="A3906" i="5"/>
  <c r="A3905" i="5"/>
  <c r="A3904" i="5"/>
  <c r="A3903" i="5"/>
  <c r="A3902" i="5"/>
  <c r="A3901" i="5"/>
  <c r="A3900" i="5"/>
  <c r="A3899" i="5"/>
  <c r="A3898" i="5"/>
  <c r="A3897" i="5"/>
  <c r="A3896" i="5"/>
  <c r="A3895" i="5"/>
  <c r="A3894" i="5"/>
  <c r="A3893" i="5"/>
  <c r="A3892" i="5"/>
  <c r="A3891" i="5"/>
  <c r="A3890" i="5"/>
  <c r="A3889" i="5"/>
  <c r="A3888" i="5"/>
  <c r="A3887" i="5"/>
  <c r="A3886" i="5"/>
  <c r="A3885" i="5"/>
  <c r="A3884" i="5"/>
  <c r="A3883" i="5"/>
  <c r="A3882" i="5"/>
  <c r="A3881" i="5"/>
  <c r="A3880" i="5"/>
  <c r="A3879" i="5"/>
  <c r="A3878" i="5"/>
  <c r="A3877" i="5"/>
  <c r="A3876" i="5"/>
  <c r="A3875" i="5"/>
  <c r="A3874" i="5"/>
  <c r="A3873" i="5"/>
  <c r="A3872" i="5"/>
  <c r="A3871" i="5"/>
  <c r="A3870" i="5"/>
  <c r="A3869" i="5"/>
  <c r="A3868" i="5"/>
  <c r="A3867" i="5"/>
  <c r="A3866" i="5"/>
  <c r="A3865" i="5"/>
  <c r="A3864" i="5"/>
  <c r="A3863" i="5"/>
  <c r="A3862" i="5"/>
  <c r="A3861" i="5"/>
  <c r="A3860" i="5"/>
  <c r="A3859" i="5"/>
  <c r="A3858" i="5"/>
  <c r="A3857" i="5"/>
  <c r="A3856" i="5"/>
  <c r="A3855" i="5"/>
  <c r="A3854" i="5"/>
  <c r="A3853" i="5"/>
  <c r="A3852" i="5"/>
  <c r="A3851" i="5"/>
  <c r="A3850" i="5"/>
  <c r="A3849" i="5"/>
  <c r="A3848" i="5"/>
  <c r="A3847" i="5"/>
  <c r="A3846" i="5"/>
  <c r="A3845" i="5"/>
  <c r="A3844" i="5"/>
  <c r="A3843" i="5"/>
  <c r="A3842" i="5"/>
  <c r="A3841" i="5"/>
  <c r="A3840" i="5"/>
  <c r="A3839" i="5"/>
  <c r="A3838" i="5"/>
  <c r="A3837" i="5"/>
  <c r="A3836" i="5"/>
  <c r="A3835" i="5"/>
  <c r="A3834" i="5"/>
  <c r="A3833" i="5"/>
  <c r="A3832" i="5"/>
  <c r="A3831" i="5"/>
  <c r="A3830" i="5"/>
  <c r="A3829" i="5"/>
  <c r="A3828" i="5"/>
  <c r="A3827" i="5"/>
  <c r="A3826" i="5"/>
  <c r="A3825" i="5"/>
  <c r="A3824" i="5"/>
  <c r="A3823" i="5"/>
  <c r="A3822" i="5"/>
  <c r="A3821" i="5"/>
  <c r="A3820" i="5"/>
  <c r="A3819" i="5"/>
  <c r="A3818" i="5"/>
  <c r="A3817" i="5"/>
  <c r="A3816" i="5"/>
  <c r="A3815" i="5"/>
  <c r="A3814" i="5"/>
  <c r="A3813" i="5"/>
  <c r="A3812" i="5"/>
  <c r="A3811" i="5"/>
  <c r="A3810" i="5"/>
  <c r="A3809" i="5"/>
  <c r="A3808" i="5"/>
  <c r="A3807" i="5"/>
  <c r="A3806" i="5"/>
  <c r="A3805" i="5"/>
  <c r="A3804" i="5"/>
  <c r="A3803" i="5"/>
  <c r="A3802" i="5"/>
  <c r="A3801" i="5"/>
  <c r="A3800" i="5"/>
  <c r="A3799" i="5"/>
  <c r="A3798" i="5"/>
  <c r="A3797" i="5"/>
  <c r="A3796" i="5"/>
  <c r="A3795" i="5"/>
  <c r="A3794" i="5"/>
  <c r="A3793" i="5"/>
  <c r="A3792" i="5"/>
  <c r="A3791" i="5"/>
  <c r="A3790" i="5"/>
  <c r="A3789" i="5"/>
  <c r="A3788" i="5"/>
  <c r="A3787" i="5"/>
  <c r="A3786" i="5"/>
  <c r="A3785" i="5"/>
  <c r="A3784" i="5"/>
  <c r="A3783" i="5"/>
  <c r="A3782" i="5"/>
  <c r="A3781" i="5"/>
  <c r="A3780" i="5"/>
  <c r="A3779" i="5"/>
  <c r="A3778" i="5"/>
  <c r="A3777" i="5"/>
  <c r="A3776" i="5"/>
  <c r="A3775" i="5"/>
  <c r="A3774" i="5"/>
  <c r="A3773" i="5"/>
  <c r="A3772" i="5"/>
  <c r="A3771" i="5"/>
  <c r="A3770" i="5"/>
  <c r="A3769" i="5"/>
  <c r="A3768" i="5"/>
  <c r="A3767" i="5"/>
  <c r="A3766" i="5"/>
  <c r="A3765" i="5"/>
  <c r="A3764" i="5"/>
  <c r="A3763" i="5"/>
  <c r="A3762" i="5"/>
  <c r="A3761" i="5"/>
  <c r="A3760" i="5"/>
  <c r="A3759" i="5"/>
  <c r="A3758" i="5"/>
  <c r="A3757" i="5"/>
  <c r="A3756" i="5"/>
  <c r="A3755" i="5"/>
  <c r="A3754" i="5"/>
  <c r="A3753" i="5"/>
  <c r="A3752" i="5"/>
  <c r="A3751" i="5"/>
  <c r="A3750" i="5"/>
  <c r="A3749" i="5"/>
  <c r="A3748" i="5"/>
  <c r="A3747" i="5"/>
  <c r="A3746" i="5"/>
  <c r="A3745" i="5"/>
  <c r="A3744" i="5"/>
  <c r="A3743" i="5"/>
  <c r="A3742" i="5"/>
  <c r="A3741" i="5"/>
  <c r="A3740" i="5"/>
  <c r="A3739" i="5"/>
  <c r="A3738" i="5"/>
  <c r="A3737" i="5"/>
  <c r="A3736" i="5"/>
  <c r="A3735" i="5"/>
  <c r="A3734" i="5"/>
  <c r="A3733" i="5"/>
  <c r="A3732" i="5"/>
  <c r="A3731" i="5"/>
  <c r="A3730" i="5"/>
  <c r="A3729" i="5"/>
  <c r="A3728" i="5"/>
  <c r="A3727" i="5"/>
  <c r="A3726" i="5"/>
  <c r="A3725" i="5"/>
  <c r="A3724" i="5"/>
  <c r="A3723" i="5"/>
  <c r="A3722" i="5"/>
  <c r="A3721" i="5"/>
  <c r="A3720" i="5"/>
  <c r="A3719" i="5"/>
  <c r="A3718" i="5"/>
  <c r="A3717" i="5"/>
  <c r="A3716" i="5"/>
  <c r="A3715" i="5"/>
  <c r="A3714" i="5"/>
  <c r="A3713" i="5"/>
  <c r="A3712" i="5"/>
  <c r="A3711" i="5"/>
  <c r="A3710" i="5"/>
  <c r="A3709" i="5"/>
  <c r="A3708" i="5"/>
  <c r="A3707" i="5"/>
  <c r="A3706" i="5"/>
  <c r="A3705" i="5"/>
  <c r="A3704" i="5"/>
  <c r="A3703" i="5"/>
  <c r="A3702" i="5"/>
  <c r="A3701" i="5"/>
  <c r="A3700" i="5"/>
  <c r="A3699" i="5"/>
  <c r="A3698" i="5"/>
  <c r="A3697" i="5"/>
  <c r="A3696" i="5"/>
  <c r="A3695" i="5"/>
  <c r="A3694" i="5"/>
  <c r="A3693" i="5"/>
  <c r="A3692" i="5"/>
  <c r="A3691" i="5"/>
  <c r="A3690" i="5"/>
  <c r="A3689" i="5"/>
  <c r="A3688" i="5"/>
  <c r="A3687" i="5"/>
  <c r="A3686" i="5"/>
  <c r="A3685" i="5"/>
  <c r="A3684" i="5"/>
  <c r="A3683" i="5"/>
  <c r="A3682" i="5"/>
  <c r="A3681" i="5"/>
  <c r="A3680" i="5"/>
  <c r="A3679" i="5"/>
  <c r="A3678" i="5"/>
  <c r="A3677" i="5"/>
  <c r="A3676" i="5"/>
  <c r="A3675" i="5"/>
  <c r="A3674" i="5"/>
  <c r="A3673" i="5"/>
  <c r="A3672" i="5"/>
  <c r="A3671" i="5"/>
  <c r="A3670" i="5"/>
  <c r="A3669" i="5"/>
  <c r="A3668" i="5"/>
  <c r="A3667" i="5"/>
  <c r="A3666" i="5"/>
  <c r="A3665" i="5"/>
  <c r="A3664" i="5"/>
  <c r="A3663" i="5"/>
  <c r="A3662" i="5"/>
  <c r="A3661" i="5"/>
  <c r="A3660" i="5"/>
  <c r="A3659" i="5"/>
  <c r="A3658" i="5"/>
  <c r="A3657" i="5"/>
  <c r="A3656" i="5"/>
  <c r="A3655" i="5"/>
  <c r="A3654" i="5"/>
  <c r="A3653" i="5"/>
  <c r="A3652" i="5"/>
  <c r="A3651" i="5"/>
  <c r="A3650" i="5"/>
  <c r="A3649" i="5"/>
  <c r="A3648" i="5"/>
  <c r="A3647" i="5"/>
  <c r="A3646" i="5"/>
  <c r="A3645" i="5"/>
  <c r="A3644" i="5"/>
  <c r="A3643" i="5"/>
  <c r="A3642" i="5"/>
  <c r="A3641" i="5"/>
  <c r="A3640" i="5"/>
  <c r="A3639" i="5"/>
  <c r="A3638" i="5"/>
  <c r="A3637" i="5"/>
  <c r="A3636" i="5"/>
  <c r="A3635" i="5"/>
  <c r="A3634" i="5"/>
  <c r="A3633" i="5"/>
  <c r="A3632" i="5"/>
  <c r="A3631" i="5"/>
  <c r="A3630" i="5"/>
  <c r="A3629" i="5"/>
  <c r="A3628" i="5"/>
  <c r="A3627" i="5"/>
  <c r="A3626" i="5"/>
  <c r="A3625" i="5"/>
  <c r="A3624" i="5"/>
  <c r="A3623" i="5"/>
  <c r="A3622" i="5"/>
  <c r="A3621" i="5"/>
  <c r="A3620" i="5"/>
  <c r="A3619" i="5"/>
  <c r="A3618" i="5"/>
  <c r="A3617" i="5"/>
  <c r="A3616" i="5"/>
  <c r="A3615" i="5"/>
  <c r="A3614" i="5"/>
  <c r="A3613" i="5"/>
  <c r="A3612" i="5"/>
  <c r="A3611" i="5"/>
  <c r="A3610" i="5"/>
  <c r="A3609" i="5"/>
  <c r="A3608" i="5"/>
  <c r="A3607" i="5"/>
  <c r="A3606" i="5"/>
  <c r="A3605" i="5"/>
  <c r="A3604" i="5"/>
  <c r="A3603" i="5"/>
  <c r="A3602" i="5"/>
  <c r="A3601" i="5"/>
  <c r="A3600" i="5"/>
  <c r="A3599" i="5"/>
  <c r="A3598" i="5"/>
  <c r="A3597" i="5"/>
  <c r="A3596" i="5"/>
  <c r="A3595" i="5"/>
  <c r="A3594" i="5"/>
  <c r="A3593" i="5"/>
  <c r="A3592" i="5"/>
  <c r="A3591" i="5"/>
  <c r="A3590" i="5"/>
  <c r="A3589" i="5"/>
  <c r="A3588" i="5"/>
  <c r="A3587" i="5"/>
  <c r="A3586" i="5"/>
  <c r="A3585" i="5"/>
  <c r="A3584" i="5"/>
  <c r="A3583" i="5"/>
  <c r="A3582" i="5"/>
  <c r="A3581" i="5"/>
  <c r="A3580" i="5"/>
  <c r="A3579" i="5"/>
  <c r="A3578" i="5"/>
  <c r="A3577" i="5"/>
  <c r="A3576" i="5"/>
  <c r="A3575" i="5"/>
  <c r="A3574" i="5"/>
  <c r="A3573" i="5"/>
  <c r="A3572" i="5"/>
  <c r="A3571" i="5"/>
  <c r="A3570" i="5"/>
  <c r="A3569" i="5"/>
  <c r="A3568" i="5"/>
  <c r="A3567" i="5"/>
  <c r="A3566" i="5"/>
  <c r="A3565" i="5"/>
  <c r="A3564" i="5"/>
  <c r="A3563" i="5"/>
  <c r="A3562" i="5"/>
  <c r="A3561" i="5"/>
  <c r="A3560" i="5"/>
  <c r="A3559" i="5"/>
  <c r="A3558" i="5"/>
  <c r="A3557" i="5"/>
  <c r="A3556" i="5"/>
  <c r="A3555" i="5"/>
  <c r="A3554" i="5"/>
  <c r="A3553" i="5"/>
  <c r="A3552" i="5"/>
  <c r="A3551" i="5"/>
  <c r="A3550" i="5"/>
  <c r="A3549" i="5"/>
  <c r="A3548" i="5"/>
  <c r="A3547" i="5"/>
  <c r="A3546" i="5"/>
  <c r="A3545" i="5"/>
  <c r="A3544" i="5"/>
  <c r="A3543" i="5"/>
  <c r="A3542" i="5"/>
  <c r="A3541" i="5"/>
  <c r="A3540" i="5"/>
  <c r="A3539" i="5"/>
  <c r="A3538" i="5"/>
  <c r="A3537" i="5"/>
  <c r="A3536" i="5"/>
  <c r="A3535" i="5"/>
  <c r="A3534" i="5"/>
  <c r="A3533" i="5"/>
  <c r="A3532" i="5"/>
  <c r="A3531" i="5"/>
  <c r="A3530" i="5"/>
  <c r="A3529" i="5"/>
  <c r="A3528" i="5"/>
  <c r="A3527" i="5"/>
  <c r="A3526" i="5"/>
  <c r="A3525" i="5"/>
  <c r="A3524" i="5"/>
  <c r="A3523" i="5"/>
  <c r="A3522" i="5"/>
  <c r="A3521" i="5"/>
  <c r="A3520" i="5"/>
  <c r="A3519" i="5"/>
  <c r="A3518" i="5"/>
  <c r="A3517" i="5"/>
  <c r="A3516" i="5"/>
  <c r="A3515" i="5"/>
  <c r="A3514" i="5"/>
  <c r="A3513" i="5"/>
  <c r="A3512" i="5"/>
  <c r="A3511" i="5"/>
  <c r="A3510" i="5"/>
  <c r="A3509" i="5"/>
  <c r="A3508" i="5"/>
  <c r="A3507" i="5"/>
  <c r="A3506" i="5"/>
  <c r="A3505" i="5"/>
  <c r="A3504" i="5"/>
  <c r="A3503" i="5"/>
  <c r="A3502" i="5"/>
  <c r="A3501" i="5"/>
  <c r="A3500" i="5"/>
  <c r="A3499" i="5"/>
  <c r="A3498" i="5"/>
  <c r="A3497" i="5"/>
  <c r="A3496" i="5"/>
  <c r="A3495" i="5"/>
  <c r="A3494" i="5"/>
  <c r="A3493" i="5"/>
  <c r="A3492" i="5"/>
  <c r="A3491" i="5"/>
  <c r="A3490" i="5"/>
  <c r="A3489" i="5"/>
  <c r="A3488" i="5"/>
  <c r="A3487" i="5"/>
  <c r="A3486" i="5"/>
  <c r="A3485" i="5"/>
  <c r="A3484" i="5"/>
  <c r="A3483" i="5"/>
  <c r="A3482" i="5"/>
  <c r="A3481" i="5"/>
  <c r="A3480" i="5"/>
  <c r="A3479" i="5"/>
  <c r="A3478" i="5"/>
  <c r="A3477" i="5"/>
  <c r="A3476" i="5"/>
  <c r="A3475" i="5"/>
  <c r="A3474" i="5"/>
  <c r="A3473" i="5"/>
  <c r="A3472" i="5"/>
  <c r="A3471" i="5"/>
  <c r="A3470" i="5"/>
  <c r="A3469" i="5"/>
  <c r="A3468" i="5"/>
  <c r="A3467" i="5"/>
  <c r="A3466" i="5"/>
  <c r="A3465" i="5"/>
  <c r="A3464" i="5"/>
  <c r="A3463" i="5"/>
  <c r="A3462" i="5"/>
  <c r="A3461" i="5"/>
  <c r="A3460" i="5"/>
  <c r="A3459" i="5"/>
  <c r="A3458" i="5"/>
  <c r="A3457" i="5"/>
  <c r="A3456" i="5"/>
  <c r="A3455" i="5"/>
  <c r="A3454" i="5"/>
  <c r="A3453" i="5"/>
  <c r="A3452" i="5"/>
  <c r="A3451" i="5"/>
  <c r="A3450" i="5"/>
  <c r="A3449" i="5"/>
  <c r="A3448" i="5"/>
  <c r="A3447" i="5"/>
  <c r="A3446" i="5"/>
  <c r="A3445" i="5"/>
  <c r="A3444" i="5"/>
  <c r="A3443" i="5"/>
  <c r="A3442" i="5"/>
  <c r="A3441" i="5"/>
  <c r="A3440" i="5"/>
  <c r="A3439" i="5"/>
  <c r="A3438" i="5"/>
  <c r="A3437" i="5"/>
  <c r="A3436" i="5"/>
  <c r="A3435" i="5"/>
  <c r="A3434" i="5"/>
  <c r="A3433" i="5"/>
  <c r="A3432" i="5"/>
  <c r="A3431" i="5"/>
  <c r="A3430" i="5"/>
  <c r="A3429" i="5"/>
  <c r="A3428" i="5"/>
  <c r="A3427" i="5"/>
  <c r="A3426" i="5"/>
  <c r="A3425" i="5"/>
  <c r="A3424" i="5"/>
  <c r="A3423" i="5"/>
  <c r="A3422" i="5"/>
  <c r="A3421" i="5"/>
  <c r="A3420" i="5"/>
  <c r="A3419" i="5"/>
  <c r="A3418" i="5"/>
  <c r="A3417" i="5"/>
  <c r="A3416" i="5"/>
  <c r="A3415" i="5"/>
  <c r="A3414" i="5"/>
  <c r="A3413" i="5"/>
  <c r="A3412" i="5"/>
  <c r="A3411" i="5"/>
  <c r="A3410" i="5"/>
  <c r="A3409" i="5"/>
  <c r="A3408" i="5"/>
  <c r="A3407" i="5"/>
  <c r="A3406" i="5"/>
  <c r="A3405" i="5"/>
  <c r="A3404" i="5"/>
  <c r="A3403" i="5"/>
  <c r="A3402" i="5"/>
  <c r="A3401" i="5"/>
  <c r="A3400" i="5"/>
  <c r="A3399" i="5"/>
  <c r="A3398" i="5"/>
  <c r="A3397" i="5"/>
  <c r="A3396" i="5"/>
  <c r="A3395" i="5"/>
  <c r="A3394" i="5"/>
  <c r="A3393" i="5"/>
  <c r="A3392" i="5"/>
  <c r="A3391" i="5"/>
  <c r="A3390" i="5"/>
  <c r="A3389" i="5"/>
  <c r="A3388" i="5"/>
  <c r="A3387" i="5"/>
  <c r="A3386" i="5"/>
  <c r="A3385" i="5"/>
  <c r="A3384" i="5"/>
  <c r="A3383" i="5"/>
  <c r="A3382" i="5"/>
  <c r="A3381" i="5"/>
  <c r="A3380" i="5"/>
  <c r="A3379" i="5"/>
  <c r="A3378" i="5"/>
  <c r="A3377" i="5"/>
  <c r="A3376" i="5"/>
  <c r="A3375" i="5"/>
  <c r="A3374" i="5"/>
  <c r="A3373" i="5"/>
  <c r="A3372" i="5"/>
  <c r="A3371" i="5"/>
  <c r="A3370" i="5"/>
  <c r="A3369" i="5"/>
  <c r="A3368" i="5"/>
  <c r="A3367" i="5"/>
  <c r="A3366" i="5"/>
  <c r="A3365" i="5"/>
  <c r="A3364" i="5"/>
  <c r="A3363" i="5"/>
  <c r="A3362" i="5"/>
  <c r="A3361" i="5"/>
  <c r="A3360" i="5"/>
  <c r="A3359" i="5"/>
  <c r="A3358" i="5"/>
  <c r="A3357" i="5"/>
  <c r="A3356" i="5"/>
  <c r="A3355" i="5"/>
  <c r="A3354" i="5"/>
  <c r="A3353" i="5"/>
  <c r="A3352" i="5"/>
  <c r="A3351" i="5"/>
  <c r="A3350" i="5"/>
  <c r="A3349" i="5"/>
  <c r="A3348" i="5"/>
  <c r="A3347" i="5"/>
  <c r="A3346" i="5"/>
  <c r="A3345" i="5"/>
  <c r="A3344" i="5"/>
  <c r="A3343" i="5"/>
  <c r="A3342" i="5"/>
  <c r="A3341" i="5"/>
  <c r="A3340" i="5"/>
  <c r="A3339" i="5"/>
  <c r="A3338" i="5"/>
  <c r="A3337" i="5"/>
  <c r="A3336" i="5"/>
  <c r="A3335" i="5"/>
  <c r="A3334" i="5"/>
  <c r="A3333" i="5"/>
  <c r="A3332" i="5"/>
  <c r="A3331" i="5"/>
  <c r="A3330" i="5"/>
  <c r="A3329" i="5"/>
  <c r="A3328" i="5"/>
  <c r="A3327" i="5"/>
  <c r="A3326" i="5"/>
  <c r="A3325" i="5"/>
  <c r="A3324" i="5"/>
  <c r="A3323" i="5"/>
  <c r="A3322" i="5"/>
  <c r="A3321" i="5"/>
  <c r="A3320" i="5"/>
  <c r="A3319" i="5"/>
  <c r="A3318" i="5"/>
  <c r="A3317" i="5"/>
  <c r="A3316" i="5"/>
  <c r="A3315" i="5"/>
  <c r="A3314" i="5"/>
  <c r="A3313" i="5"/>
  <c r="A3312" i="5"/>
  <c r="A3311" i="5"/>
  <c r="A3310" i="5"/>
  <c r="A3309" i="5"/>
  <c r="A3308" i="5"/>
  <c r="A3307" i="5"/>
  <c r="A3306" i="5"/>
  <c r="A3305" i="5"/>
  <c r="A3304" i="5"/>
  <c r="A3303" i="5"/>
  <c r="A3302" i="5"/>
  <c r="A3301" i="5"/>
  <c r="A3300" i="5"/>
  <c r="A3299" i="5"/>
  <c r="A3298" i="5"/>
  <c r="A3297" i="5"/>
  <c r="A3296" i="5"/>
  <c r="A3295" i="5"/>
  <c r="A3294" i="5"/>
  <c r="A3293" i="5"/>
  <c r="A3292" i="5"/>
  <c r="A3291" i="5"/>
  <c r="A3290" i="5"/>
  <c r="A3289" i="5"/>
  <c r="A3288" i="5"/>
  <c r="A3287" i="5"/>
  <c r="A3286" i="5"/>
  <c r="A3285" i="5"/>
  <c r="A3284" i="5"/>
  <c r="A3283" i="5"/>
  <c r="A3282" i="5"/>
  <c r="A3281" i="5"/>
  <c r="A3280" i="5"/>
  <c r="A3279" i="5"/>
  <c r="A3278" i="5"/>
  <c r="A3277" i="5"/>
  <c r="A3276" i="5"/>
  <c r="A3275" i="5"/>
  <c r="A3274" i="5"/>
  <c r="A3273" i="5"/>
  <c r="A3272" i="5"/>
  <c r="A3271" i="5"/>
  <c r="A3270" i="5"/>
  <c r="A3269" i="5"/>
  <c r="A3268" i="5"/>
  <c r="A3267" i="5"/>
  <c r="A3266" i="5"/>
  <c r="A3265" i="5"/>
  <c r="A3264" i="5"/>
  <c r="A3263" i="5"/>
  <c r="A3262" i="5"/>
  <c r="A3261" i="5"/>
  <c r="A3260" i="5"/>
  <c r="A3259" i="5"/>
  <c r="A3258" i="5"/>
  <c r="A3257" i="5"/>
  <c r="A3256" i="5"/>
  <c r="A3255" i="5"/>
  <c r="A3254" i="5"/>
  <c r="A3253" i="5"/>
  <c r="A3252" i="5"/>
  <c r="A3251" i="5"/>
  <c r="A3250" i="5"/>
  <c r="A3249" i="5"/>
  <c r="A3248" i="5"/>
  <c r="A3247" i="5"/>
  <c r="A3246" i="5"/>
  <c r="A3245" i="5"/>
  <c r="A3244" i="5"/>
  <c r="A3243" i="5"/>
  <c r="A3242" i="5"/>
  <c r="A3241" i="5"/>
  <c r="A3240" i="5"/>
  <c r="A3239" i="5"/>
  <c r="A3238" i="5"/>
  <c r="A3237" i="5"/>
  <c r="A3236" i="5"/>
  <c r="A3235" i="5"/>
  <c r="A3234" i="5"/>
  <c r="A3233" i="5"/>
  <c r="A3232" i="5"/>
  <c r="A3231" i="5"/>
  <c r="A3230" i="5"/>
  <c r="A3229" i="5"/>
  <c r="A3228" i="5"/>
  <c r="A3227" i="5"/>
  <c r="A3226" i="5"/>
  <c r="A3225" i="5"/>
  <c r="A3224" i="5"/>
  <c r="A3223" i="5"/>
  <c r="A3222" i="5"/>
  <c r="A3221" i="5"/>
  <c r="A3220" i="5"/>
  <c r="A3219" i="5"/>
  <c r="A3218" i="5"/>
  <c r="A3217" i="5"/>
  <c r="A3216" i="5"/>
  <c r="A3215" i="5"/>
  <c r="A3214" i="5"/>
  <c r="A3213" i="5"/>
  <c r="A3212" i="5"/>
  <c r="A3211" i="5"/>
  <c r="A3210" i="5"/>
  <c r="A3209" i="5"/>
  <c r="A3208" i="5"/>
  <c r="A3207" i="5"/>
  <c r="A3206" i="5"/>
  <c r="A3205" i="5"/>
  <c r="A3204" i="5"/>
  <c r="A3203" i="5"/>
  <c r="A3202" i="5"/>
  <c r="A3201" i="5"/>
  <c r="A3200" i="5"/>
  <c r="A3199" i="5"/>
  <c r="A3198" i="5"/>
  <c r="A3197" i="5"/>
  <c r="A3196" i="5"/>
  <c r="A3195" i="5"/>
  <c r="A3194" i="5"/>
  <c r="A3193" i="5"/>
  <c r="A3192" i="5"/>
  <c r="A3191" i="5"/>
  <c r="A3190" i="5"/>
  <c r="A3189" i="5"/>
  <c r="A3188" i="5"/>
  <c r="A3187" i="5"/>
  <c r="A3186" i="5"/>
  <c r="A3185" i="5"/>
  <c r="A3184" i="5"/>
  <c r="A3183" i="5"/>
  <c r="A3182" i="5"/>
  <c r="A3181" i="5"/>
  <c r="A3180" i="5"/>
  <c r="A3179" i="5"/>
  <c r="A3178" i="5"/>
  <c r="A3177" i="5"/>
  <c r="A3176" i="5"/>
  <c r="A3175" i="5"/>
  <c r="A3174" i="5"/>
  <c r="A3173" i="5"/>
  <c r="A3172" i="5"/>
  <c r="A3171" i="5"/>
  <c r="A3170" i="5"/>
  <c r="A3169" i="5"/>
  <c r="A3168" i="5"/>
  <c r="A3167" i="5"/>
  <c r="A3166" i="5"/>
  <c r="A3165" i="5"/>
  <c r="A3164" i="5"/>
  <c r="A3163" i="5"/>
  <c r="A3162" i="5"/>
  <c r="A3161" i="5"/>
  <c r="A3160" i="5"/>
  <c r="A3159" i="5"/>
  <c r="A3158" i="5"/>
  <c r="A3157" i="5"/>
  <c r="A3156" i="5"/>
  <c r="A3155" i="5"/>
  <c r="A3154" i="5"/>
  <c r="A3153" i="5"/>
  <c r="A3152" i="5"/>
  <c r="A3151" i="5"/>
  <c r="A3150" i="5"/>
  <c r="A3149" i="5"/>
  <c r="A3148" i="5"/>
  <c r="A3147" i="5"/>
  <c r="A3146" i="5"/>
  <c r="A3145" i="5"/>
  <c r="A3144" i="5"/>
  <c r="A3143" i="5"/>
  <c r="A3142" i="5"/>
  <c r="A3141" i="5"/>
  <c r="A3140" i="5"/>
  <c r="A3139" i="5"/>
  <c r="A3138" i="5"/>
  <c r="A3137" i="5"/>
  <c r="A3136" i="5"/>
  <c r="A3135" i="5"/>
  <c r="A3134" i="5"/>
  <c r="A3133" i="5"/>
  <c r="A3132" i="5"/>
  <c r="A3131" i="5"/>
  <c r="A3130" i="5"/>
  <c r="A3129" i="5"/>
  <c r="A3128" i="5"/>
  <c r="A3127" i="5"/>
  <c r="A3126" i="5"/>
  <c r="A3125" i="5"/>
  <c r="A3124" i="5"/>
  <c r="A3123" i="5"/>
  <c r="A3122" i="5"/>
  <c r="A3121" i="5"/>
  <c r="A3120" i="5"/>
  <c r="A3119" i="5"/>
  <c r="A3118" i="5"/>
  <c r="A3117" i="5"/>
  <c r="A3116" i="5"/>
  <c r="A3115" i="5"/>
  <c r="A3114" i="5"/>
  <c r="A3113" i="5"/>
  <c r="A3112" i="5"/>
  <c r="A3111" i="5"/>
  <c r="A3110" i="5"/>
  <c r="A3109" i="5"/>
  <c r="A3108" i="5"/>
  <c r="A3107" i="5"/>
  <c r="A3106" i="5"/>
  <c r="A3105" i="5"/>
  <c r="A3104" i="5"/>
  <c r="A3103" i="5"/>
  <c r="A3102" i="5"/>
  <c r="A3101" i="5"/>
  <c r="A3100" i="5"/>
  <c r="A3099" i="5"/>
  <c r="A3098" i="5"/>
  <c r="A3097" i="5"/>
  <c r="A3096" i="5"/>
  <c r="A3095" i="5"/>
  <c r="A3094" i="5"/>
  <c r="A3093" i="5"/>
  <c r="A3092" i="5"/>
  <c r="A3091" i="5"/>
  <c r="A3090" i="5"/>
  <c r="A3089" i="5"/>
  <c r="A3088" i="5"/>
  <c r="A3087" i="5"/>
  <c r="A3086" i="5"/>
  <c r="A3085" i="5"/>
  <c r="A3084" i="5"/>
  <c r="A3083" i="5"/>
  <c r="A3082" i="5"/>
  <c r="A3081" i="5"/>
  <c r="A3080" i="5"/>
  <c r="A3079" i="5"/>
  <c r="A3078" i="5"/>
  <c r="A3077" i="5"/>
  <c r="A3076" i="5"/>
  <c r="A3075" i="5"/>
  <c r="A3074" i="5"/>
  <c r="A3073" i="5"/>
  <c r="A3072" i="5"/>
  <c r="A3071" i="5"/>
  <c r="A3070" i="5"/>
  <c r="A3069" i="5"/>
  <c r="A3068" i="5"/>
  <c r="A3067" i="5"/>
  <c r="A3066" i="5"/>
  <c r="A3065" i="5"/>
  <c r="A3064" i="5"/>
  <c r="A3063" i="5"/>
  <c r="A3062" i="5"/>
  <c r="A3061" i="5"/>
  <c r="A3060" i="5"/>
  <c r="A3059" i="5"/>
  <c r="A3058" i="5"/>
  <c r="A3057" i="5"/>
  <c r="A3056" i="5"/>
  <c r="A3055" i="5"/>
  <c r="A3054" i="5"/>
  <c r="A3053" i="5"/>
  <c r="A3052" i="5"/>
  <c r="A3051" i="5"/>
  <c r="A3050" i="5"/>
  <c r="A3049" i="5"/>
  <c r="A3048" i="5"/>
  <c r="A3047" i="5"/>
  <c r="A3046" i="5"/>
  <c r="A3045" i="5"/>
  <c r="A3044" i="5"/>
  <c r="A3043" i="5"/>
  <c r="A3042" i="5"/>
  <c r="A3041" i="5"/>
  <c r="A3040" i="5"/>
  <c r="A3039" i="5"/>
  <c r="A3038" i="5"/>
  <c r="A3037" i="5"/>
  <c r="A3036" i="5"/>
  <c r="A3035" i="5"/>
  <c r="A3034" i="5"/>
  <c r="A3033" i="5"/>
  <c r="A3032" i="5"/>
  <c r="A3031" i="5"/>
  <c r="A3030" i="5"/>
  <c r="A3029" i="5"/>
  <c r="A3028" i="5"/>
  <c r="A3027" i="5"/>
  <c r="A3026" i="5"/>
  <c r="A3025" i="5"/>
  <c r="A3024" i="5"/>
  <c r="A3023" i="5"/>
  <c r="A3022" i="5"/>
  <c r="A3021" i="5"/>
  <c r="A3020" i="5"/>
  <c r="A3019" i="5"/>
  <c r="A3018" i="5"/>
  <c r="A3017" i="5"/>
  <c r="A3016" i="5"/>
  <c r="A3015" i="5"/>
  <c r="A3014" i="5"/>
  <c r="A3013" i="5"/>
  <c r="A3012" i="5"/>
  <c r="A3011" i="5"/>
  <c r="A3010" i="5"/>
  <c r="A3009" i="5"/>
  <c r="A3008" i="5"/>
  <c r="A3007" i="5"/>
  <c r="A3006" i="5"/>
  <c r="A3005" i="5"/>
  <c r="A3004" i="5"/>
  <c r="A3003" i="5"/>
  <c r="A3002" i="5"/>
  <c r="A3001" i="5"/>
  <c r="A3000" i="5"/>
  <c r="A2999" i="5"/>
  <c r="A2998" i="5"/>
  <c r="A2997" i="5"/>
  <c r="A2996" i="5"/>
  <c r="A2995" i="5"/>
  <c r="A2994" i="5"/>
  <c r="A2993" i="5"/>
  <c r="A2992" i="5"/>
  <c r="A2991" i="5"/>
  <c r="A2990" i="5"/>
  <c r="A2989" i="5"/>
  <c r="A2988" i="5"/>
  <c r="A2987" i="5"/>
  <c r="A2986" i="5"/>
  <c r="A2985" i="5"/>
  <c r="A2984" i="5"/>
  <c r="A2983" i="5"/>
  <c r="A2982" i="5"/>
  <c r="A2981" i="5"/>
  <c r="A2980" i="5"/>
  <c r="A2979" i="5"/>
  <c r="A2978" i="5"/>
  <c r="A2977" i="5"/>
  <c r="A2976" i="5"/>
  <c r="A2975" i="5"/>
  <c r="A2974" i="5"/>
  <c r="A2973" i="5"/>
  <c r="A2972" i="5"/>
  <c r="A2971" i="5"/>
  <c r="A2970" i="5"/>
  <c r="A2969" i="5"/>
  <c r="A2968" i="5"/>
  <c r="A2967" i="5"/>
  <c r="A2966" i="5"/>
  <c r="A2965" i="5"/>
  <c r="A2964" i="5"/>
  <c r="A2963" i="5"/>
  <c r="A2962" i="5"/>
  <c r="A2961" i="5"/>
  <c r="A2960" i="5"/>
  <c r="A2959" i="5"/>
  <c r="A2958" i="5"/>
  <c r="A2957" i="5"/>
  <c r="A2956" i="5"/>
  <c r="A2955" i="5"/>
  <c r="A2954" i="5"/>
  <c r="A2953" i="5"/>
  <c r="A2952" i="5"/>
  <c r="A2951" i="5"/>
  <c r="A2950" i="5"/>
  <c r="A2949" i="5"/>
  <c r="A2948" i="5"/>
  <c r="A2947" i="5"/>
  <c r="A2946" i="5"/>
  <c r="A2945" i="5"/>
  <c r="A2944" i="5"/>
  <c r="A2943" i="5"/>
  <c r="A2942" i="5"/>
  <c r="A2941" i="5"/>
  <c r="A2940" i="5"/>
  <c r="A2939" i="5"/>
  <c r="A2938" i="5"/>
  <c r="A2937" i="5"/>
  <c r="A2936" i="5"/>
  <c r="A2935" i="5"/>
  <c r="A2934" i="5"/>
  <c r="A2933" i="5"/>
  <c r="A2932" i="5"/>
  <c r="A2931" i="5"/>
  <c r="A2930" i="5"/>
  <c r="A2929" i="5"/>
  <c r="A2928" i="5"/>
  <c r="A2927" i="5"/>
  <c r="A2926" i="5"/>
  <c r="A2925" i="5"/>
  <c r="A2924" i="5"/>
  <c r="A2923" i="5"/>
  <c r="A2922" i="5"/>
  <c r="A2921" i="5"/>
  <c r="A2920" i="5"/>
  <c r="A2919" i="5"/>
  <c r="A2918" i="5"/>
  <c r="A2917" i="5"/>
  <c r="A2916" i="5"/>
  <c r="A2915" i="5"/>
  <c r="A2914" i="5"/>
  <c r="A2913" i="5"/>
  <c r="A2912" i="5"/>
  <c r="A2911" i="5"/>
  <c r="A2910" i="5"/>
  <c r="A2909" i="5"/>
  <c r="A2908" i="5"/>
  <c r="A2907" i="5"/>
  <c r="A2906" i="5"/>
  <c r="A2905" i="5"/>
  <c r="A2904" i="5"/>
  <c r="A2903" i="5"/>
  <c r="A2902" i="5"/>
  <c r="A2901" i="5"/>
  <c r="A2900" i="5"/>
  <c r="A2899" i="5"/>
  <c r="A2898" i="5"/>
  <c r="A2897" i="5"/>
  <c r="A2896" i="5"/>
  <c r="A2895" i="5"/>
  <c r="A2894" i="5"/>
  <c r="A2893" i="5"/>
  <c r="A2892" i="5"/>
  <c r="A2891" i="5"/>
  <c r="A2890" i="5"/>
  <c r="A2889" i="5"/>
  <c r="A2888" i="5"/>
  <c r="A2887" i="5"/>
  <c r="A2886" i="5"/>
  <c r="A2885" i="5"/>
  <c r="A2884" i="5"/>
  <c r="A2883" i="5"/>
  <c r="A2882" i="5"/>
  <c r="A2881" i="5"/>
  <c r="A2880" i="5"/>
  <c r="A2879" i="5"/>
  <c r="A2878" i="5"/>
  <c r="A2877" i="5"/>
  <c r="A2876" i="5"/>
  <c r="A2875" i="5"/>
  <c r="A2874" i="5"/>
  <c r="A2873" i="5"/>
  <c r="A2872" i="5"/>
  <c r="A2871" i="5"/>
  <c r="A2870" i="5"/>
  <c r="A2869" i="5"/>
  <c r="A2868" i="5"/>
  <c r="A2867" i="5"/>
  <c r="A2866" i="5"/>
  <c r="A2865" i="5"/>
  <c r="A2864" i="5"/>
  <c r="A2863" i="5"/>
  <c r="A2862" i="5"/>
  <c r="A2861" i="5"/>
  <c r="A2860" i="5"/>
  <c r="A2859" i="5"/>
  <c r="A2858" i="5"/>
  <c r="A2857" i="5"/>
  <c r="A2856" i="5"/>
  <c r="A2855" i="5"/>
  <c r="A2854" i="5"/>
  <c r="A2853" i="5"/>
  <c r="A2852" i="5"/>
  <c r="A2851" i="5"/>
  <c r="A2850" i="5"/>
  <c r="A2849" i="5"/>
  <c r="A2848" i="5"/>
  <c r="A2847" i="5"/>
  <c r="A2846" i="5"/>
  <c r="A2845" i="5"/>
  <c r="A2844" i="5"/>
  <c r="A2843" i="5"/>
  <c r="A2842" i="5"/>
  <c r="A2841" i="5"/>
  <c r="A2840" i="5"/>
  <c r="A2839" i="5"/>
  <c r="A2838" i="5"/>
  <c r="A2837" i="5"/>
  <c r="A2836" i="5"/>
  <c r="A2835" i="5"/>
  <c r="A2834" i="5"/>
  <c r="A2833" i="5"/>
  <c r="A2832" i="5"/>
  <c r="A2831" i="5"/>
  <c r="A2830" i="5"/>
  <c r="A2829" i="5"/>
  <c r="A2828" i="5"/>
  <c r="A2827" i="5"/>
  <c r="A2826" i="5"/>
  <c r="A2825" i="5"/>
  <c r="A2824" i="5"/>
  <c r="A2823" i="5"/>
  <c r="A2822" i="5"/>
  <c r="A2821" i="5"/>
  <c r="A2820" i="5"/>
  <c r="A2819" i="5"/>
  <c r="A2818" i="5"/>
  <c r="A2817" i="5"/>
  <c r="A2816" i="5"/>
  <c r="A2815" i="5"/>
  <c r="A2814" i="5"/>
  <c r="A2813" i="5"/>
  <c r="A2812" i="5"/>
  <c r="A2811" i="5"/>
  <c r="A2810" i="5"/>
  <c r="A2809" i="5"/>
  <c r="A2808" i="5"/>
  <c r="A2807" i="5"/>
  <c r="A2806" i="5"/>
  <c r="A2805" i="5"/>
  <c r="A2804" i="5"/>
  <c r="A2803" i="5"/>
  <c r="A2802" i="5"/>
  <c r="A2801" i="5"/>
  <c r="A2800" i="5"/>
  <c r="A2799" i="5"/>
  <c r="A2798" i="5"/>
  <c r="A2797" i="5"/>
  <c r="A2796" i="5"/>
  <c r="A2795" i="5"/>
  <c r="A2794" i="5"/>
  <c r="A2793" i="5"/>
  <c r="A2792" i="5"/>
  <c r="A2791" i="5"/>
  <c r="A2790" i="5"/>
  <c r="A2789" i="5"/>
  <c r="A2788" i="5"/>
  <c r="A2787" i="5"/>
  <c r="A2786" i="5"/>
  <c r="A2785" i="5"/>
  <c r="A2784" i="5"/>
  <c r="A2783" i="5"/>
  <c r="A2782" i="5"/>
  <c r="A2781" i="5"/>
  <c r="A2780" i="5"/>
  <c r="A2779" i="5"/>
  <c r="A2778" i="5"/>
  <c r="A2777" i="5"/>
  <c r="A2776" i="5"/>
  <c r="A2775" i="5"/>
  <c r="A2774" i="5"/>
  <c r="A2773" i="5"/>
  <c r="A2772" i="5"/>
  <c r="A2771" i="5"/>
  <c r="A2770" i="5"/>
  <c r="A2769" i="5"/>
  <c r="A2768" i="5"/>
  <c r="A2767" i="5"/>
  <c r="A2766" i="5"/>
  <c r="A2765" i="5"/>
  <c r="A2764" i="5"/>
  <c r="A2763" i="5"/>
  <c r="A2762" i="5"/>
  <c r="A2761" i="5"/>
  <c r="A2760" i="5"/>
  <c r="A2759" i="5"/>
  <c r="A2758" i="5"/>
  <c r="A2757" i="5"/>
  <c r="A2756" i="5"/>
  <c r="A2755" i="5"/>
  <c r="A2754" i="5"/>
  <c r="A2753" i="5"/>
  <c r="A2752" i="5"/>
  <c r="A2751" i="5"/>
  <c r="A2750" i="5"/>
  <c r="A2749" i="5"/>
  <c r="A2748" i="5"/>
  <c r="A2747" i="5"/>
  <c r="A2746" i="5"/>
  <c r="A2745" i="5"/>
  <c r="A2744" i="5"/>
  <c r="A2743" i="5"/>
  <c r="A2742" i="5"/>
  <c r="A2741" i="5"/>
  <c r="A2740" i="5"/>
  <c r="A2739" i="5"/>
  <c r="A2738" i="5"/>
  <c r="A2737" i="5"/>
  <c r="A2736" i="5"/>
  <c r="A2735" i="5"/>
  <c r="A2734" i="5"/>
  <c r="A2733" i="5"/>
  <c r="A2732" i="5"/>
  <c r="A2731" i="5"/>
  <c r="A2730" i="5"/>
  <c r="A2729" i="5"/>
  <c r="A2728" i="5"/>
  <c r="A2727" i="5"/>
  <c r="A2726" i="5"/>
  <c r="A2725" i="5"/>
  <c r="A2724" i="5"/>
  <c r="A2723" i="5"/>
  <c r="A2722" i="5"/>
  <c r="A2721" i="5"/>
  <c r="A2720" i="5"/>
  <c r="A2719" i="5"/>
  <c r="A2718" i="5"/>
  <c r="A2717" i="5"/>
  <c r="A2716" i="5"/>
  <c r="A2715" i="5"/>
  <c r="A2714" i="5"/>
  <c r="A2713" i="5"/>
  <c r="A2712" i="5"/>
  <c r="A2711" i="5"/>
  <c r="A2710" i="5"/>
  <c r="A2709" i="5"/>
  <c r="A2708" i="5"/>
  <c r="A2707" i="5"/>
  <c r="A2706" i="5"/>
  <c r="A2705" i="5"/>
  <c r="A2704" i="5"/>
  <c r="A2703" i="5"/>
  <c r="A2702" i="5"/>
  <c r="A2701" i="5"/>
  <c r="A2700" i="5"/>
  <c r="A2699" i="5"/>
  <c r="A2698" i="5"/>
  <c r="A2697" i="5"/>
  <c r="A2696" i="5"/>
  <c r="A2695" i="5"/>
  <c r="A2694" i="5"/>
  <c r="A2693" i="5"/>
  <c r="A2692" i="5"/>
  <c r="A2691" i="5"/>
  <c r="A2690" i="5"/>
  <c r="A2689" i="5"/>
  <c r="A2688" i="5"/>
  <c r="A2687" i="5"/>
  <c r="A2686" i="5"/>
  <c r="A2685" i="5"/>
  <c r="A2684" i="5"/>
  <c r="A2683" i="5"/>
  <c r="A2682" i="5"/>
  <c r="A2681" i="5"/>
  <c r="A2680" i="5"/>
  <c r="A2679" i="5"/>
  <c r="A2678" i="5"/>
  <c r="A2677" i="5"/>
  <c r="A2676" i="5"/>
  <c r="A2675" i="5"/>
  <c r="A2674" i="5"/>
  <c r="A2673" i="5"/>
  <c r="A2672" i="5"/>
  <c r="A2671" i="5"/>
  <c r="A2670" i="5"/>
  <c r="A2669" i="5"/>
  <c r="A2668" i="5"/>
  <c r="A2667" i="5"/>
  <c r="A2666" i="5"/>
  <c r="A2665" i="5"/>
  <c r="A2664" i="5"/>
  <c r="A2663" i="5"/>
  <c r="A2662" i="5"/>
  <c r="A2661" i="5"/>
  <c r="A2660" i="5"/>
  <c r="A2659" i="5"/>
  <c r="A2658" i="5"/>
  <c r="A2657" i="5"/>
  <c r="A2656" i="5"/>
  <c r="A2655" i="5"/>
  <c r="A2654" i="5"/>
  <c r="A2653" i="5"/>
  <c r="A2652" i="5"/>
  <c r="A2651" i="5"/>
  <c r="A2650" i="5"/>
  <c r="A2649" i="5"/>
  <c r="A2648" i="5"/>
  <c r="A2647" i="5"/>
  <c r="A2646" i="5"/>
  <c r="A2645" i="5"/>
  <c r="A2644" i="5"/>
  <c r="A2643" i="5"/>
  <c r="A2642" i="5"/>
  <c r="A2641" i="5"/>
  <c r="A2640" i="5"/>
  <c r="A2639" i="5"/>
  <c r="A2638" i="5"/>
  <c r="A2637" i="5"/>
  <c r="A2636" i="5"/>
  <c r="A2635" i="5"/>
  <c r="A2634" i="5"/>
  <c r="A2633" i="5"/>
  <c r="A2632" i="5"/>
  <c r="A2631" i="5"/>
  <c r="A2630" i="5"/>
  <c r="A2629" i="5"/>
  <c r="A2628" i="5"/>
  <c r="A2627" i="5"/>
  <c r="A2626" i="5"/>
  <c r="A2625" i="5"/>
  <c r="A2624" i="5"/>
  <c r="A2623" i="5"/>
  <c r="A2622" i="5"/>
  <c r="A2621" i="5"/>
  <c r="A2620" i="5"/>
  <c r="A2619" i="5"/>
  <c r="A2618" i="5"/>
  <c r="A2617" i="5"/>
  <c r="A2616" i="5"/>
  <c r="A2615" i="5"/>
  <c r="A2614" i="5"/>
  <c r="A2613" i="5"/>
  <c r="A2612" i="5"/>
  <c r="A2611" i="5"/>
  <c r="A2610" i="5"/>
  <c r="A2609" i="5"/>
  <c r="A2608" i="5"/>
  <c r="A2607" i="5"/>
  <c r="A2606" i="5"/>
  <c r="A2605" i="5"/>
  <c r="A2604" i="5"/>
  <c r="A2603" i="5"/>
  <c r="A2602" i="5"/>
  <c r="A2601" i="5"/>
  <c r="A2600" i="5"/>
  <c r="A2599" i="5"/>
  <c r="A2598" i="5"/>
  <c r="A2597" i="5"/>
  <c r="A2596" i="5"/>
  <c r="A2595" i="5"/>
  <c r="A2594" i="5"/>
  <c r="A2593" i="5"/>
  <c r="A2592" i="5"/>
  <c r="A2591" i="5"/>
  <c r="A2590" i="5"/>
  <c r="A2589" i="5"/>
  <c r="A2588" i="5"/>
  <c r="A2587" i="5"/>
  <c r="A2586" i="5"/>
  <c r="A2585" i="5"/>
  <c r="A2584" i="5"/>
  <c r="A2583" i="5"/>
  <c r="A2582" i="5"/>
  <c r="A2581" i="5"/>
  <c r="A2580" i="5"/>
  <c r="A2579" i="5"/>
  <c r="A2578" i="5"/>
  <c r="A2577" i="5"/>
  <c r="A2576" i="5"/>
  <c r="A2575" i="5"/>
  <c r="A2574" i="5"/>
  <c r="A2573" i="5"/>
  <c r="A2572" i="5"/>
  <c r="A2571" i="5"/>
  <c r="A2570" i="5"/>
  <c r="A2569" i="5"/>
  <c r="A2568" i="5"/>
  <c r="A2567" i="5"/>
  <c r="A2566" i="5"/>
  <c r="A2565" i="5"/>
  <c r="A2564" i="5"/>
  <c r="A2563" i="5"/>
  <c r="A2562" i="5"/>
  <c r="A2561" i="5"/>
  <c r="A2560" i="5"/>
  <c r="A2559" i="5"/>
  <c r="A2558" i="5"/>
  <c r="A2557" i="5"/>
  <c r="A2556" i="5"/>
  <c r="A2555" i="5"/>
  <c r="A2554" i="5"/>
  <c r="A2553" i="5"/>
  <c r="A2552" i="5"/>
  <c r="A2551" i="5"/>
  <c r="A2550" i="5"/>
  <c r="A2549" i="5"/>
  <c r="A2548" i="5"/>
  <c r="A2547" i="5"/>
  <c r="A2546" i="5"/>
  <c r="A2545" i="5"/>
  <c r="A2544" i="5"/>
  <c r="A2543" i="5"/>
  <c r="A2542" i="5"/>
  <c r="A2541" i="5"/>
  <c r="A2540" i="5"/>
  <c r="A2539" i="5"/>
  <c r="A2538" i="5"/>
  <c r="A2537" i="5"/>
  <c r="A2536" i="5"/>
  <c r="A2535" i="5"/>
  <c r="A2534" i="5"/>
  <c r="A2533" i="5"/>
  <c r="A2532" i="5"/>
  <c r="A2531" i="5"/>
  <c r="A2530" i="5"/>
  <c r="A2529" i="5"/>
  <c r="A2528" i="5"/>
  <c r="A2527" i="5"/>
  <c r="A2526" i="5"/>
  <c r="A2525" i="5"/>
  <c r="A2524" i="5"/>
  <c r="A2523" i="5"/>
  <c r="A2522" i="5"/>
  <c r="A2521" i="5"/>
  <c r="A2520" i="5"/>
  <c r="A2519" i="5"/>
  <c r="A2518" i="5"/>
  <c r="A2517" i="5"/>
  <c r="A2516" i="5"/>
  <c r="A2515" i="5"/>
  <c r="A2514" i="5"/>
  <c r="A2513" i="5"/>
  <c r="A2512" i="5"/>
  <c r="A2511" i="5"/>
  <c r="A2510" i="5"/>
  <c r="A2509" i="5"/>
  <c r="A2508" i="5"/>
  <c r="A2507" i="5"/>
  <c r="A2506" i="5"/>
  <c r="A2505" i="5"/>
  <c r="A2504" i="5"/>
  <c r="A2503" i="5"/>
  <c r="A2502" i="5"/>
  <c r="A2501" i="5"/>
  <c r="A2500" i="5"/>
  <c r="A2499" i="5"/>
  <c r="A2498" i="5"/>
  <c r="A2497" i="5"/>
  <c r="A2496" i="5"/>
  <c r="A2495" i="5"/>
  <c r="A2494" i="5"/>
  <c r="A2493" i="5"/>
  <c r="A2492" i="5"/>
  <c r="A2491" i="5"/>
  <c r="A2490" i="5"/>
  <c r="A2489" i="5"/>
  <c r="A2488" i="5"/>
  <c r="A2487" i="5"/>
  <c r="A2486" i="5"/>
  <c r="A2485" i="5"/>
  <c r="A2484" i="5"/>
  <c r="A2483" i="5"/>
  <c r="A2482" i="5"/>
  <c r="A2481" i="5"/>
  <c r="A2480" i="5"/>
  <c r="A2479" i="5"/>
  <c r="A2478" i="5"/>
  <c r="A2477" i="5"/>
  <c r="A2476" i="5"/>
  <c r="A2475" i="5"/>
  <c r="A2474" i="5"/>
  <c r="A2473" i="5"/>
  <c r="A2472" i="5"/>
  <c r="A2471" i="5"/>
  <c r="A2470" i="5"/>
  <c r="A2469" i="5"/>
  <c r="A2468" i="5"/>
  <c r="A2467" i="5"/>
  <c r="A2466" i="5"/>
  <c r="A2465" i="5"/>
  <c r="A2464" i="5"/>
  <c r="A2463" i="5"/>
  <c r="A2462" i="5"/>
  <c r="A2461" i="5"/>
  <c r="A2460" i="5"/>
  <c r="A2459" i="5"/>
  <c r="A2458" i="5"/>
  <c r="A2457" i="5"/>
  <c r="A2456" i="5"/>
  <c r="A2455" i="5"/>
  <c r="A2454" i="5"/>
  <c r="A2453" i="5"/>
  <c r="A2452" i="5"/>
  <c r="A2451" i="5"/>
  <c r="A2450" i="5"/>
  <c r="A2449" i="5"/>
  <c r="A2448" i="5"/>
  <c r="A2447" i="5"/>
  <c r="A2446" i="5"/>
  <c r="A2445" i="5"/>
  <c r="A2444" i="5"/>
  <c r="A2443" i="5"/>
  <c r="A2442" i="5"/>
  <c r="A2441" i="5"/>
  <c r="A2440" i="5"/>
  <c r="A2439" i="5"/>
  <c r="A2438" i="5"/>
  <c r="A2437" i="5"/>
  <c r="A2436" i="5"/>
  <c r="A2435" i="5"/>
  <c r="A2434" i="5"/>
  <c r="A2433" i="5"/>
  <c r="A2432" i="5"/>
  <c r="A2431" i="5"/>
  <c r="A2430" i="5"/>
  <c r="A2429" i="5"/>
  <c r="A2428" i="5"/>
  <c r="A2427" i="5"/>
  <c r="A2426" i="5"/>
  <c r="A2425" i="5"/>
  <c r="A2424" i="5"/>
  <c r="A2423" i="5"/>
  <c r="A2422" i="5"/>
  <c r="A2421" i="5"/>
  <c r="A2420" i="5"/>
  <c r="A2419" i="5"/>
  <c r="A2418" i="5"/>
  <c r="A2417" i="5"/>
  <c r="A2416" i="5"/>
  <c r="A2415" i="5"/>
  <c r="A2414" i="5"/>
  <c r="A2413" i="5"/>
  <c r="A2412" i="5"/>
  <c r="A2411" i="5"/>
  <c r="A2410" i="5"/>
  <c r="A2409" i="5"/>
  <c r="A2408" i="5"/>
  <c r="A2407" i="5"/>
  <c r="A2406" i="5"/>
  <c r="A2405" i="5"/>
  <c r="A2404" i="5"/>
  <c r="A2403" i="5"/>
  <c r="A2402" i="5"/>
  <c r="A2401" i="5"/>
  <c r="A2400" i="5"/>
  <c r="A2399" i="5"/>
  <c r="A2398" i="5"/>
  <c r="A2397" i="5"/>
  <c r="A2396" i="5"/>
  <c r="A2395" i="5"/>
  <c r="A2394" i="5"/>
  <c r="A2393" i="5"/>
  <c r="A2392" i="5"/>
  <c r="A2391" i="5"/>
  <c r="A2390" i="5"/>
  <c r="A2389" i="5"/>
  <c r="A2388" i="5"/>
  <c r="A2387" i="5"/>
  <c r="A2386" i="5"/>
  <c r="A2385" i="5"/>
  <c r="A2384" i="5"/>
  <c r="A2383" i="5"/>
  <c r="A2382" i="5"/>
  <c r="A2381" i="5"/>
  <c r="A2380" i="5"/>
  <c r="A2379" i="5"/>
  <c r="A2378" i="5"/>
  <c r="A2377" i="5"/>
  <c r="A2376" i="5"/>
  <c r="A2375" i="5"/>
  <c r="A2374" i="5"/>
  <c r="A2373" i="5"/>
  <c r="A2372" i="5"/>
  <c r="A2371" i="5"/>
  <c r="A2370" i="5"/>
  <c r="A2369" i="5"/>
  <c r="A2368" i="5"/>
  <c r="A2367" i="5"/>
  <c r="A2366" i="5"/>
  <c r="A2365" i="5"/>
  <c r="A2364" i="5"/>
  <c r="A2363" i="5"/>
  <c r="A2362" i="5"/>
  <c r="A2361" i="5"/>
  <c r="A2360" i="5"/>
  <c r="A2359" i="5"/>
  <c r="A2358" i="5"/>
  <c r="A2357" i="5"/>
  <c r="A2356" i="5"/>
  <c r="A2355" i="5"/>
  <c r="A2354" i="5"/>
  <c r="A2353" i="5"/>
  <c r="A2352" i="5"/>
  <c r="A2351" i="5"/>
  <c r="A2350" i="5"/>
  <c r="A2349" i="5"/>
  <c r="A2348" i="5"/>
  <c r="A2347" i="5"/>
  <c r="A2346" i="5"/>
  <c r="A2345" i="5"/>
  <c r="A2344" i="5"/>
  <c r="A2343" i="5"/>
  <c r="A2342" i="5"/>
  <c r="A2341" i="5"/>
  <c r="A2340" i="5"/>
  <c r="A2339" i="5"/>
  <c r="A2338" i="5"/>
  <c r="A2337" i="5"/>
  <c r="A2336" i="5"/>
  <c r="A2335" i="5"/>
  <c r="A2334" i="5"/>
  <c r="A2333" i="5"/>
  <c r="A2332" i="5"/>
  <c r="A2331" i="5"/>
  <c r="A2330" i="5"/>
  <c r="A2329" i="5"/>
  <c r="A2328" i="5"/>
  <c r="A2327" i="5"/>
  <c r="A2326" i="5"/>
  <c r="A2325" i="5"/>
  <c r="A2324" i="5"/>
  <c r="A2323" i="5"/>
  <c r="A2322" i="5"/>
  <c r="A2321" i="5"/>
  <c r="A2320" i="5"/>
  <c r="A2319" i="5"/>
  <c r="A2318" i="5"/>
  <c r="A2317" i="5"/>
  <c r="A2316" i="5"/>
  <c r="A2315" i="5"/>
  <c r="A2314" i="5"/>
  <c r="A2313" i="5"/>
  <c r="A2312" i="5"/>
  <c r="A2311" i="5"/>
  <c r="A2310" i="5"/>
  <c r="A2309" i="5"/>
  <c r="A2308" i="5"/>
  <c r="A2307" i="5"/>
  <c r="A2306" i="5"/>
  <c r="A2305" i="5"/>
  <c r="A2304" i="5"/>
  <c r="A2303" i="5"/>
  <c r="A2302" i="5"/>
  <c r="A2301" i="5"/>
  <c r="A2300" i="5"/>
  <c r="A2299" i="5"/>
  <c r="A2298" i="5"/>
  <c r="A2297" i="5"/>
  <c r="A2296" i="5"/>
  <c r="A2295" i="5"/>
  <c r="A2294" i="5"/>
  <c r="A2293" i="5"/>
  <c r="A2292" i="5"/>
  <c r="A2291" i="5"/>
  <c r="A2290" i="5"/>
  <c r="A2289" i="5"/>
  <c r="A2288" i="5"/>
  <c r="A2287" i="5"/>
  <c r="A2286" i="5"/>
  <c r="A2285" i="5"/>
  <c r="A2284" i="5"/>
  <c r="A2283" i="5"/>
  <c r="A2282" i="5"/>
  <c r="A2281" i="5"/>
  <c r="A2280" i="5"/>
  <c r="A2279" i="5"/>
  <c r="A2278" i="5"/>
  <c r="A2277" i="5"/>
  <c r="A2276" i="5"/>
  <c r="A2275" i="5"/>
  <c r="A2274" i="5"/>
  <c r="A2273" i="5"/>
  <c r="A2272" i="5"/>
  <c r="A2271" i="5"/>
  <c r="A2270" i="5"/>
  <c r="A2269" i="5"/>
  <c r="A2268" i="5"/>
  <c r="A2267" i="5"/>
  <c r="A2266" i="5"/>
  <c r="A2265" i="5"/>
  <c r="A2264" i="5"/>
  <c r="A2263" i="5"/>
  <c r="A2262" i="5"/>
  <c r="A2261" i="5"/>
  <c r="A2260" i="5"/>
  <c r="A2259" i="5"/>
  <c r="A2258" i="5"/>
  <c r="A2257" i="5"/>
  <c r="A2256" i="5"/>
  <c r="A2255" i="5"/>
  <c r="A2254" i="5"/>
  <c r="A2253" i="5"/>
  <c r="A2252" i="5"/>
  <c r="A2251" i="5"/>
  <c r="A2250" i="5"/>
  <c r="A2249" i="5"/>
  <c r="A2248" i="5"/>
  <c r="A2247" i="5"/>
  <c r="A2246" i="5"/>
  <c r="A2245" i="5"/>
  <c r="A2244" i="5"/>
  <c r="A2243" i="5"/>
  <c r="A2242" i="5"/>
  <c r="A2241" i="5"/>
  <c r="A2240" i="5"/>
  <c r="A2239" i="5"/>
  <c r="A2238" i="5"/>
  <c r="A2237" i="5"/>
  <c r="A2236" i="5"/>
  <c r="A2235" i="5"/>
  <c r="A2234" i="5"/>
  <c r="A2233" i="5"/>
  <c r="A2232" i="5"/>
  <c r="A2231" i="5"/>
  <c r="A2230" i="5"/>
  <c r="A2229" i="5"/>
  <c r="A2228" i="5"/>
  <c r="A2227" i="5"/>
  <c r="A2226" i="5"/>
  <c r="A2225" i="5"/>
  <c r="A2224" i="5"/>
  <c r="A2223" i="5"/>
  <c r="A2222" i="5"/>
  <c r="A2221" i="5"/>
  <c r="A2220" i="5"/>
  <c r="A2219" i="5"/>
  <c r="A2218" i="5"/>
  <c r="A2217" i="5"/>
  <c r="A2216" i="5"/>
  <c r="A2215" i="5"/>
  <c r="A2214" i="5"/>
  <c r="A2213" i="5"/>
  <c r="A2212" i="5"/>
  <c r="A2211" i="5"/>
  <c r="A2210" i="5"/>
  <c r="A2209" i="5"/>
  <c r="A2208" i="5"/>
  <c r="A2207" i="5"/>
  <c r="A2206" i="5"/>
  <c r="A2205" i="5"/>
  <c r="A2204" i="5"/>
  <c r="A2203" i="5"/>
  <c r="A2202" i="5"/>
  <c r="A2201" i="5"/>
  <c r="A2200" i="5"/>
  <c r="A2199" i="5"/>
  <c r="A2198" i="5"/>
  <c r="A2197" i="5"/>
  <c r="A2196" i="5"/>
  <c r="A2195" i="5"/>
  <c r="A2194" i="5"/>
  <c r="A2193" i="5"/>
  <c r="A2192" i="5"/>
  <c r="A2191" i="5"/>
  <c r="A2190" i="5"/>
  <c r="A2189" i="5"/>
  <c r="A2188" i="5"/>
  <c r="A2187" i="5"/>
  <c r="A2186" i="5"/>
  <c r="A2185" i="5"/>
  <c r="A2184" i="5"/>
  <c r="A2183" i="5"/>
  <c r="A2182" i="5"/>
  <c r="A2181" i="5"/>
  <c r="A2180" i="5"/>
  <c r="A2179" i="5"/>
  <c r="A2178" i="5"/>
  <c r="A2177" i="5"/>
  <c r="A2176" i="5"/>
  <c r="A2175" i="5"/>
  <c r="A2174" i="5"/>
  <c r="A2173" i="5"/>
  <c r="A2172" i="5"/>
  <c r="A2171" i="5"/>
  <c r="A2170" i="5"/>
  <c r="A2169" i="5"/>
  <c r="A2168" i="5"/>
  <c r="A2167" i="5"/>
  <c r="A2166" i="5"/>
  <c r="A2165" i="5"/>
  <c r="A2164" i="5"/>
  <c r="A2163" i="5"/>
  <c r="A2162" i="5"/>
  <c r="A2161" i="5"/>
  <c r="A2160" i="5"/>
  <c r="A2159" i="5"/>
  <c r="A2158" i="5"/>
  <c r="A2157" i="5"/>
  <c r="A2156" i="5"/>
  <c r="A2155" i="5"/>
  <c r="A2154" i="5"/>
  <c r="A2153" i="5"/>
  <c r="A2152" i="5"/>
  <c r="A2151" i="5"/>
  <c r="A2150" i="5"/>
  <c r="A2149" i="5"/>
  <c r="A2148" i="5"/>
  <c r="A2147" i="5"/>
  <c r="A2146" i="5"/>
  <c r="A2145" i="5"/>
  <c r="A2144" i="5"/>
  <c r="A2143" i="5"/>
  <c r="A2142" i="5"/>
  <c r="A2141" i="5"/>
  <c r="A2140" i="5"/>
  <c r="A2139" i="5"/>
  <c r="A2138" i="5"/>
  <c r="A2137" i="5"/>
  <c r="A2136" i="5"/>
  <c r="A2135" i="5"/>
  <c r="A2134" i="5"/>
  <c r="A2133" i="5"/>
  <c r="A2132" i="5"/>
  <c r="A2131" i="5"/>
  <c r="A2130" i="5"/>
  <c r="A2129" i="5"/>
  <c r="A2128" i="5"/>
  <c r="A2127" i="5"/>
  <c r="A2126" i="5"/>
  <c r="A2125" i="5"/>
  <c r="A2124" i="5"/>
  <c r="A2123" i="5"/>
  <c r="A2122" i="5"/>
  <c r="A2121" i="5"/>
  <c r="A2120" i="5"/>
  <c r="A2119" i="5"/>
  <c r="A2118" i="5"/>
  <c r="A2117" i="5"/>
  <c r="A2116" i="5"/>
  <c r="A2115" i="5"/>
  <c r="A2114" i="5"/>
  <c r="A2113" i="5"/>
  <c r="A2112" i="5"/>
  <c r="A2111" i="5"/>
  <c r="A2110" i="5"/>
  <c r="A2109" i="5"/>
  <c r="A2108" i="5"/>
  <c r="A2107" i="5"/>
  <c r="A2106" i="5"/>
  <c r="A2105" i="5"/>
  <c r="A2104" i="5"/>
  <c r="A2103" i="5"/>
  <c r="A2102" i="5"/>
  <c r="A2101" i="5"/>
  <c r="A2100" i="5"/>
  <c r="A2099" i="5"/>
  <c r="A2098" i="5"/>
  <c r="A2097" i="5"/>
  <c r="A2096" i="5"/>
  <c r="A2095" i="5"/>
  <c r="A2094" i="5"/>
  <c r="A2093" i="5"/>
  <c r="A2092" i="5"/>
  <c r="A2091" i="5"/>
  <c r="A2090" i="5"/>
  <c r="A2089" i="5"/>
  <c r="A2088" i="5"/>
  <c r="A2087" i="5"/>
  <c r="A2086" i="5"/>
  <c r="A2085" i="5"/>
  <c r="A2084" i="5"/>
  <c r="A2083" i="5"/>
  <c r="A2082" i="5"/>
  <c r="A2081" i="5"/>
  <c r="A2080" i="5"/>
  <c r="A2079" i="5"/>
  <c r="A2078" i="5"/>
  <c r="A2077" i="5"/>
  <c r="A2076" i="5"/>
  <c r="A2075" i="5"/>
  <c r="A2074" i="5"/>
  <c r="A2073" i="5"/>
  <c r="A2072" i="5"/>
  <c r="A2071" i="5"/>
  <c r="A2070" i="5"/>
  <c r="A2069" i="5"/>
  <c r="A2068" i="5"/>
  <c r="A2067" i="5"/>
  <c r="A2066" i="5"/>
  <c r="A2065" i="5"/>
  <c r="A2064" i="5"/>
  <c r="A2063" i="5"/>
  <c r="A2062" i="5"/>
  <c r="A2061" i="5"/>
  <c r="A2060" i="5"/>
  <c r="A2059" i="5"/>
  <c r="A2058" i="5"/>
  <c r="A2057" i="5"/>
  <c r="A2056" i="5"/>
  <c r="A2055" i="5"/>
  <c r="A2054" i="5"/>
  <c r="A2053" i="5"/>
  <c r="A2052" i="5"/>
  <c r="A2051" i="5"/>
  <c r="A2050" i="5"/>
  <c r="A2049" i="5"/>
  <c r="A2048" i="5"/>
  <c r="A2047" i="5"/>
  <c r="A2046" i="5"/>
  <c r="A2045" i="5"/>
  <c r="A2044" i="5"/>
  <c r="A2043" i="5"/>
  <c r="A2042" i="5"/>
  <c r="A2041" i="5"/>
  <c r="A2040" i="5"/>
  <c r="A2039" i="5"/>
  <c r="A2038" i="5"/>
  <c r="A2037" i="5"/>
  <c r="A2036" i="5"/>
  <c r="A2035" i="5"/>
  <c r="A2034" i="5"/>
  <c r="A2033" i="5"/>
  <c r="A2032" i="5"/>
  <c r="A2031" i="5"/>
  <c r="A2030" i="5"/>
  <c r="A2029" i="5"/>
  <c r="A2028" i="5"/>
  <c r="A2027" i="5"/>
  <c r="A2026" i="5"/>
  <c r="A2025" i="5"/>
  <c r="A2024" i="5"/>
  <c r="A2023" i="5"/>
  <c r="A2022" i="5"/>
  <c r="A2021" i="5"/>
  <c r="A2020" i="5"/>
  <c r="A2019" i="5"/>
  <c r="A2018" i="5"/>
  <c r="A2017" i="5"/>
  <c r="A2016" i="5"/>
  <c r="A2015" i="5"/>
  <c r="A2014" i="5"/>
  <c r="A2013" i="5"/>
  <c r="A2012" i="5"/>
  <c r="A2011" i="5"/>
  <c r="A2010" i="5"/>
  <c r="A2009" i="5"/>
  <c r="A2008" i="5"/>
  <c r="A2007" i="5"/>
  <c r="A2006" i="5"/>
  <c r="A2005" i="5"/>
  <c r="A2004" i="5"/>
  <c r="A2003" i="5"/>
  <c r="A2002" i="5"/>
  <c r="A2001" i="5"/>
  <c r="A2000" i="5"/>
  <c r="A1999" i="5"/>
  <c r="A1998" i="5"/>
  <c r="A1997" i="5"/>
  <c r="A1996" i="5"/>
  <c r="A1995" i="5"/>
  <c r="A1994" i="5"/>
  <c r="A1993" i="5"/>
  <c r="A1992" i="5"/>
  <c r="A1991" i="5"/>
  <c r="A1990" i="5"/>
  <c r="A1989" i="5"/>
  <c r="A1988" i="5"/>
  <c r="A1987" i="5"/>
  <c r="A1986" i="5"/>
  <c r="A1985" i="5"/>
  <c r="A1984" i="5"/>
  <c r="A1983" i="5"/>
  <c r="A1982" i="5"/>
  <c r="A1981" i="5"/>
  <c r="A1980" i="5"/>
  <c r="A1979" i="5"/>
  <c r="A1978" i="5"/>
  <c r="A1977" i="5"/>
  <c r="A1976" i="5"/>
  <c r="A1975" i="5"/>
  <c r="A1974" i="5"/>
  <c r="A1973" i="5"/>
  <c r="A1972" i="5"/>
  <c r="A1971" i="5"/>
  <c r="A1970" i="5"/>
  <c r="A1969" i="5"/>
  <c r="A1968" i="5"/>
  <c r="A1967" i="5"/>
  <c r="A1966" i="5"/>
  <c r="A1965" i="5"/>
  <c r="A1964" i="5"/>
  <c r="A1963" i="5"/>
  <c r="A1962" i="5"/>
  <c r="A1961" i="5"/>
  <c r="A1960" i="5"/>
  <c r="A1959" i="5"/>
  <c r="A1958" i="5"/>
  <c r="A1957" i="5"/>
  <c r="A1956" i="5"/>
  <c r="A1955" i="5"/>
  <c r="A1954" i="5"/>
  <c r="A1953" i="5"/>
  <c r="A1952" i="5"/>
  <c r="A1951" i="5"/>
  <c r="A1950" i="5"/>
  <c r="A1949" i="5"/>
  <c r="A1948" i="5"/>
  <c r="A1947" i="5"/>
  <c r="A1946" i="5"/>
  <c r="A1945" i="5"/>
  <c r="A1944" i="5"/>
  <c r="A1943" i="5"/>
  <c r="A1942" i="5"/>
  <c r="A1941" i="5"/>
  <c r="A1940" i="5"/>
  <c r="A1939" i="5"/>
  <c r="A1938" i="5"/>
  <c r="A1937" i="5"/>
  <c r="A1936" i="5"/>
  <c r="A1935" i="5"/>
  <c r="A1934" i="5"/>
  <c r="A1933" i="5"/>
  <c r="A1932" i="5"/>
  <c r="A1931" i="5"/>
  <c r="A1930" i="5"/>
  <c r="A1929" i="5"/>
  <c r="A1928" i="5"/>
  <c r="A1927" i="5"/>
  <c r="A1926" i="5"/>
  <c r="A1925" i="5"/>
  <c r="A1924" i="5"/>
  <c r="A1923" i="5"/>
  <c r="A1922" i="5"/>
  <c r="A1921" i="5"/>
  <c r="A1920" i="5"/>
  <c r="A1919" i="5"/>
  <c r="A1918" i="5"/>
  <c r="A1917" i="5"/>
  <c r="A1916" i="5"/>
  <c r="A1915" i="5"/>
  <c r="A1914" i="5"/>
  <c r="A1913" i="5"/>
  <c r="A1912" i="5"/>
  <c r="A1911" i="5"/>
  <c r="A1910" i="5"/>
  <c r="A1909" i="5"/>
  <c r="A1908" i="5"/>
  <c r="A1907" i="5"/>
  <c r="A1906" i="5"/>
  <c r="A1905" i="5"/>
  <c r="A1904" i="5"/>
  <c r="A1903" i="5"/>
  <c r="A1902" i="5"/>
  <c r="A1901" i="5"/>
  <c r="A1900" i="5"/>
  <c r="A1899" i="5"/>
  <c r="A1898" i="5"/>
  <c r="A1897" i="5"/>
  <c r="A1896" i="5"/>
  <c r="A1895" i="5"/>
  <c r="A1894" i="5"/>
  <c r="A1893" i="5"/>
  <c r="A1892" i="5"/>
  <c r="A1891" i="5"/>
  <c r="A1890" i="5"/>
  <c r="A1889" i="5"/>
  <c r="A1888" i="5"/>
  <c r="A1887" i="5"/>
  <c r="A1886" i="5"/>
  <c r="A1885" i="5"/>
  <c r="A1884" i="5"/>
  <c r="A1883" i="5"/>
  <c r="A1882" i="5"/>
  <c r="A1881" i="5"/>
  <c r="A1880" i="5"/>
  <c r="A1879" i="5"/>
  <c r="A1878" i="5"/>
  <c r="A1877" i="5"/>
  <c r="A1876" i="5"/>
  <c r="A1875" i="5"/>
  <c r="A1874" i="5"/>
  <c r="A1873" i="5"/>
  <c r="A1872" i="5"/>
  <c r="A1871" i="5"/>
  <c r="A1870" i="5"/>
  <c r="A1869" i="5"/>
  <c r="A1868" i="5"/>
  <c r="A1867" i="5"/>
  <c r="A1866" i="5"/>
  <c r="A1865" i="5"/>
  <c r="A1864" i="5"/>
  <c r="A1863" i="5"/>
  <c r="A1862" i="5"/>
  <c r="A1861" i="5"/>
  <c r="A1860" i="5"/>
  <c r="A1859" i="5"/>
  <c r="A1858" i="5"/>
  <c r="A1857" i="5"/>
  <c r="A1856" i="5"/>
  <c r="A1855" i="5"/>
  <c r="A1854" i="5"/>
  <c r="A1853" i="5"/>
  <c r="A1852" i="5"/>
  <c r="A1851" i="5"/>
  <c r="A1850" i="5"/>
  <c r="A1849" i="5"/>
  <c r="A1848" i="5"/>
  <c r="A1847" i="5"/>
  <c r="A1846" i="5"/>
  <c r="A1845" i="5"/>
  <c r="A1844" i="5"/>
  <c r="A1843" i="5"/>
  <c r="A1842" i="5"/>
  <c r="A1841" i="5"/>
  <c r="A1840" i="5"/>
  <c r="A1839" i="5"/>
  <c r="A1838" i="5"/>
  <c r="A1837" i="5"/>
  <c r="A1836" i="5"/>
  <c r="A1835" i="5"/>
  <c r="A1834" i="5"/>
  <c r="A1833" i="5"/>
  <c r="A1832" i="5"/>
  <c r="A1831" i="5"/>
  <c r="A1830" i="5"/>
  <c r="A1829" i="5"/>
  <c r="A1828" i="5"/>
  <c r="A1827" i="5"/>
  <c r="A1826" i="5"/>
  <c r="A1825" i="5"/>
  <c r="A1824" i="5"/>
  <c r="A1823" i="5"/>
  <c r="A1822" i="5"/>
  <c r="A1821" i="5"/>
  <c r="A1820" i="5"/>
  <c r="A1819" i="5"/>
  <c r="A1818" i="5"/>
  <c r="A1817" i="5"/>
  <c r="A1816" i="5"/>
  <c r="A1815" i="5"/>
  <c r="A1814" i="5"/>
  <c r="A1813" i="5"/>
  <c r="A1812" i="5"/>
  <c r="A1811" i="5"/>
  <c r="A1810" i="5"/>
  <c r="A1809" i="5"/>
  <c r="A1808" i="5"/>
  <c r="A1807" i="5"/>
  <c r="A1806" i="5"/>
  <c r="A1805" i="5"/>
  <c r="A1804" i="5"/>
  <c r="A1803" i="5"/>
  <c r="A1802" i="5"/>
  <c r="A1801" i="5"/>
  <c r="A1800" i="5"/>
  <c r="A1799" i="5"/>
  <c r="A1798" i="5"/>
  <c r="A1797" i="5"/>
  <c r="A1796" i="5"/>
  <c r="A1795" i="5"/>
  <c r="A1794" i="5"/>
  <c r="A1793" i="5"/>
  <c r="A1792" i="5"/>
  <c r="A1791" i="5"/>
  <c r="A1790" i="5"/>
  <c r="A1789" i="5"/>
  <c r="A1788" i="5"/>
  <c r="A1787" i="5"/>
  <c r="A1786" i="5"/>
  <c r="A1785" i="5"/>
  <c r="A1784" i="5"/>
  <c r="A1783" i="5"/>
  <c r="A1782" i="5"/>
  <c r="A1781" i="5"/>
  <c r="A1780" i="5"/>
  <c r="A1779" i="5"/>
  <c r="A1778" i="5"/>
  <c r="A1777" i="5"/>
  <c r="A1776" i="5"/>
  <c r="A1775" i="5"/>
  <c r="A1774" i="5"/>
  <c r="A1773" i="5"/>
  <c r="A1772" i="5"/>
  <c r="A1771" i="5"/>
  <c r="A1770" i="5"/>
  <c r="A1769" i="5"/>
  <c r="A1768" i="5"/>
  <c r="A1767" i="5"/>
  <c r="A1766" i="5"/>
  <c r="A1765" i="5"/>
  <c r="A1764" i="5"/>
  <c r="A1763" i="5"/>
  <c r="A1762" i="5"/>
  <c r="A1761" i="5"/>
  <c r="A1760" i="5"/>
  <c r="A1759" i="5"/>
  <c r="A1758" i="5"/>
  <c r="A1757" i="5"/>
  <c r="A1756" i="5"/>
  <c r="A1755" i="5"/>
  <c r="A1754" i="5"/>
  <c r="A1753" i="5"/>
  <c r="A1752" i="5"/>
  <c r="A1751" i="5"/>
  <c r="A1750" i="5"/>
  <c r="A1749" i="5"/>
  <c r="A1748" i="5"/>
  <c r="A1747" i="5"/>
  <c r="A1746" i="5"/>
  <c r="A1745" i="5"/>
  <c r="A1744" i="5"/>
  <c r="A1743" i="5"/>
  <c r="A1742" i="5"/>
  <c r="A1741" i="5"/>
  <c r="A1740" i="5"/>
  <c r="A1739" i="5"/>
  <c r="A1738" i="5"/>
  <c r="A1737" i="5"/>
  <c r="A1736" i="5"/>
  <c r="A1735" i="5"/>
  <c r="A1734" i="5"/>
  <c r="A1733" i="5"/>
  <c r="A1732" i="5"/>
  <c r="A1731" i="5"/>
  <c r="A1730" i="5"/>
  <c r="A1729" i="5"/>
  <c r="A1728" i="5"/>
  <c r="A1727" i="5"/>
  <c r="A1726" i="5"/>
  <c r="A1725" i="5"/>
  <c r="A1724" i="5"/>
  <c r="A1723" i="5"/>
  <c r="A1722" i="5"/>
  <c r="A1721" i="5"/>
  <c r="A1720" i="5"/>
  <c r="A1719" i="5"/>
  <c r="A1718" i="5"/>
  <c r="A1717" i="5"/>
  <c r="A1716" i="5"/>
  <c r="A1715" i="5"/>
  <c r="A1714" i="5"/>
  <c r="A1713" i="5"/>
  <c r="A1712" i="5"/>
  <c r="A1711" i="5"/>
  <c r="A1710" i="5"/>
  <c r="A1709" i="5"/>
  <c r="A1708" i="5"/>
  <c r="A1707" i="5"/>
  <c r="A1706" i="5"/>
  <c r="A1705" i="5"/>
  <c r="A1704" i="5"/>
  <c r="A1703" i="5"/>
  <c r="A1702" i="5"/>
  <c r="A1701" i="5"/>
  <c r="A1700" i="5"/>
  <c r="A1699" i="5"/>
  <c r="A1698" i="5"/>
  <c r="A1697" i="5"/>
  <c r="A1696" i="5"/>
  <c r="A1695" i="5"/>
  <c r="A1694" i="5"/>
  <c r="A1693" i="5"/>
  <c r="A1692" i="5"/>
  <c r="A1691" i="5"/>
  <c r="A1690" i="5"/>
  <c r="A1689" i="5"/>
  <c r="A1688" i="5"/>
  <c r="A1687" i="5"/>
  <c r="A1686" i="5"/>
  <c r="A1685" i="5"/>
  <c r="A1684" i="5"/>
  <c r="A1683" i="5"/>
  <c r="A1682" i="5"/>
  <c r="A1681" i="5"/>
  <c r="A1680" i="5"/>
  <c r="A1679" i="5"/>
  <c r="A1678" i="5"/>
  <c r="A1677" i="5"/>
  <c r="A1676" i="5"/>
  <c r="A1675" i="5"/>
  <c r="A1674" i="5"/>
  <c r="A1673" i="5"/>
  <c r="A1672" i="5"/>
  <c r="A1671" i="5"/>
  <c r="A1670" i="5"/>
  <c r="A1669" i="5"/>
  <c r="A1668" i="5"/>
  <c r="A1667" i="5"/>
  <c r="A1666" i="5"/>
  <c r="A1665" i="5"/>
  <c r="A1664" i="5"/>
  <c r="A1663" i="5"/>
  <c r="A1662" i="5"/>
  <c r="A1661" i="5"/>
  <c r="A1660" i="5"/>
  <c r="A1659" i="5"/>
  <c r="A1658" i="5"/>
  <c r="A1657" i="5"/>
  <c r="A1656" i="5"/>
  <c r="A1655" i="5"/>
  <c r="A1654" i="5"/>
  <c r="A1653" i="5"/>
  <c r="A1652" i="5"/>
  <c r="A1651" i="5"/>
  <c r="A1650" i="5"/>
  <c r="A1649" i="5"/>
  <c r="A1648" i="5"/>
  <c r="A1647" i="5"/>
  <c r="A1646" i="5"/>
  <c r="A1645" i="5"/>
  <c r="A1644" i="5"/>
  <c r="A1643" i="5"/>
  <c r="A1642" i="5"/>
  <c r="A1641" i="5"/>
  <c r="A1640" i="5"/>
  <c r="A1639" i="5"/>
  <c r="A1638" i="5"/>
  <c r="A1637" i="5"/>
  <c r="A1636" i="5"/>
  <c r="A1635" i="5"/>
  <c r="A1634" i="5"/>
  <c r="A1633" i="5"/>
  <c r="A1632" i="5"/>
  <c r="A1631" i="5"/>
  <c r="A1630" i="5"/>
  <c r="A1629" i="5"/>
  <c r="A1628" i="5"/>
  <c r="A1627" i="5"/>
  <c r="A1626" i="5"/>
  <c r="A1625" i="5"/>
  <c r="A1624" i="5"/>
  <c r="A1623" i="5"/>
  <c r="A1622" i="5"/>
  <c r="A1621" i="5"/>
  <c r="A1620" i="5"/>
  <c r="A1619" i="5"/>
  <c r="A1618" i="5"/>
  <c r="A1617" i="5"/>
  <c r="A1616" i="5"/>
  <c r="A1615" i="5"/>
  <c r="A1614" i="5"/>
  <c r="A1613" i="5"/>
  <c r="A1612" i="5"/>
  <c r="A1611" i="5"/>
  <c r="A1610" i="5"/>
  <c r="A1609" i="5"/>
  <c r="A1608" i="5"/>
  <c r="A1607" i="5"/>
  <c r="A1606" i="5"/>
  <c r="A1605" i="5"/>
  <c r="A1604" i="5"/>
  <c r="A1603" i="5"/>
  <c r="A1602" i="5"/>
  <c r="A1601" i="5"/>
  <c r="A1600" i="5"/>
  <c r="A1599" i="5"/>
  <c r="A1598" i="5"/>
  <c r="A1597" i="5"/>
  <c r="A1596" i="5"/>
  <c r="A1595" i="5"/>
  <c r="A1594" i="5"/>
  <c r="A1593" i="5"/>
  <c r="A1592" i="5"/>
  <c r="A1591" i="5"/>
  <c r="A1590" i="5"/>
  <c r="A1589" i="5"/>
  <c r="A1588" i="5"/>
  <c r="A1587" i="5"/>
  <c r="A1586" i="5"/>
  <c r="A1585" i="5"/>
  <c r="A1584" i="5"/>
  <c r="A1583" i="5"/>
  <c r="A1582" i="5"/>
  <c r="A1581" i="5"/>
  <c r="A1580" i="5"/>
  <c r="A1579" i="5"/>
  <c r="A1578" i="5"/>
  <c r="A1577" i="5"/>
  <c r="A1576" i="5"/>
  <c r="A1575" i="5"/>
  <c r="A1574" i="5"/>
  <c r="A1573" i="5"/>
  <c r="A1572" i="5"/>
  <c r="A1571" i="5"/>
  <c r="A1570" i="5"/>
  <c r="A1569" i="5"/>
  <c r="A1568" i="5"/>
  <c r="A1567" i="5"/>
  <c r="A1566" i="5"/>
  <c r="A1565" i="5"/>
  <c r="A1564" i="5"/>
  <c r="A1563" i="5"/>
  <c r="A1562" i="5"/>
  <c r="A1561" i="5"/>
  <c r="A1560" i="5"/>
  <c r="A1559" i="5"/>
  <c r="A1558" i="5"/>
  <c r="A1557" i="5"/>
  <c r="A1556" i="5"/>
  <c r="A1555" i="5"/>
  <c r="A1554" i="5"/>
  <c r="A1553" i="5"/>
  <c r="A1552" i="5"/>
  <c r="A1551" i="5"/>
  <c r="A1550" i="5"/>
  <c r="A1549" i="5"/>
  <c r="A1548" i="5"/>
  <c r="A1547" i="5"/>
  <c r="A1546" i="5"/>
  <c r="A1545" i="5"/>
  <c r="A1544" i="5"/>
  <c r="A1543" i="5"/>
  <c r="A1542" i="5"/>
  <c r="A1541" i="5"/>
  <c r="A1540" i="5"/>
  <c r="A1539" i="5"/>
  <c r="A1538" i="5"/>
  <c r="A1537" i="5"/>
  <c r="A1536" i="5"/>
  <c r="A1535" i="5"/>
  <c r="A1534" i="5"/>
  <c r="A1533" i="5"/>
  <c r="A1532" i="5"/>
  <c r="A1531" i="5"/>
  <c r="A1530" i="5"/>
  <c r="A1529" i="5"/>
  <c r="A1528" i="5"/>
  <c r="A1527" i="5"/>
  <c r="A1526" i="5"/>
  <c r="A1525" i="5"/>
  <c r="A1524" i="5"/>
  <c r="A1523" i="5"/>
  <c r="A1522" i="5"/>
  <c r="A1521" i="5"/>
  <c r="A1520" i="5"/>
  <c r="A1519" i="5"/>
  <c r="A1518" i="5"/>
  <c r="A1517" i="5"/>
  <c r="A1516" i="5"/>
  <c r="A1515" i="5"/>
  <c r="A1514" i="5"/>
  <c r="A1513" i="5"/>
  <c r="A1512" i="5"/>
  <c r="A1511" i="5"/>
  <c r="A1510" i="5"/>
  <c r="A1509" i="5"/>
  <c r="A1508" i="5"/>
  <c r="A1507" i="5"/>
  <c r="A1506" i="5"/>
  <c r="A1505" i="5"/>
  <c r="A1504" i="5"/>
  <c r="A1503" i="5"/>
  <c r="A1502" i="5"/>
  <c r="A1501" i="5"/>
  <c r="A1500" i="5"/>
  <c r="A1499" i="5"/>
  <c r="A1498" i="5"/>
  <c r="A1497" i="5"/>
  <c r="A1496" i="5"/>
  <c r="A1495" i="5"/>
  <c r="A1494" i="5"/>
  <c r="A1493" i="5"/>
  <c r="A1492" i="5"/>
  <c r="A1491" i="5"/>
  <c r="A1490" i="5"/>
  <c r="A1489" i="5"/>
  <c r="A1488" i="5"/>
  <c r="A1487" i="5"/>
  <c r="A1486" i="5"/>
  <c r="A1485" i="5"/>
  <c r="A1484" i="5"/>
  <c r="A1483" i="5"/>
  <c r="A1482" i="5"/>
  <c r="A1481" i="5"/>
  <c r="A1480" i="5"/>
  <c r="A1479" i="5"/>
  <c r="A1478" i="5"/>
  <c r="A1477" i="5"/>
  <c r="A1476" i="5"/>
  <c r="A1475" i="5"/>
  <c r="A1474" i="5"/>
  <c r="A1473" i="5"/>
  <c r="A1472" i="5"/>
  <c r="A1471" i="5"/>
  <c r="A1470" i="5"/>
  <c r="A1469" i="5"/>
  <c r="A1468" i="5"/>
  <c r="A1467" i="5"/>
  <c r="A1466" i="5"/>
  <c r="A1465" i="5"/>
  <c r="A1464" i="5"/>
  <c r="A1463" i="5"/>
  <c r="A1462" i="5"/>
  <c r="A1461" i="5"/>
  <c r="A1460" i="5"/>
  <c r="A1459" i="5"/>
  <c r="A1458" i="5"/>
  <c r="A1457" i="5"/>
  <c r="A1456" i="5"/>
  <c r="A1455" i="5"/>
  <c r="A1454" i="5"/>
  <c r="A1453" i="5"/>
  <c r="A1452" i="5"/>
  <c r="A1451" i="5"/>
  <c r="A1450" i="5"/>
  <c r="A1449" i="5"/>
  <c r="A1448" i="5"/>
  <c r="A1447" i="5"/>
  <c r="A1446" i="5"/>
  <c r="A1445" i="5"/>
  <c r="A1444" i="5"/>
  <c r="A1443" i="5"/>
  <c r="A1442" i="5"/>
  <c r="A1441" i="5"/>
  <c r="A1440" i="5"/>
  <c r="A1439" i="5"/>
  <c r="A1438" i="5"/>
  <c r="A1437" i="5"/>
  <c r="A1436" i="5"/>
  <c r="A1435" i="5"/>
  <c r="A1434" i="5"/>
  <c r="A1433" i="5"/>
  <c r="A1432" i="5"/>
  <c r="A1431" i="5"/>
  <c r="A1430" i="5"/>
  <c r="A1429" i="5"/>
  <c r="A1428" i="5"/>
  <c r="A1427" i="5"/>
  <c r="A1426" i="5"/>
  <c r="A1425" i="5"/>
  <c r="A1424" i="5"/>
  <c r="A1423" i="5"/>
  <c r="A1422" i="5"/>
  <c r="A1421" i="5"/>
  <c r="A1420" i="5"/>
  <c r="A1419" i="5"/>
  <c r="A1418" i="5"/>
  <c r="A1417" i="5"/>
  <c r="A1416" i="5"/>
  <c r="A1415" i="5"/>
  <c r="A1414" i="5"/>
  <c r="A1413" i="5"/>
  <c r="A1412" i="5"/>
  <c r="A1411" i="5"/>
  <c r="A1410" i="5"/>
  <c r="A1409" i="5"/>
  <c r="A1408" i="5"/>
  <c r="A1407" i="5"/>
  <c r="A1406" i="5"/>
  <c r="A1405" i="5"/>
  <c r="A1404" i="5"/>
  <c r="A1403" i="5"/>
  <c r="A1402" i="5"/>
  <c r="A1401" i="5"/>
  <c r="A1400" i="5"/>
  <c r="A1399" i="5"/>
  <c r="A1398" i="5"/>
  <c r="A1397" i="5"/>
  <c r="A1396" i="5"/>
  <c r="A1395" i="5"/>
  <c r="A1394" i="5"/>
  <c r="A1393" i="5"/>
  <c r="A1392" i="5"/>
  <c r="A1391" i="5"/>
  <c r="A1390" i="5"/>
  <c r="A1389" i="5"/>
  <c r="A1388" i="5"/>
  <c r="A1387" i="5"/>
  <c r="A1386" i="5"/>
  <c r="A1385" i="5"/>
  <c r="A1384" i="5"/>
  <c r="A1383" i="5"/>
  <c r="A1382" i="5"/>
  <c r="A1381" i="5"/>
  <c r="A1380" i="5"/>
  <c r="A1379" i="5"/>
  <c r="A1378" i="5"/>
  <c r="A1377" i="5"/>
  <c r="A1376" i="5"/>
  <c r="A1375" i="5"/>
  <c r="A1374" i="5"/>
  <c r="A1373" i="5"/>
  <c r="A1372" i="5"/>
  <c r="A1371" i="5"/>
  <c r="A1370" i="5"/>
  <c r="A1369" i="5"/>
  <c r="A1368" i="5"/>
  <c r="A1367" i="5"/>
  <c r="A1366" i="5"/>
  <c r="A1365" i="5"/>
  <c r="A1364" i="5"/>
  <c r="A1363" i="5"/>
  <c r="A1362" i="5"/>
  <c r="A1361" i="5"/>
  <c r="A1360" i="5"/>
  <c r="A1359" i="5"/>
  <c r="A1358" i="5"/>
  <c r="A1357" i="5"/>
  <c r="A1356" i="5"/>
  <c r="A1355" i="5"/>
  <c r="A1354" i="5"/>
  <c r="A1353" i="5"/>
  <c r="A1352" i="5"/>
  <c r="A1351" i="5"/>
  <c r="A1350" i="5"/>
  <c r="A1349" i="5"/>
  <c r="A1348" i="5"/>
  <c r="A1347" i="5"/>
  <c r="A1346" i="5"/>
  <c r="A1345" i="5"/>
  <c r="A1344" i="5"/>
  <c r="A1343" i="5"/>
  <c r="A1342" i="5"/>
  <c r="A1341" i="5"/>
  <c r="A1340" i="5"/>
  <c r="A1339" i="5"/>
  <c r="A1338" i="5"/>
  <c r="A1337" i="5"/>
  <c r="A1336" i="5"/>
  <c r="A1335" i="5"/>
  <c r="A1334" i="5"/>
  <c r="A1333" i="5"/>
  <c r="A1332" i="5"/>
  <c r="A1331" i="5"/>
  <c r="A1330" i="5"/>
  <c r="A1329" i="5"/>
  <c r="A1328" i="5"/>
  <c r="A1327" i="5"/>
  <c r="A1326" i="5"/>
  <c r="A1325" i="5"/>
  <c r="A1324" i="5"/>
  <c r="A1323" i="5"/>
  <c r="A1322" i="5"/>
  <c r="A1321" i="5"/>
  <c r="A1320" i="5"/>
  <c r="A1319" i="5"/>
  <c r="A1318" i="5"/>
  <c r="A1317" i="5"/>
  <c r="A1316" i="5"/>
  <c r="A1315" i="5"/>
  <c r="A1314" i="5"/>
  <c r="A1313" i="5"/>
  <c r="A1312" i="5"/>
  <c r="A1311" i="5"/>
  <c r="A1310" i="5"/>
  <c r="A1309" i="5"/>
  <c r="A1308" i="5"/>
  <c r="A1307" i="5"/>
  <c r="A1306" i="5"/>
  <c r="A1305" i="5"/>
  <c r="A1304" i="5"/>
  <c r="A1303" i="5"/>
  <c r="A1302" i="5"/>
  <c r="A1301" i="5"/>
  <c r="A1300" i="5"/>
  <c r="A1299" i="5"/>
  <c r="A1298" i="5"/>
  <c r="A1297" i="5"/>
  <c r="A1296" i="5"/>
  <c r="A1295" i="5"/>
  <c r="A1294" i="5"/>
  <c r="A1293" i="5"/>
  <c r="A1292" i="5"/>
  <c r="A1291" i="5"/>
  <c r="A1290" i="5"/>
  <c r="A1289" i="5"/>
  <c r="A1288" i="5"/>
  <c r="A1287" i="5"/>
  <c r="A1286" i="5"/>
  <c r="A1285" i="5"/>
  <c r="A1284" i="5"/>
  <c r="A1283" i="5"/>
  <c r="A1282" i="5"/>
  <c r="A1281" i="5"/>
  <c r="A1280" i="5"/>
  <c r="A1279" i="5"/>
  <c r="A1278" i="5"/>
  <c r="A1277" i="5"/>
  <c r="A1276" i="5"/>
  <c r="A1275" i="5"/>
  <c r="A1274" i="5"/>
  <c r="A1273" i="5"/>
  <c r="A1272" i="5"/>
  <c r="A1271" i="5"/>
  <c r="A1270" i="5"/>
  <c r="A1269" i="5"/>
  <c r="A1268" i="5"/>
  <c r="A1267" i="5"/>
  <c r="A1266" i="5"/>
  <c r="A1265" i="5"/>
  <c r="A1264" i="5"/>
  <c r="A1263" i="5"/>
  <c r="A1262" i="5"/>
  <c r="A1261" i="5"/>
  <c r="A1260" i="5"/>
  <c r="A1259" i="5"/>
  <c r="A1258" i="5"/>
  <c r="A1257" i="5"/>
  <c r="A1256" i="5"/>
  <c r="A1255" i="5"/>
  <c r="A1254" i="5"/>
  <c r="A1253" i="5"/>
  <c r="A1252" i="5"/>
  <c r="A1251" i="5"/>
  <c r="A1250" i="5"/>
  <c r="A1249" i="5"/>
  <c r="A1248" i="5"/>
  <c r="A1247" i="5"/>
  <c r="A1246" i="5"/>
  <c r="A1245" i="5"/>
  <c r="A1244" i="5"/>
  <c r="A1243" i="5"/>
  <c r="A1242" i="5"/>
  <c r="A1241" i="5"/>
  <c r="A1240" i="5"/>
  <c r="A1239" i="5"/>
  <c r="A1238" i="5"/>
  <c r="A1237" i="5"/>
  <c r="A1236" i="5"/>
  <c r="A1235" i="5"/>
  <c r="A1234" i="5"/>
  <c r="A1233" i="5"/>
  <c r="A1232" i="5"/>
  <c r="A1231" i="5"/>
  <c r="A1230" i="5"/>
  <c r="A1229" i="5"/>
  <c r="A1228" i="5"/>
  <c r="A1227" i="5"/>
  <c r="A1226" i="5"/>
  <c r="A1225" i="5"/>
  <c r="A1224" i="5"/>
  <c r="A1223" i="5"/>
  <c r="A1222" i="5"/>
  <c r="A1221" i="5"/>
  <c r="A1220" i="5"/>
  <c r="A1219" i="5"/>
  <c r="A1218" i="5"/>
  <c r="A1217" i="5"/>
  <c r="A1216" i="5"/>
  <c r="A1215" i="5"/>
  <c r="A1214" i="5"/>
  <c r="A1213" i="5"/>
  <c r="A1212" i="5"/>
  <c r="A1211" i="5"/>
  <c r="A1210" i="5"/>
  <c r="A1209" i="5"/>
  <c r="A1208" i="5"/>
  <c r="A1207" i="5"/>
  <c r="A1206" i="5"/>
  <c r="A1205" i="5"/>
  <c r="A1204" i="5"/>
  <c r="A1203" i="5"/>
  <c r="A1202" i="5"/>
  <c r="A1201" i="5"/>
  <c r="A1200" i="5"/>
  <c r="A1199" i="5"/>
  <c r="A1198" i="5"/>
  <c r="A1197" i="5"/>
  <c r="A1196" i="5"/>
  <c r="A1195" i="5"/>
  <c r="A1194" i="5"/>
  <c r="A1193" i="5"/>
  <c r="A1192" i="5"/>
  <c r="A1191" i="5"/>
  <c r="A1190" i="5"/>
  <c r="A1189" i="5"/>
  <c r="A1188" i="5"/>
  <c r="A1187" i="5"/>
  <c r="A1186" i="5"/>
  <c r="A1185" i="5"/>
  <c r="A1184" i="5"/>
  <c r="A1183" i="5"/>
  <c r="A1182" i="5"/>
  <c r="A1181" i="5"/>
  <c r="A1180" i="5"/>
  <c r="A1179" i="5"/>
  <c r="A1178" i="5"/>
  <c r="A1177" i="5"/>
  <c r="A1176" i="5"/>
  <c r="A1175" i="5"/>
  <c r="A1174" i="5"/>
  <c r="A1173" i="5"/>
  <c r="A1172" i="5"/>
  <c r="A1171" i="5"/>
  <c r="A1170" i="5"/>
  <c r="A1169" i="5"/>
  <c r="A1168" i="5"/>
  <c r="A1167" i="5"/>
  <c r="A1166" i="5"/>
  <c r="A1165" i="5"/>
  <c r="A1164" i="5"/>
  <c r="A1163" i="5"/>
  <c r="A1162" i="5"/>
  <c r="A1161" i="5"/>
  <c r="A1160" i="5"/>
  <c r="A1159" i="5"/>
  <c r="A1158" i="5"/>
  <c r="A1157" i="5"/>
  <c r="A1156" i="5"/>
  <c r="A1155" i="5"/>
  <c r="A1154" i="5"/>
  <c r="A1153" i="5"/>
  <c r="A1152" i="5"/>
  <c r="A1151" i="5"/>
  <c r="A1150" i="5"/>
  <c r="A1149" i="5"/>
  <c r="A1148" i="5"/>
  <c r="A1147" i="5"/>
  <c r="A1146" i="5"/>
  <c r="A1145" i="5"/>
  <c r="A1144" i="5"/>
  <c r="A1143" i="5"/>
  <c r="A1142" i="5"/>
  <c r="A1141" i="5"/>
  <c r="A1140" i="5"/>
  <c r="A1139" i="5"/>
  <c r="A1138" i="5"/>
  <c r="A1137" i="5"/>
  <c r="A1136" i="5"/>
  <c r="A1135" i="5"/>
  <c r="A1134" i="5"/>
  <c r="A1133" i="5"/>
  <c r="A1132" i="5"/>
  <c r="A1131" i="5"/>
  <c r="A1130" i="5"/>
  <c r="A1129" i="5"/>
  <c r="A1128" i="5"/>
  <c r="A1127" i="5"/>
  <c r="A1126" i="5"/>
  <c r="A1125" i="5"/>
  <c r="A1124" i="5"/>
  <c r="A1123" i="5"/>
  <c r="A1122" i="5"/>
  <c r="A1121" i="5"/>
  <c r="A1120" i="5"/>
  <c r="A1119" i="5"/>
  <c r="A1118" i="5"/>
  <c r="A1117" i="5"/>
  <c r="A1116" i="5"/>
  <c r="A1115" i="5"/>
  <c r="A1114" i="5"/>
  <c r="A1113" i="5"/>
  <c r="A1112" i="5"/>
  <c r="A1111" i="5"/>
  <c r="A1110" i="5"/>
  <c r="A1109" i="5"/>
  <c r="A1108" i="5"/>
  <c r="A1107" i="5"/>
  <c r="A1106" i="5"/>
  <c r="A1105" i="5"/>
  <c r="A1104" i="5"/>
  <c r="A1103" i="5"/>
  <c r="A1102" i="5"/>
  <c r="A1101" i="5"/>
  <c r="A1100" i="5"/>
  <c r="A1099" i="5"/>
  <c r="A1098" i="5"/>
  <c r="A1097" i="5"/>
  <c r="A1096" i="5"/>
  <c r="A1095" i="5"/>
  <c r="A1094" i="5"/>
  <c r="A1093" i="5"/>
  <c r="A1092" i="5"/>
  <c r="A1091" i="5"/>
  <c r="A1090" i="5"/>
  <c r="A1089" i="5"/>
  <c r="A1088" i="5"/>
  <c r="A1087" i="5"/>
  <c r="A1086" i="5"/>
  <c r="A1085" i="5"/>
  <c r="A1084" i="5"/>
  <c r="A1083" i="5"/>
  <c r="A1082" i="5"/>
  <c r="A1081" i="5"/>
  <c r="A1080" i="5"/>
  <c r="A1079" i="5"/>
  <c r="A1078" i="5"/>
  <c r="A1077" i="5"/>
  <c r="A1076" i="5"/>
  <c r="A1075" i="5"/>
  <c r="A1074" i="5"/>
  <c r="A1073" i="5"/>
  <c r="A1072" i="5"/>
  <c r="A1071" i="5"/>
  <c r="A1070" i="5"/>
  <c r="A1069" i="5"/>
  <c r="A1068" i="5"/>
  <c r="A1067" i="5"/>
  <c r="A1066" i="5"/>
  <c r="A1065" i="5"/>
  <c r="A1064" i="5"/>
  <c r="A1063" i="5"/>
  <c r="A1062" i="5"/>
  <c r="A1061" i="5"/>
  <c r="A1060" i="5"/>
  <c r="A1059" i="5"/>
  <c r="A1058" i="5"/>
  <c r="A1057" i="5"/>
  <c r="A1056" i="5"/>
  <c r="A1055" i="5"/>
  <c r="A1054" i="5"/>
  <c r="A1053" i="5"/>
  <c r="A1052" i="5"/>
  <c r="A1051" i="5"/>
  <c r="A1050" i="5"/>
  <c r="A1049" i="5"/>
  <c r="A1048" i="5"/>
  <c r="A1047" i="5"/>
  <c r="A1046" i="5"/>
  <c r="A1045" i="5"/>
  <c r="A1044" i="5"/>
  <c r="A1043" i="5"/>
  <c r="A1042" i="5"/>
  <c r="A1041" i="5"/>
  <c r="A1040" i="5"/>
  <c r="A1039" i="5"/>
  <c r="A1038" i="5"/>
  <c r="A1037" i="5"/>
  <c r="A1036" i="5"/>
  <c r="A1035" i="5"/>
  <c r="A1034" i="5"/>
  <c r="A1033" i="5"/>
  <c r="A1032" i="5"/>
  <c r="A1031" i="5"/>
  <c r="A1030" i="5"/>
  <c r="A1029" i="5"/>
  <c r="A1028" i="5"/>
  <c r="A1027" i="5"/>
  <c r="A1026" i="5"/>
  <c r="A1025" i="5"/>
  <c r="A1024" i="5"/>
  <c r="A1023" i="5"/>
  <c r="A1022" i="5"/>
  <c r="A1021" i="5"/>
  <c r="A1020" i="5"/>
  <c r="A1019" i="5"/>
  <c r="A1018" i="5"/>
  <c r="A1017" i="5"/>
  <c r="A1016" i="5"/>
  <c r="A1015" i="5"/>
  <c r="A1014" i="5"/>
  <c r="A1013" i="5"/>
  <c r="A1012" i="5"/>
  <c r="A1011" i="5"/>
  <c r="A1010" i="5"/>
  <c r="A1009" i="5"/>
  <c r="A1008" i="5"/>
  <c r="A1007" i="5"/>
  <c r="A1006" i="5"/>
  <c r="A1005" i="5"/>
  <c r="A1004" i="5"/>
  <c r="A1003" i="5"/>
  <c r="A1002" i="5"/>
  <c r="A1001" i="5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366" i="4"/>
  <c r="I16" i="6"/>
  <c r="H15" i="6"/>
  <c r="I14" i="6"/>
  <c r="I13" i="6"/>
  <c r="I12" i="6"/>
  <c r="I11" i="6"/>
  <c r="I10" i="6"/>
  <c r="I9" i="6"/>
  <c r="I8" i="6"/>
  <c r="I7" i="6"/>
  <c r="I6" i="6"/>
  <c r="I5" i="6"/>
  <c r="M6" i="6"/>
  <c r="M5" i="6"/>
  <c r="A365" i="4"/>
  <c r="A339" i="4"/>
  <c r="A313" i="4"/>
  <c r="A287" i="4"/>
  <c r="A261" i="4"/>
  <c r="A235" i="4"/>
  <c r="A209" i="4"/>
  <c r="A183" i="4"/>
  <c r="A131" i="4"/>
  <c r="A105" i="4"/>
  <c r="A79" i="4"/>
  <c r="A53" i="4"/>
  <c r="A27" i="4"/>
  <c r="A157" i="4"/>
  <c r="A391" i="4"/>
  <c r="A417" i="4"/>
  <c r="A364" i="4"/>
  <c r="A338" i="4"/>
  <c r="A312" i="4"/>
  <c r="A286" i="4"/>
  <c r="A260" i="4"/>
  <c r="A234" i="4"/>
  <c r="A208" i="4"/>
  <c r="A182" i="4"/>
  <c r="A130" i="4"/>
  <c r="A104" i="4"/>
  <c r="A78" i="4"/>
  <c r="A52" i="4"/>
  <c r="A26" i="4"/>
  <c r="A156" i="4"/>
  <c r="A390" i="4"/>
  <c r="A416" i="4"/>
  <c r="A363" i="4"/>
  <c r="A337" i="4"/>
  <c r="A311" i="4"/>
  <c r="A285" i="4"/>
  <c r="A259" i="4"/>
  <c r="A233" i="4"/>
  <c r="A207" i="4"/>
  <c r="A181" i="4"/>
  <c r="A129" i="4"/>
  <c r="A103" i="4"/>
  <c r="A77" i="4"/>
  <c r="A51" i="4"/>
  <c r="A25" i="4"/>
  <c r="A155" i="4"/>
  <c r="A415" i="4"/>
  <c r="A389" i="4"/>
  <c r="A362" i="4"/>
  <c r="A336" i="4"/>
  <c r="A310" i="4"/>
  <c r="A284" i="4"/>
  <c r="A258" i="4"/>
  <c r="A232" i="4"/>
  <c r="A206" i="4"/>
  <c r="A180" i="4"/>
  <c r="A128" i="4"/>
  <c r="A102" i="4"/>
  <c r="A76" i="4"/>
  <c r="A50" i="4"/>
  <c r="A24" i="4"/>
  <c r="A154" i="4"/>
  <c r="A414" i="4"/>
  <c r="A388" i="4"/>
  <c r="A361" i="4"/>
  <c r="A335" i="4"/>
  <c r="A309" i="4"/>
  <c r="A283" i="4"/>
  <c r="A257" i="4"/>
  <c r="A231" i="4"/>
  <c r="A205" i="4"/>
  <c r="A179" i="4"/>
  <c r="A127" i="4"/>
  <c r="A101" i="4"/>
  <c r="A75" i="4"/>
  <c r="A49" i="4"/>
  <c r="A23" i="4"/>
  <c r="A153" i="4"/>
  <c r="A387" i="4"/>
  <c r="A413" i="4"/>
  <c r="A360" i="4"/>
  <c r="A334" i="4"/>
  <c r="A308" i="4"/>
  <c r="A282" i="4"/>
  <c r="A256" i="4"/>
  <c r="A230" i="4"/>
  <c r="A204" i="4"/>
  <c r="A178" i="4"/>
  <c r="A126" i="4"/>
  <c r="A100" i="4"/>
  <c r="A74" i="4"/>
  <c r="A48" i="4"/>
  <c r="A22" i="4"/>
  <c r="A152" i="4"/>
  <c r="A412" i="4"/>
  <c r="A386" i="4"/>
  <c r="A359" i="4"/>
  <c r="A333" i="4"/>
  <c r="A307" i="4"/>
  <c r="A281" i="4"/>
  <c r="A255" i="4"/>
  <c r="A229" i="4"/>
  <c r="A203" i="4"/>
  <c r="A177" i="4"/>
  <c r="A125" i="4"/>
  <c r="A99" i="4"/>
  <c r="A73" i="4"/>
  <c r="A47" i="4"/>
  <c r="A21" i="4"/>
  <c r="A151" i="4"/>
  <c r="A411" i="4"/>
  <c r="A385" i="4"/>
  <c r="A358" i="4"/>
  <c r="A332" i="4"/>
  <c r="A306" i="4"/>
  <c r="A280" i="4"/>
  <c r="A254" i="4"/>
  <c r="A228" i="4"/>
  <c r="A202" i="4"/>
  <c r="A176" i="4"/>
  <c r="A124" i="4"/>
  <c r="A98" i="4"/>
  <c r="A72" i="4"/>
  <c r="A46" i="4"/>
  <c r="A20" i="4"/>
  <c r="A150" i="4"/>
  <c r="A384" i="4"/>
  <c r="A410" i="4"/>
  <c r="A357" i="4"/>
  <c r="A331" i="4"/>
  <c r="A305" i="4"/>
  <c r="A279" i="4"/>
  <c r="A253" i="4"/>
  <c r="A227" i="4"/>
  <c r="A201" i="4"/>
  <c r="A175" i="4"/>
  <c r="A123" i="4"/>
  <c r="A97" i="4"/>
  <c r="A71" i="4"/>
  <c r="A45" i="4"/>
  <c r="A19" i="4"/>
  <c r="A149" i="4"/>
  <c r="A409" i="4"/>
  <c r="A383" i="4"/>
  <c r="A356" i="4"/>
  <c r="A330" i="4"/>
  <c r="A304" i="4"/>
  <c r="A278" i="4"/>
  <c r="A252" i="4"/>
  <c r="A226" i="4"/>
  <c r="A200" i="4"/>
  <c r="A174" i="4"/>
  <c r="A122" i="4"/>
  <c r="A96" i="4"/>
  <c r="A70" i="4"/>
  <c r="A44" i="4"/>
  <c r="A18" i="4"/>
  <c r="A148" i="4"/>
  <c r="A408" i="4"/>
  <c r="A382" i="4"/>
  <c r="A355" i="4"/>
  <c r="A329" i="4"/>
  <c r="A303" i="4"/>
  <c r="A277" i="4"/>
  <c r="A251" i="4"/>
  <c r="A225" i="4"/>
  <c r="A199" i="4"/>
  <c r="A173" i="4"/>
  <c r="A121" i="4"/>
  <c r="A95" i="4"/>
  <c r="A69" i="4"/>
  <c r="A43" i="4"/>
  <c r="A17" i="4"/>
  <c r="A147" i="4"/>
  <c r="A381" i="4"/>
  <c r="A407" i="4"/>
  <c r="A224" i="4"/>
  <c r="A250" i="4"/>
  <c r="A354" i="4"/>
  <c r="A328" i="4"/>
  <c r="A302" i="4"/>
  <c r="A276" i="4"/>
  <c r="A198" i="4"/>
  <c r="A172" i="4"/>
  <c r="A120" i="4"/>
  <c r="A94" i="4"/>
  <c r="A68" i="4"/>
  <c r="A42" i="4"/>
  <c r="A16" i="4"/>
  <c r="A146" i="4"/>
  <c r="A406" i="4"/>
  <c r="A380" i="4"/>
  <c r="A353" i="4"/>
  <c r="A327" i="4"/>
  <c r="A301" i="4"/>
  <c r="A275" i="4"/>
  <c r="A249" i="4"/>
  <c r="A223" i="4"/>
  <c r="A197" i="4"/>
  <c r="A171" i="4"/>
  <c r="A119" i="4"/>
  <c r="A93" i="4"/>
  <c r="A67" i="4"/>
  <c r="A41" i="4"/>
  <c r="A15" i="4"/>
  <c r="A145" i="4"/>
  <c r="A405" i="4"/>
  <c r="A379" i="4"/>
  <c r="A352" i="4"/>
  <c r="A326" i="4"/>
  <c r="A300" i="4"/>
  <c r="A274" i="4"/>
  <c r="A248" i="4"/>
  <c r="A222" i="4"/>
  <c r="A196" i="4"/>
  <c r="A170" i="4"/>
  <c r="A118" i="4"/>
  <c r="A92" i="4"/>
  <c r="A66" i="4"/>
  <c r="A40" i="4"/>
  <c r="A14" i="4"/>
  <c r="A144" i="4"/>
  <c r="A378" i="4"/>
  <c r="A404" i="4"/>
  <c r="A65" i="4"/>
  <c r="A39" i="4"/>
  <c r="A351" i="4"/>
  <c r="A325" i="4"/>
  <c r="A299" i="4"/>
  <c r="A273" i="4"/>
  <c r="A247" i="4"/>
  <c r="A221" i="4"/>
  <c r="A195" i="4"/>
  <c r="A169" i="4"/>
  <c r="A117" i="4"/>
  <c r="A91" i="4"/>
  <c r="A13" i="4"/>
  <c r="A143" i="4"/>
  <c r="A403" i="4"/>
  <c r="A377" i="4"/>
  <c r="A350" i="4"/>
  <c r="A324" i="4"/>
  <c r="A298" i="4"/>
  <c r="A272" i="4"/>
  <c r="A246" i="4"/>
  <c r="A220" i="4"/>
  <c r="A194" i="4"/>
  <c r="A116" i="4"/>
  <c r="A90" i="4"/>
  <c r="A64" i="4"/>
  <c r="A38" i="4"/>
  <c r="A12" i="4"/>
  <c r="A142" i="4"/>
  <c r="A376" i="4"/>
  <c r="A402" i="4"/>
  <c r="A349" i="4"/>
  <c r="A323" i="4"/>
  <c r="A297" i="4"/>
  <c r="A271" i="4"/>
  <c r="A245" i="4"/>
  <c r="A219" i="4"/>
  <c r="A193" i="4"/>
  <c r="A167" i="4"/>
  <c r="A115" i="4"/>
  <c r="A89" i="4"/>
  <c r="A63" i="4"/>
  <c r="A37" i="4"/>
  <c r="A11" i="4"/>
  <c r="A141" i="4"/>
  <c r="A375" i="4"/>
  <c r="A401" i="4"/>
  <c r="A348" i="4"/>
  <c r="A322" i="4"/>
  <c r="A296" i="4"/>
  <c r="A270" i="4"/>
  <c r="A244" i="4"/>
  <c r="A218" i="4"/>
  <c r="A192" i="4"/>
  <c r="A166" i="4"/>
  <c r="A114" i="4"/>
  <c r="A88" i="4"/>
  <c r="A62" i="4"/>
  <c r="A36" i="4"/>
  <c r="A10" i="4"/>
  <c r="A140" i="4"/>
  <c r="A374" i="4"/>
  <c r="A400" i="4"/>
  <c r="A347" i="4"/>
  <c r="A321" i="4"/>
  <c r="A295" i="4"/>
  <c r="A269" i="4"/>
  <c r="A243" i="4"/>
  <c r="A217" i="4"/>
  <c r="A191" i="4"/>
  <c r="A165" i="4"/>
  <c r="A113" i="4"/>
  <c r="A87" i="4"/>
  <c r="A61" i="4"/>
  <c r="A35" i="4"/>
  <c r="A9" i="4"/>
  <c r="A139" i="4"/>
  <c r="A399" i="4"/>
  <c r="A373" i="4"/>
  <c r="A346" i="4"/>
  <c r="A320" i="4"/>
  <c r="A294" i="4"/>
  <c r="A268" i="4"/>
  <c r="A242" i="4"/>
  <c r="A216" i="4"/>
  <c r="A190" i="4"/>
  <c r="A164" i="4"/>
  <c r="A112" i="4"/>
  <c r="A86" i="4"/>
  <c r="A60" i="4"/>
  <c r="A34" i="4"/>
  <c r="A8" i="4"/>
  <c r="A138" i="4"/>
  <c r="A372" i="4"/>
  <c r="A398" i="4"/>
  <c r="A345" i="4"/>
  <c r="A319" i="4"/>
  <c r="A293" i="4"/>
  <c r="A267" i="4"/>
  <c r="A241" i="4"/>
  <c r="A215" i="4"/>
  <c r="A189" i="4"/>
  <c r="A163" i="4"/>
  <c r="A111" i="4"/>
  <c r="A85" i="4"/>
  <c r="A59" i="4"/>
  <c r="A33" i="4"/>
  <c r="A7" i="4"/>
  <c r="A137" i="4"/>
  <c r="A371" i="4"/>
  <c r="A397" i="4"/>
  <c r="A344" i="4"/>
  <c r="A318" i="4"/>
  <c r="A292" i="4"/>
  <c r="A266" i="4"/>
  <c r="A240" i="4"/>
  <c r="A214" i="4"/>
  <c r="A188" i="4"/>
  <c r="A162" i="4"/>
  <c r="A110" i="4"/>
  <c r="A84" i="4"/>
  <c r="A58" i="4"/>
  <c r="A32" i="4"/>
  <c r="A6" i="4"/>
  <c r="A136" i="4"/>
  <c r="A396" i="4"/>
  <c r="A370" i="4"/>
  <c r="A343" i="4"/>
  <c r="A317" i="4"/>
  <c r="A291" i="4"/>
  <c r="A265" i="4"/>
  <c r="A239" i="4"/>
  <c r="A213" i="4"/>
  <c r="A187" i="4"/>
  <c r="A161" i="4"/>
  <c r="A109" i="4"/>
  <c r="A83" i="4"/>
  <c r="A57" i="4"/>
  <c r="A31" i="4"/>
  <c r="A5" i="4"/>
  <c r="A135" i="4"/>
  <c r="A369" i="4"/>
  <c r="A395" i="4"/>
  <c r="A342" i="4"/>
  <c r="A316" i="4"/>
  <c r="A290" i="4"/>
  <c r="A264" i="4"/>
  <c r="A238" i="4"/>
  <c r="A212" i="4"/>
  <c r="A186" i="4"/>
  <c r="A160" i="4"/>
  <c r="A108" i="4"/>
  <c r="A82" i="4"/>
  <c r="A56" i="4"/>
  <c r="A30" i="4"/>
  <c r="A4" i="4"/>
  <c r="A134" i="4"/>
  <c r="A368" i="4"/>
  <c r="A394" i="4"/>
  <c r="A341" i="4"/>
  <c r="A315" i="4"/>
  <c r="A289" i="4"/>
  <c r="A263" i="4"/>
  <c r="A237" i="4"/>
  <c r="A211" i="4"/>
  <c r="A185" i="4"/>
  <c r="A159" i="4"/>
  <c r="A107" i="4"/>
  <c r="A81" i="4"/>
  <c r="A55" i="4"/>
  <c r="A29" i="4"/>
  <c r="A3" i="4"/>
  <c r="A133" i="4"/>
  <c r="A393" i="4"/>
  <c r="A367" i="4"/>
  <c r="A340" i="4"/>
  <c r="A314" i="4"/>
  <c r="A288" i="4"/>
  <c r="A262" i="4"/>
  <c r="A236" i="4"/>
  <c r="A210" i="4"/>
  <c r="A184" i="4"/>
  <c r="A158" i="4"/>
  <c r="A106" i="4"/>
  <c r="A80" i="4"/>
  <c r="A54" i="4"/>
  <c r="A28" i="4"/>
  <c r="A2" i="4"/>
  <c r="A132" i="4"/>
  <c r="A392" i="4"/>
  <c r="M21" i="6" l="1"/>
  <c r="M22" i="6" s="1"/>
  <c r="D12" i="3"/>
  <c r="K15" i="3"/>
  <c r="V29" i="3"/>
  <c r="V25" i="3"/>
  <c r="V24" i="3"/>
  <c r="V23" i="3"/>
  <c r="V20" i="3"/>
  <c r="V19" i="3"/>
  <c r="V16" i="3"/>
  <c r="V13" i="3"/>
  <c r="V10" i="3"/>
  <c r="V30" i="3"/>
  <c r="V28" i="3"/>
  <c r="V21" i="3"/>
  <c r="V17" i="3"/>
  <c r="V12" i="3"/>
  <c r="V9" i="3"/>
  <c r="D13" i="3"/>
  <c r="V27" i="3"/>
  <c r="V22" i="3"/>
  <c r="V18" i="3"/>
  <c r="V14" i="3"/>
  <c r="V11" i="3"/>
  <c r="V7" i="3"/>
  <c r="V26" i="3"/>
  <c r="V8" i="3"/>
  <c r="V15" i="3"/>
  <c r="D14" i="3"/>
  <c r="K7" i="3"/>
  <c r="K30" i="3"/>
  <c r="K22" i="3"/>
  <c r="K14" i="3"/>
  <c r="K29" i="3"/>
  <c r="K21" i="3"/>
  <c r="K13" i="3"/>
  <c r="K28" i="3"/>
  <c r="K20" i="3"/>
  <c r="K12" i="3"/>
  <c r="K27" i="3"/>
  <c r="K19" i="3"/>
  <c r="K11" i="3"/>
  <c r="K26" i="3"/>
  <c r="K18" i="3"/>
  <c r="K10" i="3"/>
  <c r="K25" i="3"/>
  <c r="K17" i="3"/>
  <c r="K9" i="3"/>
  <c r="K24" i="3"/>
  <c r="K16" i="3"/>
  <c r="K8" i="3"/>
  <c r="K23" i="3"/>
  <c r="X8" i="3" l="1"/>
  <c r="W8" i="3" l="1"/>
  <c r="X9" i="3"/>
  <c r="W9" i="3"/>
  <c r="X7" i="3"/>
  <c r="W7" i="3"/>
  <c r="X10" i="3" l="1"/>
  <c r="W10" i="3"/>
  <c r="X11" i="3" l="1"/>
  <c r="W11" i="3"/>
  <c r="X12" i="3" l="1"/>
  <c r="W12" i="3"/>
  <c r="X13" i="3" l="1"/>
  <c r="W13" i="3"/>
  <c r="X14" i="3" l="1"/>
  <c r="W14" i="3"/>
  <c r="K9" i="6"/>
  <c r="X15" i="3" l="1"/>
  <c r="W15" i="3"/>
  <c r="I32" i="3"/>
  <c r="G32" i="3"/>
  <c r="I5" i="3"/>
  <c r="H5" i="3"/>
  <c r="G5" i="3"/>
  <c r="H32" i="3"/>
  <c r="R33" i="3"/>
  <c r="Q33" i="3"/>
  <c r="P33" i="3"/>
  <c r="O33" i="3"/>
  <c r="N33" i="3"/>
  <c r="M33" i="3"/>
  <c r="L33" i="3"/>
  <c r="X16" i="3" l="1"/>
  <c r="W16" i="3"/>
  <c r="X17" i="3" l="1"/>
  <c r="W17" i="3"/>
  <c r="D15" i="3"/>
  <c r="K34" i="3"/>
  <c r="X18" i="3" l="1"/>
  <c r="W18" i="3"/>
  <c r="L16" i="6"/>
  <c r="L14" i="6"/>
  <c r="L13" i="6"/>
  <c r="L17" i="6" s="1"/>
  <c r="G7" i="3" s="1"/>
  <c r="X19" i="3" l="1"/>
  <c r="W19" i="3"/>
  <c r="X20" i="3"/>
  <c r="W20" i="3"/>
  <c r="H15" i="3"/>
  <c r="H23" i="3"/>
  <c r="S7" i="3"/>
  <c r="G15" i="3"/>
  <c r="G23" i="3"/>
  <c r="S22" i="3"/>
  <c r="S30" i="3"/>
  <c r="S14" i="3"/>
  <c r="G12" i="3"/>
  <c r="H17" i="3"/>
  <c r="S27" i="3"/>
  <c r="H9" i="3"/>
  <c r="S19" i="3"/>
  <c r="G25" i="3"/>
  <c r="H30" i="3"/>
  <c r="S11" i="3"/>
  <c r="G17" i="3"/>
  <c r="H22" i="3"/>
  <c r="G9" i="3"/>
  <c r="H14" i="3"/>
  <c r="S24" i="3"/>
  <c r="G30" i="3"/>
  <c r="S16" i="3"/>
  <c r="G22" i="3"/>
  <c r="H27" i="3"/>
  <c r="S8" i="3"/>
  <c r="G14" i="3"/>
  <c r="H19" i="3"/>
  <c r="S29" i="3"/>
  <c r="H11" i="3"/>
  <c r="S21" i="3"/>
  <c r="G27" i="3"/>
  <c r="S13" i="3"/>
  <c r="G19" i="3"/>
  <c r="H24" i="3"/>
  <c r="G11" i="3"/>
  <c r="H16" i="3"/>
  <c r="S26" i="3"/>
  <c r="H8" i="3"/>
  <c r="S18" i="3"/>
  <c r="G24" i="3"/>
  <c r="H29" i="3"/>
  <c r="S10" i="3"/>
  <c r="G16" i="3"/>
  <c r="H21" i="3"/>
  <c r="G8" i="3"/>
  <c r="H13" i="3"/>
  <c r="G29" i="3"/>
  <c r="S23" i="3"/>
  <c r="G21" i="3"/>
  <c r="H26" i="3"/>
  <c r="S15" i="3"/>
  <c r="G13" i="3"/>
  <c r="H18" i="3"/>
  <c r="H7" i="3"/>
  <c r="S28" i="3"/>
  <c r="H10" i="3"/>
  <c r="S20" i="3"/>
  <c r="G26" i="3"/>
  <c r="G28" i="3"/>
  <c r="S12" i="3"/>
  <c r="G18" i="3"/>
  <c r="G10" i="3"/>
  <c r="S25" i="3"/>
  <c r="S17" i="3"/>
  <c r="H28" i="3"/>
  <c r="S9" i="3"/>
  <c r="G20" i="3"/>
  <c r="H20" i="3"/>
  <c r="H25" i="3"/>
  <c r="H12" i="3"/>
  <c r="I19" i="3" l="1"/>
  <c r="R19" i="3" s="1"/>
  <c r="I17" i="3"/>
  <c r="M17" i="3" s="1"/>
  <c r="I26" i="3"/>
  <c r="I14" i="3"/>
  <c r="J14" i="3" s="1"/>
  <c r="H34" i="3"/>
  <c r="I22" i="3"/>
  <c r="J22" i="3" s="1"/>
  <c r="I13" i="3"/>
  <c r="J13" i="3" s="1"/>
  <c r="I30" i="3"/>
  <c r="J30" i="3" s="1"/>
  <c r="I10" i="3"/>
  <c r="J10" i="3" s="1"/>
  <c r="I21" i="3"/>
  <c r="J21" i="3" s="1"/>
  <c r="I9" i="3"/>
  <c r="J9" i="3" s="1"/>
  <c r="I29" i="3"/>
  <c r="J29" i="3" s="1"/>
  <c r="G34" i="3"/>
  <c r="I7" i="3"/>
  <c r="I27" i="3"/>
  <c r="I8" i="3"/>
  <c r="J8" i="3" s="1"/>
  <c r="I25" i="3"/>
  <c r="J25" i="3" s="1"/>
  <c r="I28" i="3"/>
  <c r="J28" i="3" s="1"/>
  <c r="I16" i="3"/>
  <c r="J16" i="3" s="1"/>
  <c r="I18" i="3"/>
  <c r="I24" i="3"/>
  <c r="J24" i="3" s="1"/>
  <c r="I12" i="3"/>
  <c r="J12" i="3" s="1"/>
  <c r="I20" i="3"/>
  <c r="J20" i="3" s="1"/>
  <c r="I23" i="3"/>
  <c r="J23" i="3" s="1"/>
  <c r="I11" i="3"/>
  <c r="J11" i="3" s="1"/>
  <c r="I15" i="3"/>
  <c r="S34" i="3" a="1"/>
  <c r="S34" i="3" s="1"/>
  <c r="J19" i="3"/>
  <c r="J17" i="3" l="1"/>
  <c r="Q19" i="3"/>
  <c r="T19" i="3"/>
  <c r="P19" i="3"/>
  <c r="O19" i="3"/>
  <c r="M19" i="3"/>
  <c r="N19" i="3"/>
  <c r="L19" i="3"/>
  <c r="L17" i="3"/>
  <c r="O17" i="3"/>
  <c r="J7" i="3"/>
  <c r="X21" i="3"/>
  <c r="W21" i="3"/>
  <c r="R17" i="3"/>
  <c r="Q17" i="3"/>
  <c r="P17" i="3"/>
  <c r="T17" i="3"/>
  <c r="N17" i="3"/>
  <c r="T15" i="3"/>
  <c r="R15" i="3"/>
  <c r="O15" i="3"/>
  <c r="L15" i="3"/>
  <c r="Q15" i="3"/>
  <c r="P15" i="3"/>
  <c r="N15" i="3"/>
  <c r="M15" i="3"/>
  <c r="T29" i="3"/>
  <c r="R29" i="3"/>
  <c r="P29" i="3"/>
  <c r="Q29" i="3"/>
  <c r="O29" i="3"/>
  <c r="N29" i="3"/>
  <c r="M29" i="3"/>
  <c r="L29" i="3"/>
  <c r="P20" i="3"/>
  <c r="M20" i="3"/>
  <c r="R20" i="3"/>
  <c r="N20" i="3"/>
  <c r="L20" i="3"/>
  <c r="O20" i="3"/>
  <c r="Q20" i="3"/>
  <c r="T20" i="3"/>
  <c r="T12" i="3"/>
  <c r="P12" i="3"/>
  <c r="O12" i="3"/>
  <c r="N12" i="3"/>
  <c r="M12" i="3"/>
  <c r="L12" i="3"/>
  <c r="R12" i="3"/>
  <c r="Q12" i="3"/>
  <c r="N18" i="3"/>
  <c r="M18" i="3"/>
  <c r="P18" i="3"/>
  <c r="O18" i="3"/>
  <c r="L18" i="3"/>
  <c r="R18" i="3"/>
  <c r="Q18" i="3"/>
  <c r="T18" i="3"/>
  <c r="R7" i="3"/>
  <c r="Q7" i="3"/>
  <c r="P7" i="3"/>
  <c r="O7" i="3"/>
  <c r="N7" i="3"/>
  <c r="L7" i="3"/>
  <c r="M7" i="3"/>
  <c r="T7" i="3"/>
  <c r="I34" i="3"/>
  <c r="R23" i="3"/>
  <c r="M23" i="3"/>
  <c r="L23" i="3"/>
  <c r="N23" i="3"/>
  <c r="Q23" i="3"/>
  <c r="O23" i="3"/>
  <c r="P23" i="3"/>
  <c r="T23" i="3"/>
  <c r="R9" i="3"/>
  <c r="M9" i="3"/>
  <c r="P9" i="3"/>
  <c r="N9" i="3"/>
  <c r="O9" i="3"/>
  <c r="L9" i="3"/>
  <c r="Q9" i="3"/>
  <c r="T9" i="3"/>
  <c r="R22" i="3"/>
  <c r="Q22" i="3"/>
  <c r="M22" i="3"/>
  <c r="T22" i="3"/>
  <c r="P22" i="3"/>
  <c r="N22" i="3"/>
  <c r="L22" i="3"/>
  <c r="O22" i="3"/>
  <c r="P11" i="3"/>
  <c r="N11" i="3"/>
  <c r="R11" i="3"/>
  <c r="Q11" i="3"/>
  <c r="O11" i="3"/>
  <c r="L11" i="3"/>
  <c r="M11" i="3"/>
  <c r="T11" i="3"/>
  <c r="R10" i="3"/>
  <c r="M10" i="3"/>
  <c r="L10" i="3"/>
  <c r="T10" i="3"/>
  <c r="N10" i="3"/>
  <c r="P10" i="3"/>
  <c r="O10" i="3"/>
  <c r="Q10" i="3"/>
  <c r="P30" i="3"/>
  <c r="O30" i="3"/>
  <c r="N30" i="3"/>
  <c r="M30" i="3"/>
  <c r="L30" i="3"/>
  <c r="T30" i="3"/>
  <c r="Q30" i="3"/>
  <c r="R30" i="3"/>
  <c r="J18" i="3"/>
  <c r="J15" i="3"/>
  <c r="Q14" i="3"/>
  <c r="O14" i="3"/>
  <c r="M14" i="3"/>
  <c r="R14" i="3"/>
  <c r="N14" i="3"/>
  <c r="L14" i="3"/>
  <c r="P14" i="3"/>
  <c r="T14" i="3"/>
  <c r="R16" i="3"/>
  <c r="Q16" i="3"/>
  <c r="P16" i="3"/>
  <c r="O16" i="3"/>
  <c r="N16" i="3"/>
  <c r="M16" i="3"/>
  <c r="L16" i="3"/>
  <c r="T16" i="3"/>
  <c r="R25" i="3"/>
  <c r="L25" i="3"/>
  <c r="N25" i="3"/>
  <c r="O25" i="3"/>
  <c r="Q25" i="3"/>
  <c r="M25" i="3"/>
  <c r="P25" i="3"/>
  <c r="T25" i="3"/>
  <c r="T8" i="3"/>
  <c r="L8" i="3"/>
  <c r="M8" i="3"/>
  <c r="R8" i="3"/>
  <c r="N8" i="3"/>
  <c r="Q8" i="3"/>
  <c r="P8" i="3"/>
  <c r="O8" i="3"/>
  <c r="T26" i="3"/>
  <c r="N26" i="3"/>
  <c r="M26" i="3"/>
  <c r="L26" i="3"/>
  <c r="O26" i="3"/>
  <c r="R26" i="3"/>
  <c r="Q26" i="3"/>
  <c r="P26" i="3"/>
  <c r="O27" i="3"/>
  <c r="N27" i="3"/>
  <c r="P27" i="3"/>
  <c r="M27" i="3"/>
  <c r="L27" i="3"/>
  <c r="R27" i="3"/>
  <c r="T27" i="3"/>
  <c r="Q27" i="3"/>
  <c r="R21" i="3"/>
  <c r="T21" i="3"/>
  <c r="Q21" i="3"/>
  <c r="P21" i="3"/>
  <c r="O21" i="3"/>
  <c r="L21" i="3"/>
  <c r="N21" i="3"/>
  <c r="M21" i="3"/>
  <c r="T24" i="3"/>
  <c r="R24" i="3"/>
  <c r="Q24" i="3"/>
  <c r="P24" i="3"/>
  <c r="O24" i="3"/>
  <c r="N24" i="3"/>
  <c r="M24" i="3"/>
  <c r="L24" i="3"/>
  <c r="T13" i="3"/>
  <c r="R13" i="3"/>
  <c r="O13" i="3"/>
  <c r="L13" i="3"/>
  <c r="Q13" i="3"/>
  <c r="P13" i="3"/>
  <c r="N13" i="3"/>
  <c r="M13" i="3"/>
  <c r="Q28" i="3"/>
  <c r="T28" i="3"/>
  <c r="R28" i="3"/>
  <c r="M28" i="3"/>
  <c r="L28" i="3"/>
  <c r="P28" i="3"/>
  <c r="O28" i="3"/>
  <c r="N28" i="3"/>
  <c r="J27" i="3"/>
  <c r="J26" i="3"/>
  <c r="X22" i="3" l="1"/>
  <c r="W22" i="3"/>
  <c r="T34" i="3"/>
  <c r="R34" i="3"/>
  <c r="P34" i="3"/>
  <c r="Q34" i="3"/>
  <c r="N34" i="3"/>
  <c r="M34" i="3"/>
  <c r="J34" i="3"/>
  <c r="O34" i="3"/>
  <c r="L34" i="3"/>
  <c r="X24" i="3" l="1"/>
  <c r="W24" i="3"/>
  <c r="X23" i="3"/>
  <c r="W23" i="3"/>
  <c r="X25" i="3" l="1"/>
  <c r="W25" i="3"/>
  <c r="X26" i="3" l="1"/>
  <c r="W26" i="3"/>
  <c r="X29" i="3" l="1"/>
  <c r="X27" i="3"/>
  <c r="W27" i="3"/>
  <c r="W29" i="3" l="1"/>
  <c r="X28" i="3"/>
  <c r="W28" i="3"/>
  <c r="X30" i="3"/>
  <c r="D18" i="3" s="1"/>
  <c r="D19" i="3" s="1"/>
  <c r="W30" i="3"/>
  <c r="D16" i="3" s="1"/>
  <c r="D17" i="3" s="1"/>
</calcChain>
</file>

<file path=xl/sharedStrings.xml><?xml version="1.0" encoding="utf-8"?>
<sst xmlns="http://schemas.openxmlformats.org/spreadsheetml/2006/main" count="46018" uniqueCount="212">
  <si>
    <t>Hour Ending</t>
  </si>
  <si>
    <t>10th</t>
  </si>
  <si>
    <t>30th</t>
  </si>
  <si>
    <t>50th</t>
  </si>
  <si>
    <t>70th</t>
  </si>
  <si>
    <t>90th</t>
  </si>
  <si>
    <t>Daily</t>
  </si>
  <si>
    <t>Temp</t>
  </si>
  <si>
    <t>Date</t>
  </si>
  <si>
    <t>Aggregate</t>
  </si>
  <si>
    <t>Event Days</t>
  </si>
  <si>
    <t>Segment</t>
  </si>
  <si>
    <t>Hour</t>
  </si>
  <si>
    <t>Confidential</t>
  </si>
  <si>
    <t>Refload</t>
  </si>
  <si>
    <t>Obsload</t>
  </si>
  <si>
    <t>SE</t>
  </si>
  <si>
    <t>Report</t>
  </si>
  <si>
    <t>Daily Max Temp</t>
  </si>
  <si>
    <t>StartHour</t>
  </si>
  <si>
    <t>EndHour</t>
  </si>
  <si>
    <t>Average Impact - %</t>
  </si>
  <si>
    <t>Southern California Edison</t>
  </si>
  <si>
    <t>Table 1: Menu options</t>
  </si>
  <si>
    <t>Table 2: Event day information</t>
  </si>
  <si>
    <t>Type of Result</t>
  </si>
  <si>
    <t>All</t>
  </si>
  <si>
    <t>LCA</t>
  </si>
  <si>
    <t>Size</t>
  </si>
  <si>
    <t>Vendor</t>
  </si>
  <si>
    <t>Zone</t>
  </si>
  <si>
    <t>Category</t>
  </si>
  <si>
    <t>5th</t>
  </si>
  <si>
    <t>95th</t>
  </si>
  <si>
    <t>T-statistic</t>
  </si>
  <si>
    <t>Uncertainty Adjusted Impact - Percentiles</t>
  </si>
  <si>
    <t>% Load Reduction</t>
  </si>
  <si>
    <t>% Change</t>
  </si>
  <si>
    <t>Multiplier</t>
  </si>
  <si>
    <t>Full Hours Only - Average Impact - %</t>
  </si>
  <si>
    <t>All Customers</t>
  </si>
  <si>
    <t>Big Creek/Ventura</t>
  </si>
  <si>
    <t>LA Basin</t>
  </si>
  <si>
    <t>Outside LA Basin</t>
  </si>
  <si>
    <t>NEM Customer</t>
  </si>
  <si>
    <t>Non-NEM Customer</t>
  </si>
  <si>
    <t>Dynamic</t>
  </si>
  <si>
    <t>Flat</t>
  </si>
  <si>
    <t>Remainder of System</t>
  </si>
  <si>
    <t>South Orange County</t>
  </si>
  <si>
    <t>South of Lugo</t>
  </si>
  <si>
    <t>Basic Dropdowns</t>
  </si>
  <si>
    <t>Category Dropdown List &amp; Filters</t>
  </si>
  <si>
    <t>Input Page Lookup</t>
  </si>
  <si>
    <t>Category Options</t>
  </si>
  <si>
    <t>Segment Options</t>
  </si>
  <si>
    <t>AutoDR</t>
  </si>
  <si>
    <t>Rate Family</t>
  </si>
  <si>
    <t>Event Lookup Value</t>
  </si>
  <si>
    <t>Standby Status</t>
  </si>
  <si>
    <t>Interval Lookup Value</t>
  </si>
  <si>
    <t>Auto DR</t>
  </si>
  <si>
    <t>Industry</t>
  </si>
  <si>
    <t>No Auto DR</t>
  </si>
  <si>
    <t>AC Tonnage</t>
  </si>
  <si>
    <t>Units</t>
  </si>
  <si>
    <t>20-200kW</t>
  </si>
  <si>
    <t>Climate Zone</t>
  </si>
  <si>
    <t>20kW or Lower</t>
  </si>
  <si>
    <t>AC Cycling %</t>
  </si>
  <si>
    <t>Greater than 200kW</t>
  </si>
  <si>
    <t>Load Control Group</t>
  </si>
  <si>
    <t>TOU-8-S</t>
  </si>
  <si>
    <t>Net Energy Metered Status</t>
  </si>
  <si>
    <t>Multipliers</t>
  </si>
  <si>
    <t>TOU-8</t>
  </si>
  <si>
    <t>SubLAP</t>
  </si>
  <si>
    <t>TOU-GS1</t>
  </si>
  <si>
    <t>Low Income Rate</t>
  </si>
  <si>
    <t>Per Device</t>
  </si>
  <si>
    <t>TOU-GS2</t>
  </si>
  <si>
    <t>Per Customer</t>
  </si>
  <si>
    <t>TOU-GS3</t>
  </si>
  <si>
    <t>Per Ton</t>
  </si>
  <si>
    <t>TOU-PA-2</t>
  </si>
  <si>
    <t>TOU-PA-3</t>
  </si>
  <si>
    <t>Non-Standby Customers</t>
  </si>
  <si>
    <t>Standby Customers</t>
  </si>
  <si>
    <t>Agriculture, Mining, Construction</t>
  </si>
  <si>
    <t>Institutional/Government</t>
  </si>
  <si>
    <t>Manufacturing</t>
  </si>
  <si>
    <t>Offices, Hotels, Finance, Services</t>
  </si>
  <si>
    <t>Retail Stores</t>
  </si>
  <si>
    <t>Schools</t>
  </si>
  <si>
    <t>Unknown/Other</t>
  </si>
  <si>
    <t>Wholesale, Transport, Other Utilities</t>
  </si>
  <si>
    <t>Religious Organizations</t>
  </si>
  <si>
    <t>03 or less</t>
  </si>
  <si>
    <t>03 to 04</t>
  </si>
  <si>
    <t>04 to 05</t>
  </si>
  <si>
    <t>05 to 10</t>
  </si>
  <si>
    <t>10-100</t>
  </si>
  <si>
    <t>Redaction Lookups</t>
  </si>
  <si>
    <t>100-500</t>
  </si>
  <si>
    <t>Public</t>
  </si>
  <si>
    <t>Value for Selected Day</t>
  </si>
  <si>
    <t>500+</t>
  </si>
  <si>
    <t>Aggregation Level</t>
  </si>
  <si>
    <t>SDP-C-1</t>
  </si>
  <si>
    <t>SDP-C-2</t>
  </si>
  <si>
    <t>SDP-C-3</t>
  </si>
  <si>
    <t>SDP-C-4</t>
  </si>
  <si>
    <t>SDP-HD</t>
  </si>
  <si>
    <t>SDP-LD</t>
  </si>
  <si>
    <t>SDP-N</t>
  </si>
  <si>
    <t>SDP-NW</t>
  </si>
  <si>
    <t>SDP-W-1</t>
  </si>
  <si>
    <t>SDP-W-2</t>
  </si>
  <si>
    <t>SCE Central</t>
  </si>
  <si>
    <t>SCE High Desert</t>
  </si>
  <si>
    <t>SCE Low Desert</t>
  </si>
  <si>
    <t>SCE North</t>
  </si>
  <si>
    <t>SCE Northwest</t>
  </si>
  <si>
    <t>SCE West</t>
  </si>
  <si>
    <t>Yes</t>
  </si>
  <si>
    <t>No</t>
  </si>
  <si>
    <t>TOU Rate</t>
  </si>
  <si>
    <t>Resideo</t>
  </si>
  <si>
    <t>EnergyHub</t>
  </si>
  <si>
    <t>Total sites</t>
  </si>
  <si>
    <t>Total devices</t>
  </si>
  <si>
    <t>Total cooling tons</t>
  </si>
  <si>
    <r>
      <t>Avg Temp (</t>
    </r>
    <r>
      <rPr>
        <b/>
        <sz val="11"/>
        <color theme="0"/>
        <rFont val="Calibri"/>
        <family val="2"/>
      </rPr>
      <t>°</t>
    </r>
    <r>
      <rPr>
        <b/>
        <sz val="11"/>
        <color theme="0"/>
        <rFont val="Corbel"/>
        <family val="2"/>
      </rPr>
      <t>F, Site-Weighted)</t>
    </r>
  </si>
  <si>
    <t>Daily Avg Temp (°F)</t>
  </si>
  <si>
    <t>Standard Error</t>
  </si>
  <si>
    <t>T-Statistic</t>
  </si>
  <si>
    <t>Sites</t>
  </si>
  <si>
    <t>Devices</t>
  </si>
  <si>
    <t>Tons</t>
  </si>
  <si>
    <t>Event Hours</t>
  </si>
  <si>
    <t>Full Hours</t>
  </si>
  <si>
    <t>All Hours</t>
  </si>
  <si>
    <t>Lookups</t>
  </si>
  <si>
    <t>HE1</t>
  </si>
  <si>
    <t>HE2</t>
  </si>
  <si>
    <t>HE3</t>
  </si>
  <si>
    <t>HE4</t>
  </si>
  <si>
    <t>HE5</t>
  </si>
  <si>
    <t>HE6</t>
  </si>
  <si>
    <t>HE7</t>
  </si>
  <si>
    <t>HE8</t>
  </si>
  <si>
    <t>HE9</t>
  </si>
  <si>
    <t>HE10</t>
  </si>
  <si>
    <t>HE11</t>
  </si>
  <si>
    <t>HE12</t>
  </si>
  <si>
    <t>HE13</t>
  </si>
  <si>
    <t>HE14</t>
  </si>
  <si>
    <t>HE15</t>
  </si>
  <si>
    <t>HE16</t>
  </si>
  <si>
    <t>HE17</t>
  </si>
  <si>
    <t>HE18</t>
  </si>
  <si>
    <t>HE19</t>
  </si>
  <si>
    <t>HE20</t>
  </si>
  <si>
    <t>HE21</t>
  </si>
  <si>
    <t>HE22</t>
  </si>
  <si>
    <t>HE23</t>
  </si>
  <si>
    <t>HE24</t>
  </si>
  <si>
    <t>Average Event Day (5:00pm-6:00pm)</t>
  </si>
  <si>
    <t>10/14/2020 (6:00pm-7:00pm)</t>
  </si>
  <si>
    <t>10/15/2020 (6:00pm-7:00pm)</t>
  </si>
  <si>
    <t>6/17/2021 (5:00pm-6:00pm)</t>
  </si>
  <si>
    <t>7/9/2021 (5:50pm-8:55pm)</t>
  </si>
  <si>
    <t>8/27/2021 (5:00pm-6:00pm)</t>
  </si>
  <si>
    <t>9/9/2021 (3:58pm-5:00pm)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</si>
  <si>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</si>
  <si>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</si>
  <si>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</si>
  <si>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</si>
  <si>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</si>
  <si>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</si>
  <si>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</si>
  <si>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</si>
  <si>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</si>
  <si>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</si>
  <si>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</si>
  <si>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</si>
  <si>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</si>
  <si>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</si>
  <si>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</si>
  <si>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</si>
  <si>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</si>
  <si>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</si>
  <si>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</si>
  <si>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</si>
  <si>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</si>
  <si>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</si>
  <si>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</si>
  <si>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</si>
  <si>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18:00</t>
  </si>
  <si>
    <t>19:00</t>
  </si>
  <si>
    <t>17:00</t>
  </si>
  <si>
    <t>17:50</t>
  </si>
  <si>
    <t>20:55</t>
  </si>
  <si>
    <t>15:58</t>
  </si>
  <si>
    <t>100</t>
  </si>
  <si>
    <t>30</t>
  </si>
  <si>
    <t>50</t>
  </si>
  <si>
    <t>redact</t>
  </si>
  <si>
    <t>XXXX</t>
  </si>
  <si>
    <t>2021 Ex Post Load Impacts - SDP-C Program</t>
  </si>
  <si>
    <t>Confidential Information is Redacted.</t>
  </si>
  <si>
    <t>Redacted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</si>
</sst>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0.0"/>
    <numFmt numFmtId="165" formatCode="#,##0.0_);\(#,##0.0\)"/>
    <numFmt numFmtId="166" formatCode="0.0%"/>
  </numFmts>
  <fonts count="20" x14ac:knownFonts="1">
    <font>
      <sz val="11"/>
      <color theme="1"/>
      <name val="Corbel"/>
      <family val="2"/>
      <scheme val="minor"/>
    </font>
    <font>
      <b/>
      <sz val="11"/>
      <color theme="0"/>
      <name val="Corbel"/>
      <family val="2"/>
      <scheme val="minor"/>
    </font>
    <font>
      <sz val="11"/>
      <color theme="0"/>
      <name val="Corbel"/>
      <family val="2"/>
      <scheme val="minor"/>
    </font>
    <font>
      <sz val="11"/>
      <color theme="1"/>
      <name val="Corbel"/>
      <family val="2"/>
      <scheme val="minor"/>
    </font>
    <font>
      <sz val="16"/>
      <color rgb="FFFF0000"/>
      <name val="Corbel"/>
      <family val="2"/>
      <scheme val="minor"/>
    </font>
    <font>
      <sz val="11"/>
      <color rgb="FFFF0000"/>
      <name val="Corbel"/>
      <family val="2"/>
      <scheme val="minor"/>
    </font>
    <font>
      <sz val="11"/>
      <color theme="1"/>
      <name val="Corbel"/>
      <family val="2"/>
    </font>
    <font>
      <b/>
      <sz val="18"/>
      <color theme="0"/>
      <name val="Corbel"/>
      <family val="2"/>
    </font>
    <font>
      <sz val="11"/>
      <color theme="0"/>
      <name val="Corbel"/>
      <family val="2"/>
    </font>
    <font>
      <b/>
      <sz val="14"/>
      <color theme="0"/>
      <name val="Corbel"/>
      <family val="2"/>
    </font>
    <font>
      <b/>
      <sz val="11"/>
      <color theme="1"/>
      <name val="Corbel"/>
      <family val="2"/>
    </font>
    <font>
      <b/>
      <sz val="11"/>
      <color theme="1"/>
      <name val="Corbel"/>
      <family val="2"/>
      <scheme val="minor"/>
    </font>
    <font>
      <sz val="9"/>
      <color rgb="FF201F1E"/>
      <name val="Calibri"/>
      <family val="2"/>
    </font>
    <font>
      <b/>
      <sz val="11"/>
      <color theme="0"/>
      <name val="Corbel"/>
      <family val="2"/>
    </font>
    <font>
      <sz val="11"/>
      <color theme="1"/>
      <name val="Calibri"/>
      <family val="2"/>
    </font>
    <font>
      <sz val="14"/>
      <color theme="1"/>
      <name val="Corbel"/>
      <family val="2"/>
      <scheme val="minor"/>
    </font>
    <font>
      <b/>
      <sz val="14"/>
      <color theme="0"/>
      <name val="Corbel"/>
      <family val="2"/>
      <scheme val="minor"/>
    </font>
    <font>
      <b/>
      <sz val="11"/>
      <color theme="0"/>
      <name val="Calibri"/>
      <family val="2"/>
    </font>
    <font>
      <b/>
      <sz val="11"/>
      <color theme="6" tint="-0.249977111117893"/>
      <name val="Corbel"/>
      <family val="2"/>
    </font>
    <font>
      <b/>
      <sz val="14"/>
      <color theme="6" tint="-0.249977111117893"/>
      <name val="Corbel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1"/>
  </cellStyleXfs>
  <cellXfs count="93">
    <xf numFmtId="0" fontId="0" fillId="0" borderId="0" xfId="0"/>
    <xf numFmtId="0" fontId="0" fillId="0" borderId="0" xfId="0" applyAlignment="1">
      <alignment horizontal="center" vertical="center" wrapText="1"/>
    </xf>
    <xf numFmtId="0" fontId="1" fillId="2" borderId="0" xfId="0" applyFont="1" applyFill="1"/>
    <xf numFmtId="0" fontId="0" fillId="3" borderId="0" xfId="0" applyFill="1"/>
    <xf numFmtId="14" fontId="0" fillId="0" borderId="1" xfId="0" applyNumberFormat="1" applyBorder="1"/>
    <xf numFmtId="39" fontId="0" fillId="0" borderId="0" xfId="0" applyNumberFormat="1"/>
    <xf numFmtId="0" fontId="3" fillId="0" borderId="1" xfId="3"/>
    <xf numFmtId="0" fontId="8" fillId="2" borderId="1" xfId="0" applyFont="1" applyFill="1" applyBorder="1"/>
    <xf numFmtId="0" fontId="6" fillId="0" borderId="1" xfId="0" applyFont="1" applyFill="1" applyBorder="1"/>
    <xf numFmtId="0" fontId="10" fillId="0" borderId="0" xfId="0" applyFont="1"/>
    <xf numFmtId="166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/>
    </xf>
    <xf numFmtId="3" fontId="0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4" borderId="3" xfId="0" applyFont="1" applyFill="1" applyBorder="1"/>
    <xf numFmtId="0" fontId="4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/>
    </xf>
    <xf numFmtId="0" fontId="8" fillId="0" borderId="1" xfId="0" applyFont="1" applyFill="1" applyBorder="1"/>
    <xf numFmtId="165" fontId="0" fillId="0" borderId="0" xfId="1" applyNumberFormat="1" applyFont="1" applyFill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39" fontId="0" fillId="0" borderId="11" xfId="1" applyNumberFormat="1" applyFont="1" applyBorder="1" applyAlignment="1">
      <alignment horizontal="center" vertical="center"/>
    </xf>
    <xf numFmtId="165" fontId="0" fillId="0" borderId="11" xfId="1" applyNumberFormat="1" applyFont="1" applyBorder="1" applyAlignment="1">
      <alignment horizontal="center" vertical="center"/>
    </xf>
    <xf numFmtId="0" fontId="12" fillId="0" borderId="0" xfId="0" applyFont="1"/>
    <xf numFmtId="0" fontId="1" fillId="2" borderId="1" xfId="0" applyFont="1" applyFill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11" xfId="1" applyNumberFormat="1" applyFont="1" applyBorder="1" applyAlignment="1">
      <alignment horizontal="center" vertical="center"/>
    </xf>
    <xf numFmtId="9" fontId="0" fillId="0" borderId="8" xfId="2" applyFont="1" applyBorder="1" applyAlignment="1">
      <alignment horizontal="center" vertical="center"/>
    </xf>
    <xf numFmtId="9" fontId="0" fillId="0" borderId="11" xfId="2" applyFont="1" applyBorder="1" applyAlignment="1">
      <alignment horizontal="center" vertical="center"/>
    </xf>
    <xf numFmtId="2" fontId="0" fillId="0" borderId="8" xfId="1" applyNumberFormat="1" applyFont="1" applyBorder="1" applyAlignment="1">
      <alignment horizontal="center" vertical="center"/>
    </xf>
    <xf numFmtId="4" fontId="0" fillId="0" borderId="10" xfId="1" applyNumberFormat="1" applyFont="1" applyBorder="1" applyAlignment="1">
      <alignment horizontal="center" vertical="center"/>
    </xf>
    <xf numFmtId="0" fontId="6" fillId="4" borderId="2" xfId="0" applyFont="1" applyFill="1" applyBorder="1"/>
    <xf numFmtId="2" fontId="6" fillId="0" borderId="8" xfId="0" quotePrefix="1" applyNumberFormat="1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5" fillId="0" borderId="1" xfId="3" applyFont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15" fillId="0" borderId="0" xfId="0" applyFont="1"/>
    <xf numFmtId="0" fontId="16" fillId="6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/>
    </xf>
    <xf numFmtId="0" fontId="9" fillId="0" borderId="1" xfId="0" applyFont="1" applyFill="1" applyBorder="1"/>
    <xf numFmtId="0" fontId="6" fillId="5" borderId="2" xfId="0" applyFont="1" applyFill="1" applyBorder="1"/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20" fontId="0" fillId="0" borderId="0" xfId="0" applyNumberFormat="1"/>
    <xf numFmtId="4" fontId="0" fillId="0" borderId="5" xfId="1" applyNumberFormat="1" applyFont="1" applyBorder="1" applyAlignment="1">
      <alignment horizontal="center" vertical="center"/>
    </xf>
    <xf numFmtId="2" fontId="6" fillId="0" borderId="8" xfId="3" quotePrefix="1" applyNumberFormat="1" applyFont="1" applyFill="1" applyBorder="1" applyAlignment="1">
      <alignment horizontal="center" wrapText="1"/>
    </xf>
    <xf numFmtId="39" fontId="0" fillId="0" borderId="0" xfId="1" applyNumberFormat="1" applyFont="1" applyAlignment="1">
      <alignment horizontal="center" vertical="center"/>
    </xf>
    <xf numFmtId="14" fontId="0" fillId="0" borderId="0" xfId="0" applyNumberFormat="1" applyBorder="1"/>
    <xf numFmtId="164" fontId="0" fillId="0" borderId="1" xfId="0" applyNumberFormat="1" applyFont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2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/>
    <xf numFmtId="4" fontId="0" fillId="0" borderId="1" xfId="0" applyNumberFormat="1" applyBorder="1"/>
    <xf numFmtId="1" fontId="0" fillId="0" borderId="1" xfId="0" applyNumberFormat="1" applyBorder="1"/>
    <xf numFmtId="0" fontId="18" fillId="0" borderId="1" xfId="0" applyFont="1" applyFill="1" applyBorder="1"/>
    <xf numFmtId="0" fontId="0" fillId="0" borderId="2" xfId="0" applyBorder="1" applyAlignment="1">
      <alignment horizontal="center" vertical="top"/>
    </xf>
    <xf numFmtId="4" fontId="0" fillId="7" borderId="1" xfId="0" applyNumberFormat="1" applyFill="1" applyBorder="1"/>
    <xf numFmtId="0" fontId="0" fillId="0" borderId="0" xfId="0" applyFill="1"/>
    <xf numFmtId="4" fontId="0" fillId="0" borderId="1" xfId="0" applyNumberFormat="1" applyFill="1" applyBorder="1"/>
    <xf numFmtId="0" fontId="14" fillId="0" borderId="1" xfId="3" applyFont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top" wrapText="1"/>
    </xf>
    <xf numFmtId="0" fontId="10" fillId="5" borderId="8" xfId="3" applyFont="1" applyFill="1" applyBorder="1" applyAlignment="1">
      <alignment horizontal="center" vertical="center" wrapText="1"/>
    </xf>
    <xf numFmtId="0" fontId="13" fillId="2" borderId="14" xfId="3" applyFont="1" applyFill="1" applyBorder="1" applyAlignment="1">
      <alignment horizontal="center" vertical="center" wrapText="1"/>
    </xf>
    <xf numFmtId="0" fontId="13" fillId="2" borderId="15" xfId="3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/>
    </xf>
    <xf numFmtId="0" fontId="10" fillId="5" borderId="9" xfId="3" applyFont="1" applyFill="1" applyBorder="1" applyAlignment="1">
      <alignment horizontal="center" vertical="center" wrapText="1"/>
    </xf>
    <xf numFmtId="0" fontId="13" fillId="2" borderId="12" xfId="3" applyFont="1" applyFill="1" applyBorder="1" applyAlignment="1">
      <alignment horizontal="center" vertical="center" wrapText="1"/>
    </xf>
    <xf numFmtId="0" fontId="13" fillId="2" borderId="16" xfId="3" applyFont="1" applyFill="1" applyBorder="1" applyAlignment="1">
      <alignment horizontal="center" vertical="center" wrapText="1"/>
    </xf>
    <xf numFmtId="0" fontId="10" fillId="5" borderId="5" xfId="3" applyFont="1" applyFill="1" applyBorder="1" applyAlignment="1">
      <alignment horizontal="center" vertical="center" wrapText="1"/>
    </xf>
    <xf numFmtId="0" fontId="10" fillId="5" borderId="7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10" fillId="5" borderId="11" xfId="3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43" fontId="2" fillId="2" borderId="0" xfId="1" applyFont="1" applyFill="1" applyAlignment="1">
      <alignment horizontal="center" vertical="center" wrapText="1"/>
    </xf>
    <xf numFmtId="0" fontId="13" fillId="2" borderId="4" xfId="3" applyFont="1" applyFill="1" applyBorder="1" applyAlignment="1">
      <alignment horizontal="center" vertical="center" wrapText="1"/>
    </xf>
    <xf numFmtId="0" fontId="13" fillId="2" borderId="11" xfId="3" applyFont="1" applyFill="1" applyBorder="1" applyAlignment="1">
      <alignment horizontal="center" vertical="center" wrapText="1"/>
    </xf>
    <xf numFmtId="0" fontId="13" fillId="2" borderId="5" xfId="3" applyFont="1" applyFill="1" applyBorder="1" applyAlignment="1">
      <alignment horizontal="center" vertical="center" wrapText="1"/>
    </xf>
    <xf numFmtId="0" fontId="13" fillId="2" borderId="7" xfId="3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13">
    <dxf>
      <fill>
        <patternFill>
          <bgColor theme="1" tint="-0.499984740745262"/>
        </patternFill>
      </fill>
    </dxf>
    <dxf>
      <fill>
        <patternFill>
          <bgColor theme="8" tint="0.79995117038483843"/>
        </patternFill>
      </fill>
    </dxf>
    <dxf>
      <font>
        <color theme="1"/>
      </font>
      <fill>
        <patternFill>
          <bgColor theme="6" tint="0.79995117038483843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top style="thin">
          <color theme="4"/>
        </top>
        <bottom style="thin">
          <color theme="4"/>
        </bottom>
        <horizontal style="thin">
          <color theme="4"/>
        </horizontal>
      </border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TableStyle="DSA Custom 1" defaultPivotStyle="PivotStyleLight16">
    <tableStyle name="DSA Custom 1" pivot="0" count="5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</tableStyle>
    <tableStyle name="DSA Custom 2" pivot="0" count="5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</tableStyle>
  </tableStyles>
  <colors>
    <mruColors>
      <color rgb="FF80BE25"/>
      <color rgb="FF0098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609375061301181E-2"/>
          <c:y val="5.6459674493682124E-2"/>
          <c:w val="0.8761569153631581"/>
          <c:h val="0.7993536121915408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Results!$G$5:$G$6</c:f>
              <c:strCache>
                <c:ptCount val="2"/>
                <c:pt idx="0">
                  <c:v>Reference Load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Results!$G$7:$G$30</c:f>
              <c:numCache>
                <c:formatCode>0.00</c:formatCode>
                <c:ptCount val="24"/>
                <c:pt idx="0">
                  <c:v>78.078674301147458</c:v>
                </c:pt>
                <c:pt idx="1">
                  <c:v>76.962888549804688</c:v>
                </c:pt>
                <c:pt idx="2">
                  <c:v>75.562801605224607</c:v>
                </c:pt>
                <c:pt idx="3">
                  <c:v>76.076850967407225</c:v>
                </c:pt>
                <c:pt idx="4">
                  <c:v>80.854781311035154</c:v>
                </c:pt>
                <c:pt idx="5">
                  <c:v>91.123531158447264</c:v>
                </c:pt>
                <c:pt idx="6">
                  <c:v>111.19396307373046</c:v>
                </c:pt>
                <c:pt idx="7">
                  <c:v>139.05689697265623</c:v>
                </c:pt>
                <c:pt idx="8">
                  <c:v>168.51236697387694</c:v>
                </c:pt>
                <c:pt idx="9">
                  <c:v>187.90925546264648</c:v>
                </c:pt>
                <c:pt idx="10">
                  <c:v>199.6942974243164</c:v>
                </c:pt>
                <c:pt idx="11">
                  <c:v>209.66401110839843</c:v>
                </c:pt>
                <c:pt idx="12">
                  <c:v>216.10382995605468</c:v>
                </c:pt>
                <c:pt idx="13">
                  <c:v>221.12703063964844</c:v>
                </c:pt>
                <c:pt idx="14">
                  <c:v>221.05762814331052</c:v>
                </c:pt>
                <c:pt idx="15">
                  <c:v>203.82349548339843</c:v>
                </c:pt>
                <c:pt idx="16">
                  <c:v>170.78470117187499</c:v>
                </c:pt>
                <c:pt idx="17">
                  <c:v>145.16218405151366</c:v>
                </c:pt>
                <c:pt idx="18">
                  <c:v>136.7763901977539</c:v>
                </c:pt>
                <c:pt idx="19">
                  <c:v>127.03834259033202</c:v>
                </c:pt>
                <c:pt idx="20">
                  <c:v>120.77043411254883</c:v>
                </c:pt>
                <c:pt idx="21">
                  <c:v>109.27898947143554</c:v>
                </c:pt>
                <c:pt idx="22">
                  <c:v>98.112272369384755</c:v>
                </c:pt>
                <c:pt idx="23">
                  <c:v>89.091980255126941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72-449D-953A-A2800C0CBECF}"/>
            </c:ext>
          </c:extLst>
        </c:ser>
        <c:ser>
          <c:idx val="1"/>
          <c:order val="1"/>
          <c:tx>
            <c:strRef>
              <c:f>Results!$H$5:$H$6</c:f>
              <c:strCache>
                <c:ptCount val="2"/>
                <c:pt idx="0">
                  <c:v>Load with DR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Results!$H$7:$H$30</c:f>
              <c:numCache>
                <c:formatCode>0.00</c:formatCode>
                <c:ptCount val="24"/>
                <c:pt idx="0">
                  <c:v>77.998050613403322</c:v>
                </c:pt>
                <c:pt idx="1">
                  <c:v>77.178223785400391</c:v>
                </c:pt>
                <c:pt idx="2">
                  <c:v>75.450088745117185</c:v>
                </c:pt>
                <c:pt idx="3">
                  <c:v>75.677103179931635</c:v>
                </c:pt>
                <c:pt idx="4">
                  <c:v>80.334563156127928</c:v>
                </c:pt>
                <c:pt idx="5">
                  <c:v>91.822114730834954</c:v>
                </c:pt>
                <c:pt idx="6">
                  <c:v>112.1548777770996</c:v>
                </c:pt>
                <c:pt idx="7">
                  <c:v>138.56395175170897</c:v>
                </c:pt>
                <c:pt idx="8">
                  <c:v>167.22749761962891</c:v>
                </c:pt>
                <c:pt idx="9">
                  <c:v>188.02872393798827</c:v>
                </c:pt>
                <c:pt idx="10">
                  <c:v>199.7003946533203</c:v>
                </c:pt>
                <c:pt idx="11">
                  <c:v>209.27616436767576</c:v>
                </c:pt>
                <c:pt idx="12">
                  <c:v>215.41958059692382</c:v>
                </c:pt>
                <c:pt idx="13">
                  <c:v>220.43898840332031</c:v>
                </c:pt>
                <c:pt idx="14">
                  <c:v>219.47777313232422</c:v>
                </c:pt>
                <c:pt idx="15">
                  <c:v>202.31456011962891</c:v>
                </c:pt>
                <c:pt idx="16">
                  <c:v>169.79965518188476</c:v>
                </c:pt>
                <c:pt idx="17">
                  <c:v>130.15872119140624</c:v>
                </c:pt>
                <c:pt idx="18">
                  <c:v>139.81614511108398</c:v>
                </c:pt>
                <c:pt idx="19">
                  <c:v>129.52669903564453</c:v>
                </c:pt>
                <c:pt idx="20">
                  <c:v>121.89604556274413</c:v>
                </c:pt>
                <c:pt idx="21">
                  <c:v>109.67397827148437</c:v>
                </c:pt>
                <c:pt idx="22">
                  <c:v>97.441054763793943</c:v>
                </c:pt>
                <c:pt idx="23">
                  <c:v>87.920754089355469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72-449D-953A-A2800C0CBECF}"/>
            </c:ext>
          </c:extLst>
        </c:ser>
        <c:ser>
          <c:idx val="2"/>
          <c:order val="2"/>
          <c:tx>
            <c:strRef>
              <c:f>Results!$I$5:$I$6</c:f>
              <c:strCache>
                <c:ptCount val="2"/>
                <c:pt idx="0">
                  <c:v>Load Reduction (MW)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Results!$I$7:$I$30</c:f>
              <c:numCache>
                <c:formatCode>0.00</c:formatCode>
                <c:ptCount val="24"/>
                <c:pt idx="0">
                  <c:v>8.0623687744136419E-2</c:v>
                </c:pt>
                <c:pt idx="1">
                  <c:v>-0.21533523559570256</c:v>
                </c:pt>
                <c:pt idx="2">
                  <c:v>0.11271286010742188</c:v>
                </c:pt>
                <c:pt idx="3">
                  <c:v>0.39974778747559014</c:v>
                </c:pt>
                <c:pt idx="4">
                  <c:v>0.52021815490722645</c:v>
                </c:pt>
                <c:pt idx="5">
                  <c:v>-0.69858357238769031</c:v>
                </c:pt>
                <c:pt idx="6">
                  <c:v>-0.96091470336914142</c:v>
                </c:pt>
                <c:pt idx="7">
                  <c:v>0.4929452209472629</c:v>
                </c:pt>
                <c:pt idx="8">
                  <c:v>1.2848693542480305</c:v>
                </c:pt>
                <c:pt idx="9">
                  <c:v>-0.11946847534179028</c:v>
                </c:pt>
                <c:pt idx="10">
                  <c:v>-6.097229003898974E-3</c:v>
                </c:pt>
                <c:pt idx="11">
                  <c:v>0.38784674072266512</c:v>
                </c:pt>
                <c:pt idx="12">
                  <c:v>0.6842493591308596</c:v>
                </c:pt>
                <c:pt idx="13">
                  <c:v>0.68804223632812977</c:v>
                </c:pt>
                <c:pt idx="14">
                  <c:v>1.5798550109863072</c:v>
                </c:pt>
                <c:pt idx="15">
                  <c:v>1.508935363769524</c:v>
                </c:pt>
                <c:pt idx="16">
                  <c:v>0.98504598999022619</c:v>
                </c:pt>
                <c:pt idx="17">
                  <c:v>15.003462860107419</c:v>
                </c:pt>
                <c:pt idx="18">
                  <c:v>-3.0397549133300856</c:v>
                </c:pt>
                <c:pt idx="19">
                  <c:v>-2.4883564453125047</c:v>
                </c:pt>
                <c:pt idx="20">
                  <c:v>-1.1256114501953078</c:v>
                </c:pt>
                <c:pt idx="21">
                  <c:v>-0.39498880004883574</c:v>
                </c:pt>
                <c:pt idx="22">
                  <c:v>0.67121760559081167</c:v>
                </c:pt>
                <c:pt idx="23">
                  <c:v>1.171226165771472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72-449D-953A-A2800C0CBECF}"/>
            </c:ext>
          </c:extLst>
        </c:ser>
        <c:ser>
          <c:idx val="3"/>
          <c:order val="3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Results!$M$6:$M$30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-0.65344072480433368</c:v>
                </c:pt>
                <c:pt idx="2">
                  <c:v>-0.7550289828329072</c:v>
                </c:pt>
                <c:pt idx="3">
                  <c:v>-0.4308212805332654</c:v>
                </c:pt>
                <c:pt idx="4">
                  <c:v>-0.14475341952392495</c:v>
                </c:pt>
                <c:pt idx="5">
                  <c:v>-0.1313208972225216</c:v>
                </c:pt>
                <c:pt idx="6">
                  <c:v>-1.6729728239375707</c:v>
                </c:pt>
                <c:pt idx="7">
                  <c:v>-2.144758261681079</c:v>
                </c:pt>
                <c:pt idx="8">
                  <c:v>-0.71444210775660677</c:v>
                </c:pt>
                <c:pt idx="9">
                  <c:v>-1.6682451754390204E-2</c:v>
                </c:pt>
                <c:pt idx="10">
                  <c:v>-1.5828385629942687</c:v>
                </c:pt>
                <c:pt idx="11">
                  <c:v>-1.4431470906517478</c:v>
                </c:pt>
                <c:pt idx="12">
                  <c:v>-0.82319977735257099</c:v>
                </c:pt>
                <c:pt idx="13">
                  <c:v>5.4605400137607618E-2</c:v>
                </c:pt>
                <c:pt idx="14">
                  <c:v>2.8040619141348366E-2</c:v>
                </c:pt>
                <c:pt idx="15">
                  <c:v>0.39406284656229462</c:v>
                </c:pt>
                <c:pt idx="16">
                  <c:v>-7.1214668117486557E-2</c:v>
                </c:pt>
                <c:pt idx="17">
                  <c:v>-0.71711862598041165</c:v>
                </c:pt>
                <c:pt idx="18">
                  <c:v>13.563052448236428</c:v>
                </c:pt>
                <c:pt idx="19">
                  <c:v>-4.4075633395692364</c:v>
                </c:pt>
                <c:pt idx="20">
                  <c:v>-3.7645265031326209</c:v>
                </c:pt>
                <c:pt idx="21">
                  <c:v>-2.5244200243693831</c:v>
                </c:pt>
                <c:pt idx="22">
                  <c:v>-1.669099336833304</c:v>
                </c:pt>
                <c:pt idx="23">
                  <c:v>-0.29012531389902407</c:v>
                </c:pt>
                <c:pt idx="24">
                  <c:v>0.23146006804183283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72-449D-953A-A2800C0CBECF}"/>
            </c:ext>
          </c:extLst>
        </c:ser>
        <c:ser>
          <c:idx val="4"/>
          <c:order val="4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Results!$Q$6:$Q$30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0.81468810029260652</c:v>
                </c:pt>
                <c:pt idx="2">
                  <c:v>0.32435851164150209</c:v>
                </c:pt>
                <c:pt idx="3">
                  <c:v>0.65624700074810915</c:v>
                </c:pt>
                <c:pt idx="4">
                  <c:v>0.94424899447510524</c:v>
                </c:pt>
                <c:pt idx="5">
                  <c:v>1.1717572070369746</c:v>
                </c:pt>
                <c:pt idx="6">
                  <c:v>0.27580567916219023</c:v>
                </c:pt>
                <c:pt idx="7">
                  <c:v>0.22292885494279591</c:v>
                </c:pt>
                <c:pt idx="8">
                  <c:v>1.7003325496511326</c:v>
                </c:pt>
                <c:pt idx="9">
                  <c:v>2.5864211602504512</c:v>
                </c:pt>
                <c:pt idx="10">
                  <c:v>1.3439016123106882</c:v>
                </c:pt>
                <c:pt idx="11">
                  <c:v>1.4309526326439499</c:v>
                </c:pt>
                <c:pt idx="12">
                  <c:v>1.5988932587979012</c:v>
                </c:pt>
                <c:pt idx="13">
                  <c:v>1.3138933181241117</c:v>
                </c:pt>
                <c:pt idx="14">
                  <c:v>1.3480438535149113</c:v>
                </c:pt>
                <c:pt idx="15">
                  <c:v>2.7656471754103196</c:v>
                </c:pt>
                <c:pt idx="16">
                  <c:v>3.0890853956565345</c:v>
                </c:pt>
                <c:pt idx="17">
                  <c:v>2.687210605960864</c:v>
                </c:pt>
                <c:pt idx="18">
                  <c:v>16.443873271978408</c:v>
                </c:pt>
                <c:pt idx="19">
                  <c:v>-1.6719464870909346</c:v>
                </c:pt>
                <c:pt idx="20">
                  <c:v>-1.2121863874923884</c:v>
                </c:pt>
                <c:pt idx="21">
                  <c:v>0.27319712397876761</c:v>
                </c:pt>
                <c:pt idx="22">
                  <c:v>0.87912173673563254</c:v>
                </c:pt>
                <c:pt idx="23">
                  <c:v>1.6325605250806474</c:v>
                </c:pt>
                <c:pt idx="24">
                  <c:v>2.1109922635011111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72-449D-953A-A2800C0CB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642976"/>
        <c:axId val="451636744"/>
      </c:scatterChart>
      <c:valAx>
        <c:axId val="451642976"/>
        <c:scaling>
          <c:orientation val="minMax"/>
          <c:max val="2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Hour Ending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36744"/>
        <c:crosses val="autoZero"/>
        <c:crossBetween val="midCat"/>
        <c:majorUnit val="3"/>
      </c:valAx>
      <c:valAx>
        <c:axId val="451636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42976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egendEntry>
        <c:idx val="4"/>
        <c:delete val="1"/>
      </c:legendEntry>
      <c:layout>
        <c:manualLayout>
          <c:xMode val="edge"/>
          <c:yMode val="edge"/>
          <c:x val="9.9005672779379078E-2"/>
          <c:y val="7.4612945346017534E-2"/>
          <c:w val="0.32811392148822532"/>
          <c:h val="0.243189895380724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378442</xdr:colOff>
      <xdr:row>1</xdr:row>
      <xdr:rowOff>38373</xdr:rowOff>
    </xdr:from>
    <xdr:to>
      <xdr:col>20</xdr:col>
      <xdr:colOff>1270</xdr:colOff>
      <xdr:row>2</xdr:row>
      <xdr:rowOff>258990</xdr:rowOff>
    </xdr:to>
    <xdr:pic>
      <xdr:nvPicPr>
        <xdr:cNvPr id="8" name="Picture 7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923" b="19627"/>
        <a:stretch/>
      </xdr:blipFill>
      <xdr:spPr>
        <a:xfrm>
          <a:off x="14110317" y="231141"/>
          <a:ext cx="2416374" cy="504099"/>
        </a:xfrm>
        <a:prstGeom prst="rect">
          <a:avLst/>
        </a:prstGeom>
      </xdr:spPr>
    </xdr:pic>
    <xdr:clientData/>
  </xdr:twoCellAnchor>
  <xdr:twoCellAnchor editAs="oneCell">
    <xdr:from>
      <xdr:col>12</xdr:col>
      <xdr:colOff>468085</xdr:colOff>
      <xdr:row>1</xdr:row>
      <xdr:rowOff>37890</xdr:rowOff>
    </xdr:from>
    <xdr:to>
      <xdr:col>15</xdr:col>
      <xdr:colOff>349421</xdr:colOff>
      <xdr:row>2</xdr:row>
      <xdr:rowOff>260031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01121" y="230658"/>
          <a:ext cx="1480175" cy="505623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108857</xdr:colOff>
      <xdr:row>19</xdr:row>
      <xdr:rowOff>117704</xdr:rowOff>
    </xdr:from>
    <xdr:to>
      <xdr:col>4</xdr:col>
      <xdr:colOff>0</xdr:colOff>
      <xdr:row>34</xdr:row>
      <xdr:rowOff>27214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DSA">
  <a:themeElements>
    <a:clrScheme name="DSA">
      <a:dk1>
        <a:srgbClr val="595959"/>
      </a:dk1>
      <a:lt1>
        <a:sysClr val="window" lastClr="FFFFFF"/>
      </a:lt1>
      <a:dk2>
        <a:srgbClr val="005F8C"/>
      </a:dk2>
      <a:lt2>
        <a:srgbClr val="D8D8D8"/>
      </a:lt2>
      <a:accent1>
        <a:srgbClr val="0098D7"/>
      </a:accent1>
      <a:accent2>
        <a:srgbClr val="999999"/>
      </a:accent2>
      <a:accent3>
        <a:srgbClr val="E66827"/>
      </a:accent3>
      <a:accent4>
        <a:srgbClr val="8D82A3"/>
      </a:accent4>
      <a:accent5>
        <a:srgbClr val="80BE25"/>
      </a:accent5>
      <a:accent6>
        <a:srgbClr val="00709F"/>
      </a:accent6>
      <a:hlink>
        <a:srgbClr val="737373"/>
      </a:hlink>
      <a:folHlink>
        <a:srgbClr val="B54E15"/>
      </a:folHlink>
    </a:clrScheme>
    <a:fontScheme name="DSA Theme">
      <a:majorFont>
        <a:latin typeface="Corbel"/>
        <a:ea typeface=""/>
        <a:cs typeface=""/>
      </a:majorFont>
      <a:minorFont>
        <a:latin typeface="Corbel"/>
        <a:ea typeface=""/>
        <a:cs typeface=""/>
      </a:minorFont>
    </a:fontScheme>
    <a:fmtScheme name="Dividend">
      <a:fillStyleLst>
        <a:solidFill>
          <a:schemeClr val="phClr"/>
        </a:solidFill>
        <a:gradFill rotWithShape="1">
          <a:gsLst>
            <a:gs pos="0">
              <a:schemeClr val="phClr">
                <a:tint val="68000"/>
                <a:alpha val="90000"/>
                <a:lumMod val="100000"/>
              </a:schemeClr>
            </a:gs>
            <a:gs pos="100000">
              <a:schemeClr val="phClr">
                <a:tint val="90000"/>
                <a:lumMod val="9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lumMod val="110000"/>
              </a:schemeClr>
            </a:gs>
            <a:gs pos="84000">
              <a:schemeClr val="phClr">
                <a:shade val="90000"/>
                <a:lumMod val="88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>
              <a:lumMod val="90000"/>
            </a:schemeClr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55000"/>
              </a:srgbClr>
            </a:outerShdw>
          </a:effectLst>
        </a:effectStyle>
        <a:effectStyle>
          <a:effectLst>
            <a:outerShdw blurRad="88900" dist="38100" dir="504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200000"/>
            </a:lightRig>
          </a:scene3d>
          <a:sp3d>
            <a:bevelT w="381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88000">
              <a:schemeClr val="phClr">
                <a:shade val="94000"/>
                <a:satMod val="110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8000"/>
                <a:satMod val="110000"/>
                <a:lumMod val="8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SA" id="{26DE1EC5-3BC3-4186-8BF2-25537294699C}" vid="{4CD8A7F0-FA4B-4F51-95D2-BE8BAF5DAF16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showGridLines="0" workbookViewId="0">
      <selection activeCell="E39" sqref="E39"/>
    </sheetView>
  </sheetViews>
  <sheetFormatPr defaultColWidth="8.875" defaultRowHeight="15" x14ac:dyDescent="0.25"/>
  <cols>
    <col min="1" max="1" width="8.875" style="6"/>
    <col min="2" max="2" width="18.875" style="6" customWidth="1"/>
    <col min="3" max="16384" width="8.875" style="6"/>
  </cols>
  <sheetData>
    <row r="1" spans="1:9" ht="15" customHeight="1" x14ac:dyDescent="0.25">
      <c r="A1" s="38"/>
      <c r="B1" s="38"/>
      <c r="C1" s="38"/>
      <c r="D1" s="38"/>
      <c r="E1" s="38"/>
      <c r="F1" s="38"/>
      <c r="G1" s="38"/>
      <c r="H1" s="38"/>
      <c r="I1" s="38"/>
    </row>
    <row r="2" spans="1:9" ht="15" customHeight="1" x14ac:dyDescent="0.25">
      <c r="A2" s="38"/>
      <c r="B2" s="70" t="s">
        <v>210</v>
      </c>
      <c r="C2" s="70"/>
      <c r="D2" s="70"/>
      <c r="E2" s="70"/>
      <c r="F2" s="38"/>
      <c r="G2" s="38"/>
      <c r="H2" s="38"/>
      <c r="I2" s="38"/>
    </row>
    <row r="3" spans="1:9" x14ac:dyDescent="0.25">
      <c r="A3" s="38"/>
      <c r="B3" s="70"/>
      <c r="C3" s="70"/>
      <c r="D3" s="70"/>
      <c r="E3" s="70"/>
      <c r="F3" s="38"/>
      <c r="G3" s="38"/>
      <c r="H3" s="38"/>
      <c r="I3" s="38"/>
    </row>
    <row r="4" spans="1:9" x14ac:dyDescent="0.25">
      <c r="A4" s="38"/>
      <c r="B4" s="70"/>
      <c r="C4" s="70"/>
      <c r="D4" s="70"/>
      <c r="E4" s="70"/>
      <c r="F4" s="38"/>
      <c r="G4" s="38"/>
      <c r="H4" s="38"/>
      <c r="I4" s="38"/>
    </row>
    <row r="5" spans="1:9" x14ac:dyDescent="0.25">
      <c r="A5" s="38"/>
      <c r="B5" s="70"/>
      <c r="C5" s="70"/>
      <c r="D5" s="70"/>
      <c r="E5" s="70"/>
      <c r="F5" s="38"/>
      <c r="G5" s="38"/>
      <c r="H5" s="38"/>
      <c r="I5" s="38"/>
    </row>
    <row r="6" spans="1:9" x14ac:dyDescent="0.25">
      <c r="A6" s="38"/>
      <c r="B6" s="70"/>
      <c r="C6" s="70"/>
      <c r="D6" s="70"/>
      <c r="E6" s="70"/>
      <c r="F6" s="38"/>
      <c r="G6" s="38"/>
      <c r="H6" s="38"/>
      <c r="I6" s="38"/>
    </row>
    <row r="7" spans="1:9" x14ac:dyDescent="0.25">
      <c r="A7" s="38"/>
      <c r="B7" s="70"/>
      <c r="C7" s="70"/>
      <c r="D7" s="70"/>
      <c r="E7" s="70"/>
      <c r="F7" s="38"/>
      <c r="G7" s="38"/>
      <c r="H7" s="38"/>
      <c r="I7" s="38"/>
    </row>
    <row r="8" spans="1:9" x14ac:dyDescent="0.25">
      <c r="A8" s="38"/>
      <c r="B8" s="70"/>
      <c r="C8" s="70"/>
      <c r="D8" s="70"/>
      <c r="E8" s="70"/>
      <c r="F8" s="38"/>
      <c r="G8" s="38"/>
      <c r="H8" s="38"/>
      <c r="I8" s="38"/>
    </row>
    <row r="9" spans="1:9" x14ac:dyDescent="0.25">
      <c r="B9" s="70"/>
      <c r="C9" s="70"/>
      <c r="D9" s="70"/>
      <c r="E9" s="70"/>
    </row>
    <row r="10" spans="1:9" x14ac:dyDescent="0.25">
      <c r="B10" s="70"/>
      <c r="C10" s="70"/>
      <c r="D10" s="70"/>
      <c r="E10" s="70"/>
    </row>
  </sheetData>
  <mergeCells count="1">
    <mergeCell ref="B2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36"/>
  <sheetViews>
    <sheetView showGridLines="0" showZeros="0" tabSelected="1" zoomScaleNormal="100" workbookViewId="0">
      <selection activeCell="H5" sqref="H5:H6"/>
    </sheetView>
  </sheetViews>
  <sheetFormatPr defaultRowHeight="15" x14ac:dyDescent="0.25"/>
  <cols>
    <col min="1" max="1" width="1.625" customWidth="1"/>
    <col min="2" max="2" width="2" customWidth="1"/>
    <col min="3" max="3" width="37.375" customWidth="1"/>
    <col min="4" max="4" width="41.125" customWidth="1"/>
    <col min="5" max="5" width="2.875" customWidth="1"/>
    <col min="6" max="6" width="7.625" customWidth="1"/>
    <col min="7" max="8" width="11.625" customWidth="1"/>
    <col min="9" max="9" width="12.875" customWidth="1"/>
    <col min="10" max="10" width="9.625" customWidth="1"/>
    <col min="11" max="11" width="13.5" customWidth="1"/>
    <col min="12" max="18" width="7" customWidth="1"/>
    <col min="19" max="20" width="8" customWidth="1"/>
    <col min="21" max="21" width="6.875" style="57" customWidth="1"/>
    <col min="22" max="23" width="8.875" style="39" hidden="1" customWidth="1"/>
    <col min="24" max="24" width="9" hidden="1" customWidth="1"/>
  </cols>
  <sheetData>
    <row r="2" spans="2:24" s="8" customFormat="1" ht="22.5" customHeight="1" x14ac:dyDescent="0.25">
      <c r="B2" s="48" t="s">
        <v>22</v>
      </c>
      <c r="C2" s="49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2:24" s="8" customFormat="1" ht="22.5" customHeight="1" x14ac:dyDescent="0.25">
      <c r="B3" s="50" t="s">
        <v>209</v>
      </c>
      <c r="C3" s="49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2:24" s="8" customFormat="1" ht="18.75" x14ac:dyDescent="0.3">
      <c r="B4" s="46"/>
      <c r="C4" s="19"/>
      <c r="D4" s="19"/>
      <c r="E4" s="19"/>
      <c r="F4" s="65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2:24" ht="15" customHeight="1" x14ac:dyDescent="0.25">
      <c r="C5" s="9" t="s">
        <v>23</v>
      </c>
      <c r="F5" s="73" t="s">
        <v>0</v>
      </c>
      <c r="G5" s="77" t="str">
        <f>"Reference Load ("&amp;units&amp;")"</f>
        <v>Reference Load (MW)</v>
      </c>
      <c r="H5" s="77" t="str">
        <f>"Load with DR ("&amp;units&amp;")"</f>
        <v>Load with DR (MW)</v>
      </c>
      <c r="I5" s="77" t="str">
        <f>"Load Reduction ("&amp;units&amp;")"</f>
        <v>Load Reduction (MW)</v>
      </c>
      <c r="J5" s="77" t="s">
        <v>36</v>
      </c>
      <c r="K5" s="77" t="s">
        <v>132</v>
      </c>
      <c r="L5" s="83" t="s">
        <v>35</v>
      </c>
      <c r="M5" s="83"/>
      <c r="N5" s="83"/>
      <c r="O5" s="83"/>
      <c r="P5" s="83"/>
      <c r="Q5" s="83"/>
      <c r="R5" s="84"/>
      <c r="S5" s="86" t="s">
        <v>134</v>
      </c>
      <c r="T5" s="88" t="s">
        <v>135</v>
      </c>
      <c r="V5" s="85" t="s">
        <v>139</v>
      </c>
      <c r="W5" s="85" t="s">
        <v>141</v>
      </c>
      <c r="X5" s="85" t="s">
        <v>140</v>
      </c>
    </row>
    <row r="6" spans="2:24" ht="15" customHeight="1" x14ac:dyDescent="0.25">
      <c r="C6" s="17" t="s">
        <v>25</v>
      </c>
      <c r="D6" s="11" t="s">
        <v>9</v>
      </c>
      <c r="F6" s="74"/>
      <c r="G6" s="78"/>
      <c r="H6" s="78"/>
      <c r="I6" s="78"/>
      <c r="J6" s="78"/>
      <c r="K6" s="78"/>
      <c r="L6" s="28" t="s">
        <v>32</v>
      </c>
      <c r="M6" s="28" t="s">
        <v>1</v>
      </c>
      <c r="N6" s="28" t="s">
        <v>2</v>
      </c>
      <c r="O6" s="28" t="s">
        <v>3</v>
      </c>
      <c r="P6" s="28" t="s">
        <v>4</v>
      </c>
      <c r="Q6" s="28" t="s">
        <v>5</v>
      </c>
      <c r="R6" s="28" t="s">
        <v>33</v>
      </c>
      <c r="S6" s="87"/>
      <c r="T6" s="89"/>
      <c r="U6" s="58"/>
      <c r="V6" s="85"/>
      <c r="W6" s="85"/>
      <c r="X6" s="85"/>
    </row>
    <row r="7" spans="2:24" s="1" customFormat="1" x14ac:dyDescent="0.25">
      <c r="C7" s="18" t="s">
        <v>31</v>
      </c>
      <c r="D7" s="14" t="s">
        <v>26</v>
      </c>
      <c r="F7" s="22">
        <v>1</v>
      </c>
      <c r="G7" s="33">
        <f>IFERROR(INDEX(intervals, MATCH(intervallookup&amp;$F7, intervals_y, 0), MATCH(G$31, intervals_x, 0))*multiplier, "")</f>
        <v>78.078674301147458</v>
      </c>
      <c r="H7" s="33">
        <f t="shared" ref="G7:H30" si="0">IFERROR(INDEX(intervals, MATCH(intervallookup&amp;$F7, intervals_y, 0), MATCH(H$31, intervals_x, 0))*multiplier, "")</f>
        <v>77.998050613403322</v>
      </c>
      <c r="I7" s="33">
        <f>IFERROR(G7-H7,"")</f>
        <v>8.0623687744136419E-2</v>
      </c>
      <c r="J7" s="31">
        <f>IFERROR(IF(G7=0,"",I7/G7), "")</f>
        <v>1.0325955001896281E-3</v>
      </c>
      <c r="K7" s="33">
        <f t="shared" ref="K7:K30" si="1">IFERROR(INDEX(intervals, MATCH(intervallookup&amp;$F7, intervals_y, 0), MATCH(K$31, intervals_x, 0)), "")</f>
        <v>72.946434020996094</v>
      </c>
      <c r="L7" s="33">
        <f>IFERROR($I7+$S7*_xlfn.NORM.INV(L$31,0,1), "")</f>
        <v>-0.86153778578443874</v>
      </c>
      <c r="M7" s="33">
        <f t="shared" ref="M7:R22" si="2">IFERROR($I7+$S7*_xlfn.NORM.INV(M$31,0,1), "")</f>
        <v>-0.65344072480433368</v>
      </c>
      <c r="N7" s="33">
        <f t="shared" si="2"/>
        <v>-0.21974951974171386</v>
      </c>
      <c r="O7" s="33">
        <f t="shared" si="2"/>
        <v>8.0623687744136419E-2</v>
      </c>
      <c r="P7" s="33">
        <f t="shared" si="2"/>
        <v>0.38099689522998664</v>
      </c>
      <c r="Q7" s="33">
        <f t="shared" si="2"/>
        <v>0.81468810029260652</v>
      </c>
      <c r="R7" s="33">
        <f t="shared" si="2"/>
        <v>1.022785161272711</v>
      </c>
      <c r="S7" s="33">
        <f t="shared" ref="S7:S30" si="3">IFERROR(INDEX(intervals, MATCH(intervallookup&amp;$F7, intervals_y, 0), MATCH(S$31, intervals_x, 0))*multiplier, "")</f>
        <v>0.57279350459575651</v>
      </c>
      <c r="T7" s="34">
        <f>IFERROR(I7/S7,"")</f>
        <v>0.14075524093283112</v>
      </c>
      <c r="U7" s="58"/>
      <c r="V7" s="56">
        <f t="shared" ref="V7:V30" si="4">INDEX(events, MATCH(eventlookup, events_y, 0), MATCH(CONCATENATE("HE",F7), events_x, 0))</f>
        <v>0</v>
      </c>
      <c r="W7" s="59">
        <f>IF(V7&lt;&gt;0, 1, 0)</f>
        <v>0</v>
      </c>
      <c r="X7" s="1">
        <f>IF(V7=1, 1, 0)</f>
        <v>0</v>
      </c>
    </row>
    <row r="8" spans="2:24" s="1" customFormat="1" x14ac:dyDescent="0.25">
      <c r="C8" s="18" t="s">
        <v>11</v>
      </c>
      <c r="D8" s="66" t="s">
        <v>40</v>
      </c>
      <c r="F8" s="22">
        <v>2</v>
      </c>
      <c r="G8" s="33">
        <f t="shared" si="0"/>
        <v>76.962888549804688</v>
      </c>
      <c r="H8" s="33">
        <f t="shared" si="0"/>
        <v>77.178223785400391</v>
      </c>
      <c r="I8" s="33">
        <f t="shared" ref="I8:I30" si="5">IFERROR(G8-H8,"")</f>
        <v>-0.21533523559570256</v>
      </c>
      <c r="J8" s="31">
        <f t="shared" ref="J8:J30" si="6">IFERROR(IF(G8=0,"",I8/G8), "")</f>
        <v>-2.7979100012125134E-3</v>
      </c>
      <c r="K8" s="33">
        <f t="shared" si="1"/>
        <v>71.803871154785156</v>
      </c>
      <c r="L8" s="33">
        <f t="shared" ref="L8:R30" si="7">IFERROR($I8+$S8*_xlfn.NORM.INV(L$31,0,1), "")</f>
        <v>-0.9080246610180096</v>
      </c>
      <c r="M8" s="33">
        <f t="shared" si="2"/>
        <v>-0.7550289828329072</v>
      </c>
      <c r="N8" s="33">
        <f t="shared" si="2"/>
        <v>-0.43617354235259476</v>
      </c>
      <c r="O8" s="33">
        <f t="shared" si="2"/>
        <v>-0.21533523559570256</v>
      </c>
      <c r="P8" s="33">
        <f t="shared" si="2"/>
        <v>5.5030711611895877E-3</v>
      </c>
      <c r="Q8" s="33">
        <f t="shared" si="2"/>
        <v>0.32435851164150209</v>
      </c>
      <c r="R8" s="33">
        <f t="shared" si="2"/>
        <v>0.47735418982660394</v>
      </c>
      <c r="S8" s="33">
        <f t="shared" si="3"/>
        <v>0.42112526857852933</v>
      </c>
      <c r="T8" s="34">
        <f t="shared" ref="T8:T30" si="8">IFERROR(I8/S8,"")</f>
        <v>-0.51133297301904346</v>
      </c>
      <c r="U8" s="60"/>
      <c r="V8" s="56">
        <f t="shared" si="4"/>
        <v>0</v>
      </c>
      <c r="W8" s="59">
        <f t="shared" ref="W8:W30" si="9">IF(V8&lt;&gt;0, 1, 0)</f>
        <v>0</v>
      </c>
      <c r="X8" s="1">
        <f t="shared" ref="X8:X30" si="10">IF(V8=1, 1, 0)</f>
        <v>0</v>
      </c>
    </row>
    <row r="9" spans="2:24" x14ac:dyDescent="0.25">
      <c r="C9" s="18" t="s">
        <v>8</v>
      </c>
      <c r="D9" s="14" t="s">
        <v>167</v>
      </c>
      <c r="F9" s="22">
        <v>3</v>
      </c>
      <c r="G9" s="33">
        <f t="shared" si="0"/>
        <v>75.562801605224607</v>
      </c>
      <c r="H9" s="33">
        <f t="shared" si="0"/>
        <v>75.450088745117185</v>
      </c>
      <c r="I9" s="33">
        <f t="shared" si="5"/>
        <v>0.11271286010742188</v>
      </c>
      <c r="J9" s="31">
        <f t="shared" si="6"/>
        <v>1.491644800258817E-3</v>
      </c>
      <c r="K9" s="33">
        <f t="shared" si="1"/>
        <v>70.873283386230469</v>
      </c>
      <c r="L9" s="33">
        <f t="shared" si="7"/>
        <v>-0.58490565688519158</v>
      </c>
      <c r="M9" s="33">
        <f t="shared" si="2"/>
        <v>-0.4308212805332654</v>
      </c>
      <c r="N9" s="33">
        <f t="shared" si="2"/>
        <v>-0.10969690450097791</v>
      </c>
      <c r="O9" s="33">
        <f t="shared" si="2"/>
        <v>0.11271286010742188</v>
      </c>
      <c r="P9" s="33">
        <f t="shared" si="2"/>
        <v>0.3351226247158216</v>
      </c>
      <c r="Q9" s="33">
        <f t="shared" si="2"/>
        <v>0.65624700074810915</v>
      </c>
      <c r="R9" s="33">
        <f t="shared" si="2"/>
        <v>0.81033137710003489</v>
      </c>
      <c r="S9" s="33">
        <f t="shared" si="3"/>
        <v>0.42412194347381588</v>
      </c>
      <c r="T9" s="34">
        <f t="shared" si="8"/>
        <v>0.26575578519761373</v>
      </c>
      <c r="U9" s="60"/>
      <c r="V9" s="56">
        <f t="shared" si="4"/>
        <v>0</v>
      </c>
      <c r="W9" s="59">
        <f t="shared" si="9"/>
        <v>0</v>
      </c>
      <c r="X9" s="1">
        <f t="shared" si="10"/>
        <v>0</v>
      </c>
    </row>
    <row r="10" spans="2:24" ht="18.75" x14ac:dyDescent="0.25">
      <c r="C10" s="71" t="str">
        <f>IFERROR(IF(INDEX(events, MATCH(eventlookup, events_y, 0), MATCH("Confidential", events_x, 0))=1,"Redacted to Protect Confidential Information", IF(INDEX(events, MATCH(eventlookup, events_y, 0), MATCH("Confidential", events_x, 0))=2, "Redacted to Protect Confidential Information", "")), "Event Not Called for this Category")</f>
        <v/>
      </c>
      <c r="D10" s="71"/>
      <c r="F10" s="22">
        <v>4</v>
      </c>
      <c r="G10" s="33">
        <f t="shared" si="0"/>
        <v>76.076850967407225</v>
      </c>
      <c r="H10" s="33">
        <f t="shared" si="0"/>
        <v>75.677103179931635</v>
      </c>
      <c r="I10" s="33">
        <f t="shared" si="5"/>
        <v>0.39974778747559014</v>
      </c>
      <c r="J10" s="31">
        <f t="shared" si="6"/>
        <v>5.2545259483315065E-3</v>
      </c>
      <c r="K10" s="33">
        <f t="shared" si="1"/>
        <v>70.241439819335938</v>
      </c>
      <c r="L10" s="33">
        <f t="shared" si="7"/>
        <v>-0.29911194575099098</v>
      </c>
      <c r="M10" s="33">
        <f t="shared" si="2"/>
        <v>-0.14475341952392495</v>
      </c>
      <c r="N10" s="33">
        <f t="shared" si="2"/>
        <v>0.17694230715193823</v>
      </c>
      <c r="O10" s="33">
        <f t="shared" si="2"/>
        <v>0.39974778747559014</v>
      </c>
      <c r="P10" s="33">
        <f t="shared" si="2"/>
        <v>0.62255326779924203</v>
      </c>
      <c r="Q10" s="33">
        <f t="shared" si="2"/>
        <v>0.94424899447510524</v>
      </c>
      <c r="R10" s="33">
        <f t="shared" si="2"/>
        <v>1.0986075207021708</v>
      </c>
      <c r="S10" s="33">
        <f t="shared" si="3"/>
        <v>0.42487654936313629</v>
      </c>
      <c r="T10" s="34">
        <f t="shared" si="8"/>
        <v>0.94085632185345924</v>
      </c>
      <c r="U10" s="60"/>
      <c r="V10" s="56">
        <f t="shared" si="4"/>
        <v>0</v>
      </c>
      <c r="W10" s="59">
        <f t="shared" si="9"/>
        <v>0</v>
      </c>
      <c r="X10" s="1">
        <f t="shared" si="10"/>
        <v>0</v>
      </c>
    </row>
    <row r="11" spans="2:24" x14ac:dyDescent="0.25">
      <c r="C11" s="9" t="s">
        <v>24</v>
      </c>
      <c r="D11" s="9"/>
      <c r="F11" s="22">
        <v>5</v>
      </c>
      <c r="G11" s="33">
        <f t="shared" si="0"/>
        <v>80.854781311035154</v>
      </c>
      <c r="H11" s="33">
        <f t="shared" si="0"/>
        <v>80.334563156127928</v>
      </c>
      <c r="I11" s="33">
        <f t="shared" si="5"/>
        <v>0.52021815490722645</v>
      </c>
      <c r="J11" s="31">
        <f t="shared" si="6"/>
        <v>6.4339813486852691E-3</v>
      </c>
      <c r="K11" s="33">
        <f t="shared" si="1"/>
        <v>69.615585327148438</v>
      </c>
      <c r="L11" s="33">
        <f t="shared" si="7"/>
        <v>-0.31602316523093221</v>
      </c>
      <c r="M11" s="33">
        <f t="shared" si="2"/>
        <v>-0.1313208972225216</v>
      </c>
      <c r="N11" s="33">
        <f t="shared" si="2"/>
        <v>0.25361365597630914</v>
      </c>
      <c r="O11" s="33">
        <f t="shared" si="2"/>
        <v>0.52021815490722645</v>
      </c>
      <c r="P11" s="33">
        <f t="shared" si="2"/>
        <v>0.78682265383814376</v>
      </c>
      <c r="Q11" s="33">
        <f t="shared" si="2"/>
        <v>1.1717572070369746</v>
      </c>
      <c r="R11" s="33">
        <f t="shared" si="2"/>
        <v>1.3564594750453844</v>
      </c>
      <c r="S11" s="33">
        <f t="shared" si="3"/>
        <v>0.50839862370491029</v>
      </c>
      <c r="T11" s="34">
        <f t="shared" si="8"/>
        <v>1.0232485507458347</v>
      </c>
      <c r="U11" s="60"/>
      <c r="V11" s="56">
        <f t="shared" si="4"/>
        <v>0</v>
      </c>
      <c r="W11" s="59">
        <f t="shared" si="9"/>
        <v>0</v>
      </c>
      <c r="X11" s="1">
        <f t="shared" si="10"/>
        <v>0</v>
      </c>
    </row>
    <row r="12" spans="2:24" x14ac:dyDescent="0.25">
      <c r="C12" s="47" t="s">
        <v>129</v>
      </c>
      <c r="D12" s="13">
        <f>INDEX(events, MATCH(eventlookup, events_y, 0), MATCH("Sites", events_x, 0))</f>
        <v>7504</v>
      </c>
      <c r="F12" s="22">
        <v>6</v>
      </c>
      <c r="G12" s="33">
        <f t="shared" si="0"/>
        <v>91.123531158447264</v>
      </c>
      <c r="H12" s="33">
        <f t="shared" si="0"/>
        <v>91.822114730834954</v>
      </c>
      <c r="I12" s="33">
        <f t="shared" si="5"/>
        <v>-0.69858357238769031</v>
      </c>
      <c r="J12" s="31">
        <f t="shared" si="6"/>
        <v>-7.6663356161316924E-3</v>
      </c>
      <c r="K12" s="33">
        <f t="shared" si="1"/>
        <v>69.180992126464844</v>
      </c>
      <c r="L12" s="33">
        <f t="shared" si="7"/>
        <v>-1.9491986374110521</v>
      </c>
      <c r="M12" s="33">
        <f t="shared" si="2"/>
        <v>-1.6729728239375707</v>
      </c>
      <c r="N12" s="33">
        <f t="shared" si="2"/>
        <v>-1.0972957559843157</v>
      </c>
      <c r="O12" s="33">
        <f t="shared" si="2"/>
        <v>-0.69858357238769031</v>
      </c>
      <c r="P12" s="33">
        <f t="shared" si="2"/>
        <v>-0.29987138879106495</v>
      </c>
      <c r="Q12" s="33">
        <f t="shared" si="2"/>
        <v>0.27580567916219023</v>
      </c>
      <c r="R12" s="33">
        <f t="shared" si="2"/>
        <v>0.55203149263567064</v>
      </c>
      <c r="S12" s="33">
        <f t="shared" si="3"/>
        <v>0.76031997287273401</v>
      </c>
      <c r="T12" s="34">
        <f t="shared" si="8"/>
        <v>-0.91880207979834638</v>
      </c>
      <c r="U12" s="60"/>
      <c r="V12" s="56">
        <f t="shared" si="4"/>
        <v>0</v>
      </c>
      <c r="W12" s="59">
        <f t="shared" si="9"/>
        <v>0</v>
      </c>
      <c r="X12" s="1">
        <f t="shared" si="10"/>
        <v>0</v>
      </c>
    </row>
    <row r="13" spans="2:24" x14ac:dyDescent="0.25">
      <c r="C13" s="47" t="s">
        <v>130</v>
      </c>
      <c r="D13" s="13">
        <f>INDEX(events, MATCH(eventlookup, events_y, 0), MATCH("Devices", events_x, 0))</f>
        <v>66675</v>
      </c>
      <c r="F13" s="22">
        <v>7</v>
      </c>
      <c r="G13" s="33">
        <f t="shared" si="0"/>
        <v>111.19396307373046</v>
      </c>
      <c r="H13" s="33">
        <f t="shared" si="0"/>
        <v>112.1548777770996</v>
      </c>
      <c r="I13" s="33">
        <f t="shared" si="5"/>
        <v>-0.96091470336914142</v>
      </c>
      <c r="J13" s="31">
        <f t="shared" si="6"/>
        <v>-8.6417884281359634E-3</v>
      </c>
      <c r="K13" s="33">
        <f t="shared" si="1"/>
        <v>68.984283447265625</v>
      </c>
      <c r="L13" s="33">
        <f t="shared" si="7"/>
        <v>-2.4803614607105331</v>
      </c>
      <c r="M13" s="33">
        <f t="shared" si="2"/>
        <v>-2.144758261681079</v>
      </c>
      <c r="N13" s="33">
        <f t="shared" si="2"/>
        <v>-1.4453338915124421</v>
      </c>
      <c r="O13" s="33">
        <f t="shared" si="2"/>
        <v>-0.96091470336914142</v>
      </c>
      <c r="P13" s="33">
        <f t="shared" si="2"/>
        <v>-0.47649551522584083</v>
      </c>
      <c r="Q13" s="33">
        <f t="shared" si="2"/>
        <v>0.22292885494279591</v>
      </c>
      <c r="R13" s="33">
        <f t="shared" si="2"/>
        <v>0.55853205397224914</v>
      </c>
      <c r="S13" s="33">
        <f t="shared" si="3"/>
        <v>0.92375803685188285</v>
      </c>
      <c r="T13" s="34">
        <f t="shared" si="8"/>
        <v>-1.0402233756405372</v>
      </c>
      <c r="U13" s="60"/>
      <c r="V13" s="56">
        <f t="shared" si="4"/>
        <v>0</v>
      </c>
      <c r="W13" s="59">
        <f t="shared" si="9"/>
        <v>0</v>
      </c>
      <c r="X13" s="1">
        <f t="shared" si="10"/>
        <v>0</v>
      </c>
    </row>
    <row r="14" spans="2:24" x14ac:dyDescent="0.25">
      <c r="C14" s="47" t="s">
        <v>131</v>
      </c>
      <c r="D14" s="13">
        <f>INDEX(events, MATCH(eventlookup, events_y, 0), MATCH("Tons", events_x, 0))</f>
        <v>339420.92393406032</v>
      </c>
      <c r="F14" s="22">
        <v>8</v>
      </c>
      <c r="G14" s="33">
        <f t="shared" si="0"/>
        <v>139.05689697265623</v>
      </c>
      <c r="H14" s="33">
        <f t="shared" si="0"/>
        <v>138.56395175170897</v>
      </c>
      <c r="I14" s="33">
        <f t="shared" si="5"/>
        <v>0.4929452209472629</v>
      </c>
      <c r="J14" s="31">
        <f t="shared" si="6"/>
        <v>3.5449174523446638E-3</v>
      </c>
      <c r="K14" s="33">
        <f t="shared" si="1"/>
        <v>69.74591064453125</v>
      </c>
      <c r="L14" s="33">
        <f t="shared" si="7"/>
        <v>-1.0567196385465973</v>
      </c>
      <c r="M14" s="33">
        <f t="shared" si="2"/>
        <v>-0.71444210775660677</v>
      </c>
      <c r="N14" s="33">
        <f t="shared" si="2"/>
        <v>-1.1078872009367968E-3</v>
      </c>
      <c r="O14" s="33">
        <f t="shared" si="2"/>
        <v>0.4929452209472629</v>
      </c>
      <c r="P14" s="33">
        <f t="shared" si="2"/>
        <v>0.98699832909546248</v>
      </c>
      <c r="Q14" s="33">
        <f t="shared" si="2"/>
        <v>1.7003325496511326</v>
      </c>
      <c r="R14" s="33">
        <f t="shared" si="2"/>
        <v>2.042610080441122</v>
      </c>
      <c r="S14" s="33">
        <f t="shared" si="3"/>
        <v>0.94212933850288383</v>
      </c>
      <c r="T14" s="34">
        <f t="shared" si="8"/>
        <v>0.52322457310435833</v>
      </c>
      <c r="U14" s="60"/>
      <c r="V14" s="56">
        <f t="shared" si="4"/>
        <v>0</v>
      </c>
      <c r="W14" s="59">
        <f t="shared" si="9"/>
        <v>0</v>
      </c>
      <c r="X14" s="1">
        <f t="shared" si="10"/>
        <v>0</v>
      </c>
    </row>
    <row r="15" spans="2:24" x14ac:dyDescent="0.25">
      <c r="C15" s="15" t="s">
        <v>18</v>
      </c>
      <c r="D15" s="12">
        <f>IFERROR(MAX(K7:K30),"")</f>
        <v>90.895843505859375</v>
      </c>
      <c r="F15" s="22">
        <v>9</v>
      </c>
      <c r="G15" s="33">
        <f t="shared" si="0"/>
        <v>168.51236697387694</v>
      </c>
      <c r="H15" s="33">
        <f t="shared" si="0"/>
        <v>167.22749761962891</v>
      </c>
      <c r="I15" s="33">
        <f t="shared" si="5"/>
        <v>1.2848693542480305</v>
      </c>
      <c r="J15" s="31">
        <f t="shared" si="6"/>
        <v>7.6247777971524969E-3</v>
      </c>
      <c r="K15" s="33">
        <f t="shared" si="1"/>
        <v>72.188362121582031</v>
      </c>
      <c r="L15" s="33">
        <f t="shared" si="7"/>
        <v>-0.38565430342356133</v>
      </c>
      <c r="M15" s="33">
        <f t="shared" si="2"/>
        <v>-1.6682451754390204E-2</v>
      </c>
      <c r="N15" s="33">
        <f t="shared" si="2"/>
        <v>0.75228490526122738</v>
      </c>
      <c r="O15" s="33">
        <f t="shared" si="2"/>
        <v>1.2848693542480305</v>
      </c>
      <c r="P15" s="33">
        <f t="shared" si="2"/>
        <v>1.8174538032348335</v>
      </c>
      <c r="Q15" s="33">
        <f t="shared" si="2"/>
        <v>2.5864211602504512</v>
      </c>
      <c r="R15" s="33">
        <f t="shared" si="2"/>
        <v>2.9553930119196212</v>
      </c>
      <c r="S15" s="33">
        <f t="shared" si="3"/>
        <v>1.0156062705516815</v>
      </c>
      <c r="T15" s="34">
        <f t="shared" si="8"/>
        <v>1.2651254639754086</v>
      </c>
      <c r="U15" s="60"/>
      <c r="V15" s="56">
        <f t="shared" si="4"/>
        <v>0</v>
      </c>
      <c r="W15" s="59">
        <f t="shared" si="9"/>
        <v>0</v>
      </c>
      <c r="X15" s="1">
        <f t="shared" si="10"/>
        <v>0</v>
      </c>
    </row>
    <row r="16" spans="2:24" x14ac:dyDescent="0.25">
      <c r="C16" s="15" t="str">
        <f>IF(level = "Aggregate", "Average Impact - MW (All hours)",  "Average Impact - kW (All hours)")</f>
        <v>Average Impact - MW (All hours)</v>
      </c>
      <c r="D16" s="37">
        <f>IFERROR(SUMPRODUCT($I$7:$I$30,$W$7:$W$30)/SUM($W$7:$W$30),"")</f>
        <v>15.003462860107419</v>
      </c>
      <c r="F16" s="22">
        <v>10</v>
      </c>
      <c r="G16" s="33">
        <f t="shared" si="0"/>
        <v>187.90925546264648</v>
      </c>
      <c r="H16" s="33">
        <f t="shared" si="0"/>
        <v>188.02872393798827</v>
      </c>
      <c r="I16" s="33">
        <f t="shared" si="5"/>
        <v>-0.11946847534179028</v>
      </c>
      <c r="J16" s="31">
        <f t="shared" si="6"/>
        <v>-6.357774929587692E-4</v>
      </c>
      <c r="K16" s="33">
        <f t="shared" si="1"/>
        <v>75.972946166992188</v>
      </c>
      <c r="L16" s="33">
        <f t="shared" si="7"/>
        <v>-1.9976836490126184</v>
      </c>
      <c r="M16" s="33">
        <f t="shared" si="2"/>
        <v>-1.5828385629942687</v>
      </c>
      <c r="N16" s="33">
        <f t="shared" si="2"/>
        <v>-0.7182676535242648</v>
      </c>
      <c r="O16" s="33">
        <f t="shared" si="2"/>
        <v>-0.11946847534179028</v>
      </c>
      <c r="P16" s="33">
        <f t="shared" si="2"/>
        <v>0.47933070284068413</v>
      </c>
      <c r="Q16" s="33">
        <f t="shared" si="2"/>
        <v>1.3439016123106882</v>
      </c>
      <c r="R16" s="33">
        <f t="shared" si="2"/>
        <v>1.7587466983290365</v>
      </c>
      <c r="S16" s="33">
        <f t="shared" si="3"/>
        <v>1.1418737466335296</v>
      </c>
      <c r="T16" s="34">
        <f t="shared" si="8"/>
        <v>-0.10462494272594239</v>
      </c>
      <c r="U16" s="60"/>
      <c r="V16" s="56">
        <f t="shared" si="4"/>
        <v>0</v>
      </c>
      <c r="W16" s="59">
        <f t="shared" si="9"/>
        <v>0</v>
      </c>
      <c r="X16" s="1">
        <f t="shared" si="10"/>
        <v>0</v>
      </c>
    </row>
    <row r="17" spans="3:24" x14ac:dyDescent="0.25">
      <c r="C17" s="35" t="s">
        <v>21</v>
      </c>
      <c r="D17" s="10">
        <f>IFERROR(IF(D16,D16/(SUMPRODUCT($G$7:$G$30,$W$7:$W$30)/SUM($W$7:$W$30)),""),"")</f>
        <v>0.1033565522463009</v>
      </c>
      <c r="F17" s="22">
        <v>11</v>
      </c>
      <c r="G17" s="33">
        <f t="shared" si="0"/>
        <v>199.6942974243164</v>
      </c>
      <c r="H17" s="33">
        <f t="shared" si="0"/>
        <v>199.7003946533203</v>
      </c>
      <c r="I17" s="33">
        <f t="shared" si="5"/>
        <v>-6.097229003898974E-3</v>
      </c>
      <c r="J17" s="31">
        <f t="shared" si="6"/>
        <v>-3.0532814820161842E-5</v>
      </c>
      <c r="K17" s="33">
        <f t="shared" si="1"/>
        <v>79.366584777832031</v>
      </c>
      <c r="L17" s="33">
        <f t="shared" si="7"/>
        <v>-1.8505307583227888</v>
      </c>
      <c r="M17" s="33">
        <f t="shared" si="2"/>
        <v>-1.4431470906517478</v>
      </c>
      <c r="N17" s="33">
        <f t="shared" si="2"/>
        <v>-0.59412638404996232</v>
      </c>
      <c r="O17" s="33">
        <f t="shared" si="2"/>
        <v>-6.097229003898974E-3</v>
      </c>
      <c r="P17" s="33">
        <f t="shared" si="2"/>
        <v>0.58193192604216426</v>
      </c>
      <c r="Q17" s="33">
        <f t="shared" si="2"/>
        <v>1.4309526326439499</v>
      </c>
      <c r="R17" s="33">
        <f t="shared" si="2"/>
        <v>1.8383363003149895</v>
      </c>
      <c r="S17" s="33">
        <f t="shared" si="3"/>
        <v>1.1213359651565551</v>
      </c>
      <c r="T17" s="34">
        <f t="shared" si="8"/>
        <v>-5.4374685137720613E-3</v>
      </c>
      <c r="U17" s="60"/>
      <c r="V17" s="56">
        <f t="shared" si="4"/>
        <v>0</v>
      </c>
      <c r="W17" s="59">
        <f t="shared" si="9"/>
        <v>0</v>
      </c>
      <c r="X17" s="1">
        <f t="shared" si="10"/>
        <v>0</v>
      </c>
    </row>
    <row r="18" spans="3:24" x14ac:dyDescent="0.25">
      <c r="C18" s="15" t="str">
        <f>IF(level = "Aggregate",  "Full Hours Only - Average Impact - MW", "Full Hours Only - Average Impact - kW")</f>
        <v>Full Hours Only - Average Impact - MW</v>
      </c>
      <c r="D18" s="37">
        <f>IFERROR(SUMPRODUCT($I$7:$I$30,$X$7:$X$30)/SUM($X$7:$X$30),"")</f>
        <v>15.003462860107419</v>
      </c>
      <c r="F18" s="22">
        <v>12</v>
      </c>
      <c r="G18" s="33">
        <f t="shared" si="0"/>
        <v>209.66401110839843</v>
      </c>
      <c r="H18" s="33">
        <f t="shared" si="0"/>
        <v>209.27616436767576</v>
      </c>
      <c r="I18" s="33">
        <f t="shared" si="5"/>
        <v>0.38784674072266512</v>
      </c>
      <c r="J18" s="31">
        <f t="shared" si="6"/>
        <v>1.8498489019278773E-3</v>
      </c>
      <c r="K18" s="33">
        <f t="shared" si="1"/>
        <v>83.09039306640625</v>
      </c>
      <c r="L18" s="33">
        <f t="shared" si="7"/>
        <v>-1.1665146374841477</v>
      </c>
      <c r="M18" s="33">
        <f t="shared" si="2"/>
        <v>-0.82319977735257099</v>
      </c>
      <c r="N18" s="33">
        <f t="shared" si="2"/>
        <v>-0.10770367805589132</v>
      </c>
      <c r="O18" s="33">
        <f t="shared" si="2"/>
        <v>0.38784674072266512</v>
      </c>
      <c r="P18" s="33">
        <f t="shared" si="2"/>
        <v>0.88339715950122155</v>
      </c>
      <c r="Q18" s="33">
        <f t="shared" si="2"/>
        <v>1.5988932587979012</v>
      </c>
      <c r="R18" s="33">
        <f t="shared" si="2"/>
        <v>1.9422081189294771</v>
      </c>
      <c r="S18" s="33">
        <f t="shared" si="3"/>
        <v>0.94498461914062493</v>
      </c>
      <c r="T18" s="34">
        <f t="shared" si="8"/>
        <v>0.41042651157155918</v>
      </c>
      <c r="U18" s="60"/>
      <c r="V18" s="56">
        <f t="shared" si="4"/>
        <v>0</v>
      </c>
      <c r="W18" s="59">
        <f t="shared" si="9"/>
        <v>0</v>
      </c>
      <c r="X18" s="1">
        <f t="shared" si="10"/>
        <v>0</v>
      </c>
    </row>
    <row r="19" spans="3:24" x14ac:dyDescent="0.25">
      <c r="C19" s="35" t="s">
        <v>39</v>
      </c>
      <c r="D19" s="10">
        <f>IFERROR(IF(D18,D18/(SUMPRODUCT($G$7:$G$30,$X$7:$X$30)/SUM($X$7:$X$30)),""),"")</f>
        <v>0.1033565522463009</v>
      </c>
      <c r="F19" s="22">
        <v>13</v>
      </c>
      <c r="G19" s="33">
        <f t="shared" si="0"/>
        <v>216.10382995605468</v>
      </c>
      <c r="H19" s="33">
        <f t="shared" si="0"/>
        <v>215.41958059692382</v>
      </c>
      <c r="I19" s="33">
        <f t="shared" si="5"/>
        <v>0.6842493591308596</v>
      </c>
      <c r="J19" s="31">
        <f t="shared" si="6"/>
        <v>3.1662990853517201E-3</v>
      </c>
      <c r="K19" s="33">
        <f t="shared" si="1"/>
        <v>86.259124755859375</v>
      </c>
      <c r="L19" s="33">
        <f t="shared" si="7"/>
        <v>-0.12388991320347031</v>
      </c>
      <c r="M19" s="33">
        <f t="shared" si="2"/>
        <v>5.4605400137607618E-2</v>
      </c>
      <c r="N19" s="33">
        <f t="shared" si="2"/>
        <v>0.42660415483565178</v>
      </c>
      <c r="O19" s="33">
        <f t="shared" si="2"/>
        <v>0.6842493591308596</v>
      </c>
      <c r="P19" s="33">
        <f t="shared" si="2"/>
        <v>0.94189456342606737</v>
      </c>
      <c r="Q19" s="33">
        <f t="shared" si="2"/>
        <v>1.3138933181241117</v>
      </c>
      <c r="R19" s="33">
        <f t="shared" si="2"/>
        <v>1.4923886314651891</v>
      </c>
      <c r="S19" s="33">
        <f t="shared" si="3"/>
        <v>0.49131379175186152</v>
      </c>
      <c r="T19" s="34">
        <f t="shared" si="8"/>
        <v>1.3926931639575069</v>
      </c>
      <c r="U19" s="60"/>
      <c r="V19" s="56">
        <f t="shared" si="4"/>
        <v>0</v>
      </c>
      <c r="W19" s="59">
        <f t="shared" si="9"/>
        <v>0</v>
      </c>
      <c r="X19" s="1">
        <f t="shared" si="10"/>
        <v>0</v>
      </c>
    </row>
    <row r="20" spans="3:24" x14ac:dyDescent="0.25">
      <c r="F20" s="22">
        <v>14</v>
      </c>
      <c r="G20" s="33">
        <f t="shared" si="0"/>
        <v>221.12703063964844</v>
      </c>
      <c r="H20" s="33">
        <f t="shared" si="0"/>
        <v>220.43898840332031</v>
      </c>
      <c r="I20" s="33">
        <f t="shared" si="5"/>
        <v>0.68804223632812977</v>
      </c>
      <c r="J20" s="31">
        <f t="shared" si="6"/>
        <v>3.1115247843642082E-3</v>
      </c>
      <c r="K20" s="33">
        <f t="shared" si="1"/>
        <v>88.325454711914063</v>
      </c>
      <c r="L20" s="33">
        <f t="shared" si="7"/>
        <v>-0.15906066847163314</v>
      </c>
      <c r="M20" s="33">
        <f t="shared" si="2"/>
        <v>2.8040619141348366E-2</v>
      </c>
      <c r="N20" s="33">
        <f t="shared" si="2"/>
        <v>0.41797492437115402</v>
      </c>
      <c r="O20" s="33">
        <f t="shared" si="2"/>
        <v>0.68804223632812977</v>
      </c>
      <c r="P20" s="33">
        <f t="shared" si="2"/>
        <v>0.95810954828510542</v>
      </c>
      <c r="Q20" s="33">
        <f t="shared" si="2"/>
        <v>1.3480438535149113</v>
      </c>
      <c r="R20" s="33">
        <f t="shared" si="2"/>
        <v>1.535145141127892</v>
      </c>
      <c r="S20" s="33">
        <f t="shared" si="3"/>
        <v>0.51500199830532067</v>
      </c>
      <c r="T20" s="34">
        <f t="shared" si="8"/>
        <v>1.3359991584347632</v>
      </c>
      <c r="U20" s="60"/>
      <c r="V20" s="56">
        <f t="shared" si="4"/>
        <v>0</v>
      </c>
      <c r="W20" s="59">
        <f t="shared" si="9"/>
        <v>0</v>
      </c>
      <c r="X20" s="1">
        <f t="shared" si="10"/>
        <v>0</v>
      </c>
    </row>
    <row r="21" spans="3:24" x14ac:dyDescent="0.25">
      <c r="F21" s="22">
        <v>15</v>
      </c>
      <c r="G21" s="33">
        <f t="shared" si="0"/>
        <v>221.05762814331052</v>
      </c>
      <c r="H21" s="33">
        <f t="shared" si="0"/>
        <v>219.47777313232422</v>
      </c>
      <c r="I21" s="33">
        <f t="shared" si="5"/>
        <v>1.5798550109863072</v>
      </c>
      <c r="J21" s="31">
        <f t="shared" si="6"/>
        <v>7.1468016021690745E-3</v>
      </c>
      <c r="K21" s="33">
        <f t="shared" si="1"/>
        <v>89.872451782226563</v>
      </c>
      <c r="L21" s="33">
        <f t="shared" si="7"/>
        <v>5.7907244776353339E-2</v>
      </c>
      <c r="M21" s="33">
        <f t="shared" si="2"/>
        <v>0.39406284656229462</v>
      </c>
      <c r="N21" s="33">
        <f t="shared" si="2"/>
        <v>1.0946384690168232</v>
      </c>
      <c r="O21" s="33">
        <f t="shared" si="2"/>
        <v>1.5798550109863072</v>
      </c>
      <c r="P21" s="33">
        <f t="shared" si="2"/>
        <v>2.065071552955791</v>
      </c>
      <c r="Q21" s="33">
        <f t="shared" si="2"/>
        <v>2.7656471754103196</v>
      </c>
      <c r="R21" s="33">
        <f t="shared" si="2"/>
        <v>3.10180277719626</v>
      </c>
      <c r="S21" s="33">
        <f t="shared" si="3"/>
        <v>0.92527854228019712</v>
      </c>
      <c r="T21" s="34">
        <f t="shared" si="8"/>
        <v>1.7074372081438458</v>
      </c>
      <c r="U21" s="60"/>
      <c r="V21" s="56">
        <f t="shared" si="4"/>
        <v>0</v>
      </c>
      <c r="W21" s="59">
        <f t="shared" si="9"/>
        <v>0</v>
      </c>
      <c r="X21" s="1">
        <f t="shared" si="10"/>
        <v>0</v>
      </c>
    </row>
    <row r="22" spans="3:24" x14ac:dyDescent="0.25">
      <c r="F22" s="22">
        <v>16</v>
      </c>
      <c r="G22" s="33">
        <f t="shared" si="0"/>
        <v>203.82349548339843</v>
      </c>
      <c r="H22" s="33">
        <f t="shared" si="0"/>
        <v>202.31456011962891</v>
      </c>
      <c r="I22" s="33">
        <f t="shared" si="5"/>
        <v>1.508935363769524</v>
      </c>
      <c r="J22" s="31">
        <f t="shared" si="6"/>
        <v>7.4031473171964502E-3</v>
      </c>
      <c r="K22" s="33">
        <f t="shared" si="1"/>
        <v>90.726051330566406</v>
      </c>
      <c r="L22" s="33">
        <f t="shared" si="7"/>
        <v>-0.51916524564476019</v>
      </c>
      <c r="M22" s="33">
        <f t="shared" si="2"/>
        <v>-7.1214668117486557E-2</v>
      </c>
      <c r="N22" s="33">
        <f t="shared" si="2"/>
        <v>0.86235077899314383</v>
      </c>
      <c r="O22" s="33">
        <f t="shared" si="2"/>
        <v>1.508935363769524</v>
      </c>
      <c r="P22" s="33">
        <f t="shared" si="2"/>
        <v>2.155519948545904</v>
      </c>
      <c r="Q22" s="33">
        <f t="shared" si="2"/>
        <v>3.0890853956565345</v>
      </c>
      <c r="R22" s="33">
        <f t="shared" si="2"/>
        <v>3.5370359731838068</v>
      </c>
      <c r="S22" s="33">
        <f t="shared" si="3"/>
        <v>1.2329976212978362</v>
      </c>
      <c r="T22" s="34">
        <f t="shared" si="8"/>
        <v>1.2237942212583017</v>
      </c>
      <c r="U22" s="60"/>
      <c r="V22" s="56">
        <f t="shared" si="4"/>
        <v>0</v>
      </c>
      <c r="W22" s="59">
        <f t="shared" si="9"/>
        <v>0</v>
      </c>
      <c r="X22" s="1">
        <f t="shared" si="10"/>
        <v>0</v>
      </c>
    </row>
    <row r="23" spans="3:24" x14ac:dyDescent="0.25">
      <c r="F23" s="22">
        <v>17</v>
      </c>
      <c r="G23" s="33">
        <f t="shared" si="0"/>
        <v>170.78470117187499</v>
      </c>
      <c r="H23" s="33">
        <f t="shared" si="0"/>
        <v>169.79965518188476</v>
      </c>
      <c r="I23" s="33">
        <f t="shared" si="5"/>
        <v>0.98504598999022619</v>
      </c>
      <c r="J23" s="31">
        <f t="shared" si="6"/>
        <v>5.7677648128381925E-3</v>
      </c>
      <c r="K23" s="33">
        <f t="shared" si="1"/>
        <v>90.895843505859375</v>
      </c>
      <c r="L23" s="33">
        <f t="shared" si="7"/>
        <v>-1.1996586426774205</v>
      </c>
      <c r="M23" s="33">
        <f t="shared" si="7"/>
        <v>-0.71711862598041165</v>
      </c>
      <c r="N23" s="33">
        <f t="shared" si="7"/>
        <v>0.2885340264242755</v>
      </c>
      <c r="O23" s="33">
        <f t="shared" si="7"/>
        <v>0.98504598999022619</v>
      </c>
      <c r="P23" s="33">
        <f t="shared" si="7"/>
        <v>1.6815579535561769</v>
      </c>
      <c r="Q23" s="33">
        <f t="shared" si="7"/>
        <v>2.687210605960864</v>
      </c>
      <c r="R23" s="33">
        <f t="shared" si="7"/>
        <v>3.1697506226578716</v>
      </c>
      <c r="S23" s="33">
        <f t="shared" si="3"/>
        <v>1.3282061071395874</v>
      </c>
      <c r="T23" s="34">
        <f t="shared" si="8"/>
        <v>0.74163639565821016</v>
      </c>
      <c r="U23" s="60"/>
      <c r="V23" s="56">
        <f t="shared" si="4"/>
        <v>0</v>
      </c>
      <c r="W23" s="59">
        <f t="shared" si="9"/>
        <v>0</v>
      </c>
      <c r="X23" s="1">
        <f t="shared" si="10"/>
        <v>0</v>
      </c>
    </row>
    <row r="24" spans="3:24" x14ac:dyDescent="0.25">
      <c r="F24" s="22">
        <v>18</v>
      </c>
      <c r="G24" s="33">
        <f t="shared" si="0"/>
        <v>145.16218405151366</v>
      </c>
      <c r="H24" s="33">
        <f t="shared" si="0"/>
        <v>130.15872119140624</v>
      </c>
      <c r="I24" s="33">
        <f t="shared" si="5"/>
        <v>15.003462860107419</v>
      </c>
      <c r="J24" s="31">
        <f t="shared" si="6"/>
        <v>0.1033565522463009</v>
      </c>
      <c r="K24" s="33">
        <f t="shared" si="1"/>
        <v>89.701850891113281</v>
      </c>
      <c r="L24" s="33">
        <f t="shared" si="7"/>
        <v>13.15471611127267</v>
      </c>
      <c r="M24" s="33">
        <f t="shared" si="7"/>
        <v>13.563052448236428</v>
      </c>
      <c r="N24" s="33">
        <f t="shared" si="7"/>
        <v>14.414058595149763</v>
      </c>
      <c r="O24" s="33">
        <f t="shared" si="7"/>
        <v>15.003462860107419</v>
      </c>
      <c r="P24" s="33">
        <f t="shared" si="7"/>
        <v>15.592867125065075</v>
      </c>
      <c r="Q24" s="33">
        <f t="shared" si="7"/>
        <v>16.443873271978408</v>
      </c>
      <c r="R24" s="33">
        <f t="shared" si="7"/>
        <v>16.852209608942168</v>
      </c>
      <c r="S24" s="33">
        <f t="shared" si="3"/>
        <v>1.1239582164287567</v>
      </c>
      <c r="T24" s="34">
        <f t="shared" si="8"/>
        <v>13.348772793155188</v>
      </c>
      <c r="U24" s="60"/>
      <c r="V24" s="56">
        <f t="shared" si="4"/>
        <v>1</v>
      </c>
      <c r="W24" s="59">
        <f t="shared" si="9"/>
        <v>1</v>
      </c>
      <c r="X24" s="1">
        <f t="shared" si="10"/>
        <v>1</v>
      </c>
    </row>
    <row r="25" spans="3:24" x14ac:dyDescent="0.25">
      <c r="F25" s="22">
        <v>19</v>
      </c>
      <c r="G25" s="33">
        <f t="shared" si="0"/>
        <v>136.7763901977539</v>
      </c>
      <c r="H25" s="33">
        <f t="shared" si="0"/>
        <v>139.81614511108398</v>
      </c>
      <c r="I25" s="33">
        <f t="shared" si="5"/>
        <v>-3.0397549133300856</v>
      </c>
      <c r="J25" s="31">
        <f t="shared" si="6"/>
        <v>-2.2224266256297233E-2</v>
      </c>
      <c r="K25" s="33">
        <f t="shared" si="1"/>
        <v>88.0565185546875</v>
      </c>
      <c r="L25" s="33">
        <f t="shared" si="7"/>
        <v>-4.7953180224260299</v>
      </c>
      <c r="M25" s="33">
        <f t="shared" si="7"/>
        <v>-4.4075633395692364</v>
      </c>
      <c r="N25" s="33">
        <f t="shared" si="7"/>
        <v>-3.5994510342593893</v>
      </c>
      <c r="O25" s="33">
        <f t="shared" si="7"/>
        <v>-3.0397549133300856</v>
      </c>
      <c r="P25" s="33">
        <f t="shared" si="7"/>
        <v>-2.480058792400782</v>
      </c>
      <c r="Q25" s="33">
        <f t="shared" si="7"/>
        <v>-1.6719464870909346</v>
      </c>
      <c r="R25" s="33">
        <f t="shared" si="7"/>
        <v>-1.2841918042341429</v>
      </c>
      <c r="S25" s="33">
        <f t="shared" si="3"/>
        <v>1.0673065860271453</v>
      </c>
      <c r="T25" s="34">
        <f t="shared" si="8"/>
        <v>-2.8480616095933788</v>
      </c>
      <c r="U25" s="60"/>
      <c r="V25" s="56">
        <f t="shared" si="4"/>
        <v>0</v>
      </c>
      <c r="W25" s="59">
        <f t="shared" si="9"/>
        <v>0</v>
      </c>
      <c r="X25" s="1">
        <f t="shared" si="10"/>
        <v>0</v>
      </c>
    </row>
    <row r="26" spans="3:24" x14ac:dyDescent="0.25">
      <c r="F26" s="22">
        <v>20</v>
      </c>
      <c r="G26" s="33">
        <f t="shared" si="0"/>
        <v>127.03834259033202</v>
      </c>
      <c r="H26" s="33">
        <f t="shared" si="0"/>
        <v>129.52669903564453</v>
      </c>
      <c r="I26" s="33">
        <f t="shared" si="5"/>
        <v>-2.4883564453125047</v>
      </c>
      <c r="J26" s="31">
        <f t="shared" si="6"/>
        <v>-1.9587444188695482E-2</v>
      </c>
      <c r="K26" s="33">
        <f t="shared" si="1"/>
        <v>85.419960021972656</v>
      </c>
      <c r="L26" s="33">
        <f t="shared" si="7"/>
        <v>-4.1263029818767691</v>
      </c>
      <c r="M26" s="33">
        <f t="shared" si="7"/>
        <v>-3.7645265031326209</v>
      </c>
      <c r="N26" s="33">
        <f t="shared" si="7"/>
        <v>-3.0105548886807432</v>
      </c>
      <c r="O26" s="33">
        <f t="shared" si="7"/>
        <v>-2.4883564453125047</v>
      </c>
      <c r="P26" s="33">
        <f t="shared" si="7"/>
        <v>-1.9661580019442666</v>
      </c>
      <c r="Q26" s="33">
        <f t="shared" si="7"/>
        <v>-1.2121863874923884</v>
      </c>
      <c r="R26" s="33">
        <f t="shared" si="7"/>
        <v>-0.85040990874824174</v>
      </c>
      <c r="S26" s="33">
        <f t="shared" si="3"/>
        <v>0.99580078721046439</v>
      </c>
      <c r="T26" s="34">
        <f t="shared" si="8"/>
        <v>-2.4988496467080878</v>
      </c>
      <c r="U26" s="60"/>
      <c r="V26" s="56">
        <f t="shared" si="4"/>
        <v>0</v>
      </c>
      <c r="W26" s="59">
        <f t="shared" si="9"/>
        <v>0</v>
      </c>
      <c r="X26" s="1">
        <f t="shared" si="10"/>
        <v>0</v>
      </c>
    </row>
    <row r="27" spans="3:24" x14ac:dyDescent="0.25">
      <c r="F27" s="22">
        <v>21</v>
      </c>
      <c r="G27" s="33">
        <f t="shared" si="0"/>
        <v>120.77043411254883</v>
      </c>
      <c r="H27" s="33">
        <f t="shared" si="0"/>
        <v>121.89604556274413</v>
      </c>
      <c r="I27" s="33">
        <f t="shared" si="5"/>
        <v>-1.1256114501953078</v>
      </c>
      <c r="J27" s="31">
        <f t="shared" si="6"/>
        <v>-9.3202567206666156E-3</v>
      </c>
      <c r="K27" s="33">
        <f t="shared" si="1"/>
        <v>81.5394287109375</v>
      </c>
      <c r="L27" s="33">
        <f t="shared" si="7"/>
        <v>-2.9209628184122369</v>
      </c>
      <c r="M27" s="33">
        <f t="shared" si="7"/>
        <v>-2.5244200243693831</v>
      </c>
      <c r="N27" s="33">
        <f t="shared" si="7"/>
        <v>-1.697992580380709</v>
      </c>
      <c r="O27" s="33">
        <f t="shared" si="7"/>
        <v>-1.1256114501953078</v>
      </c>
      <c r="P27" s="33">
        <f t="shared" si="7"/>
        <v>-0.55323032000990668</v>
      </c>
      <c r="Q27" s="33">
        <f t="shared" si="7"/>
        <v>0.27319712397876761</v>
      </c>
      <c r="R27" s="33">
        <f t="shared" si="7"/>
        <v>0.66973991802161992</v>
      </c>
      <c r="S27" s="33">
        <f t="shared" si="3"/>
        <v>1.091496129989624</v>
      </c>
      <c r="T27" s="34">
        <f t="shared" si="8"/>
        <v>-1.0312555576408762</v>
      </c>
      <c r="U27" s="60"/>
      <c r="V27" s="56">
        <f t="shared" si="4"/>
        <v>0</v>
      </c>
      <c r="W27" s="59">
        <f t="shared" si="9"/>
        <v>0</v>
      </c>
      <c r="X27" s="1">
        <f t="shared" si="10"/>
        <v>0</v>
      </c>
    </row>
    <row r="28" spans="3:24" x14ac:dyDescent="0.25">
      <c r="F28" s="22">
        <v>22</v>
      </c>
      <c r="G28" s="33">
        <f t="shared" si="0"/>
        <v>109.27898947143554</v>
      </c>
      <c r="H28" s="33">
        <f t="shared" si="0"/>
        <v>109.67397827148437</v>
      </c>
      <c r="I28" s="33">
        <f t="shared" si="5"/>
        <v>-0.39498880004883574</v>
      </c>
      <c r="J28" s="31">
        <f t="shared" si="6"/>
        <v>-3.6144990172340672E-3</v>
      </c>
      <c r="K28" s="33">
        <f t="shared" si="1"/>
        <v>78.053482055664063</v>
      </c>
      <c r="L28" s="33">
        <f t="shared" si="7"/>
        <v>-2.0302919699813176</v>
      </c>
      <c r="M28" s="33">
        <f t="shared" si="7"/>
        <v>-1.669099336833304</v>
      </c>
      <c r="N28" s="33">
        <f t="shared" si="7"/>
        <v>-0.91634450410321122</v>
      </c>
      <c r="O28" s="33">
        <f t="shared" si="7"/>
        <v>-0.39498880004883574</v>
      </c>
      <c r="P28" s="33">
        <f t="shared" si="7"/>
        <v>0.12636690400553963</v>
      </c>
      <c r="Q28" s="33">
        <f t="shared" si="7"/>
        <v>0.87912173673563254</v>
      </c>
      <c r="R28" s="33">
        <f t="shared" si="7"/>
        <v>1.240314369883645</v>
      </c>
      <c r="S28" s="33">
        <f t="shared" si="3"/>
        <v>0.99419373440742487</v>
      </c>
      <c r="T28" s="34">
        <f t="shared" si="8"/>
        <v>-0.3972956038435137</v>
      </c>
      <c r="U28" s="60"/>
      <c r="V28" s="56">
        <f t="shared" si="4"/>
        <v>0</v>
      </c>
      <c r="W28" s="59">
        <f t="shared" si="9"/>
        <v>0</v>
      </c>
      <c r="X28" s="1">
        <f t="shared" si="10"/>
        <v>0</v>
      </c>
    </row>
    <row r="29" spans="3:24" ht="21" x14ac:dyDescent="0.25">
      <c r="D29" s="16"/>
      <c r="F29" s="22">
        <v>23</v>
      </c>
      <c r="G29" s="33">
        <f t="shared" si="0"/>
        <v>98.112272369384755</v>
      </c>
      <c r="H29" s="33">
        <f t="shared" si="0"/>
        <v>97.441054763793943</v>
      </c>
      <c r="I29" s="33">
        <f t="shared" si="5"/>
        <v>0.67121760559081167</v>
      </c>
      <c r="J29" s="31">
        <f t="shared" si="6"/>
        <v>6.8413215735512864E-3</v>
      </c>
      <c r="K29" s="33">
        <f t="shared" si="1"/>
        <v>75.830024719238281</v>
      </c>
      <c r="L29" s="33">
        <f t="shared" si="7"/>
        <v>-0.56265267351497483</v>
      </c>
      <c r="M29" s="33">
        <f t="shared" si="7"/>
        <v>-0.29012531389902407</v>
      </c>
      <c r="N29" s="33">
        <f t="shared" si="7"/>
        <v>0.27784387532309268</v>
      </c>
      <c r="O29" s="33">
        <f t="shared" si="7"/>
        <v>0.67121760559081167</v>
      </c>
      <c r="P29" s="33">
        <f t="shared" si="7"/>
        <v>1.0645913358585306</v>
      </c>
      <c r="Q29" s="33">
        <f t="shared" si="7"/>
        <v>1.6325605250806474</v>
      </c>
      <c r="R29" s="33">
        <f t="shared" si="7"/>
        <v>1.9050878846965973</v>
      </c>
      <c r="S29" s="33">
        <f t="shared" si="3"/>
        <v>0.75013986587524406</v>
      </c>
      <c r="T29" s="34">
        <f t="shared" si="8"/>
        <v>0.89478994001692214</v>
      </c>
      <c r="U29" s="60"/>
      <c r="V29" s="56">
        <f t="shared" si="4"/>
        <v>0</v>
      </c>
      <c r="W29" s="59">
        <f t="shared" si="9"/>
        <v>0</v>
      </c>
      <c r="X29" s="1">
        <f t="shared" si="10"/>
        <v>0</v>
      </c>
    </row>
    <row r="30" spans="3:24" ht="21" x14ac:dyDescent="0.25">
      <c r="C30" s="16"/>
      <c r="D30" s="16"/>
      <c r="F30" s="22">
        <v>24</v>
      </c>
      <c r="G30" s="33">
        <f t="shared" si="0"/>
        <v>89.091980255126941</v>
      </c>
      <c r="H30" s="33">
        <f t="shared" si="0"/>
        <v>87.920754089355469</v>
      </c>
      <c r="I30" s="33">
        <f t="shared" si="5"/>
        <v>1.171226165771472</v>
      </c>
      <c r="J30" s="31">
        <f t="shared" si="6"/>
        <v>1.3146258085379933E-2</v>
      </c>
      <c r="K30" s="33">
        <f t="shared" si="1"/>
        <v>73.887954711914063</v>
      </c>
      <c r="L30" s="33">
        <f t="shared" si="7"/>
        <v>-3.4950562419519215E-2</v>
      </c>
      <c r="M30" s="33">
        <f t="shared" si="7"/>
        <v>0.23146006804183283</v>
      </c>
      <c r="N30" s="33">
        <f t="shared" si="7"/>
        <v>0.78668149607210303</v>
      </c>
      <c r="O30" s="33">
        <f t="shared" si="7"/>
        <v>1.171226165771472</v>
      </c>
      <c r="P30" s="33">
        <f t="shared" si="7"/>
        <v>1.5557708354708408</v>
      </c>
      <c r="Q30" s="33">
        <f t="shared" si="7"/>
        <v>2.1109922635011111</v>
      </c>
      <c r="R30" s="33">
        <f t="shared" si="7"/>
        <v>2.3774028939624623</v>
      </c>
      <c r="S30" s="33">
        <f t="shared" si="3"/>
        <v>0.7333033823966979</v>
      </c>
      <c r="T30" s="34">
        <f t="shared" si="8"/>
        <v>1.5971918224943757</v>
      </c>
      <c r="U30" s="60"/>
      <c r="V30" s="56">
        <f t="shared" si="4"/>
        <v>0</v>
      </c>
      <c r="W30" s="59">
        <f t="shared" si="9"/>
        <v>0</v>
      </c>
      <c r="X30" s="1">
        <f t="shared" si="10"/>
        <v>0</v>
      </c>
    </row>
    <row r="31" spans="3:24" ht="21" hidden="1" x14ac:dyDescent="0.25">
      <c r="C31" s="16"/>
      <c r="D31" s="16"/>
      <c r="F31" s="22"/>
      <c r="G31" s="33" t="s">
        <v>14</v>
      </c>
      <c r="H31" s="33" t="s">
        <v>15</v>
      </c>
      <c r="I31" s="33"/>
      <c r="J31" s="31"/>
      <c r="K31" s="21" t="s">
        <v>7</v>
      </c>
      <c r="L31" s="53">
        <v>0.05</v>
      </c>
      <c r="M31" s="54">
        <v>0.1</v>
      </c>
      <c r="N31" s="54">
        <v>0.3</v>
      </c>
      <c r="O31" s="54">
        <v>0.5</v>
      </c>
      <c r="P31" s="54">
        <v>0.7</v>
      </c>
      <c r="Q31" s="54">
        <v>0.9</v>
      </c>
      <c r="R31" s="54">
        <v>0.95</v>
      </c>
      <c r="S31" s="29" t="s">
        <v>16</v>
      </c>
      <c r="T31" s="52"/>
      <c r="U31" s="60"/>
      <c r="V31" s="56"/>
    </row>
    <row r="32" spans="3:24" x14ac:dyDescent="0.25">
      <c r="F32" s="76" t="s">
        <v>6</v>
      </c>
      <c r="G32" s="72" t="str">
        <f>"Reference Load ("&amp;units&amp;"h)"</f>
        <v>Reference Load (MWh)</v>
      </c>
      <c r="H32" s="72" t="str">
        <f>"Load with DR ("&amp;units&amp;"h)"</f>
        <v>Load with DR (MWh)</v>
      </c>
      <c r="I32" s="72" t="str">
        <f>"Energy Savings ("&amp;units&amp;"h)"</f>
        <v>Energy Savings (MWh)</v>
      </c>
      <c r="J32" s="72" t="s">
        <v>37</v>
      </c>
      <c r="K32" s="72" t="s">
        <v>133</v>
      </c>
      <c r="L32" s="75" t="s">
        <v>35</v>
      </c>
      <c r="M32" s="75"/>
      <c r="N32" s="75"/>
      <c r="O32" s="75"/>
      <c r="P32" s="75"/>
      <c r="Q32" s="75"/>
      <c r="R32" s="75"/>
      <c r="S32" s="81" t="s">
        <v>134</v>
      </c>
      <c r="T32" s="79" t="s">
        <v>34</v>
      </c>
      <c r="U32" s="60"/>
    </row>
    <row r="33" spans="6:21" x14ac:dyDescent="0.25">
      <c r="F33" s="76"/>
      <c r="G33" s="72"/>
      <c r="H33" s="72"/>
      <c r="I33" s="72"/>
      <c r="J33" s="72"/>
      <c r="K33" s="72"/>
      <c r="L33" s="23" t="str">
        <f t="shared" ref="L33:Q33" si="11">L6</f>
        <v>5th</v>
      </c>
      <c r="M33" s="23" t="str">
        <f t="shared" si="11"/>
        <v>10th</v>
      </c>
      <c r="N33" s="23" t="str">
        <f t="shared" si="11"/>
        <v>30th</v>
      </c>
      <c r="O33" s="23" t="str">
        <f t="shared" si="11"/>
        <v>50th</v>
      </c>
      <c r="P33" s="23" t="str">
        <f t="shared" si="11"/>
        <v>70th</v>
      </c>
      <c r="Q33" s="23" t="str">
        <f t="shared" si="11"/>
        <v>90th</v>
      </c>
      <c r="R33" s="23" t="str">
        <f>R6</f>
        <v>95th</v>
      </c>
      <c r="S33" s="82"/>
      <c r="T33" s="80"/>
    </row>
    <row r="34" spans="6:21" x14ac:dyDescent="0.25">
      <c r="F34" s="24"/>
      <c r="G34" s="25">
        <f>SUM(G7:G30)</f>
        <v>3353.8175973510733</v>
      </c>
      <c r="H34" s="25">
        <f t="shared" ref="H34" si="12">SUM(H7:H30)</f>
        <v>3337.2957097778317</v>
      </c>
      <c r="I34" s="25">
        <f>SUM(I7:I30)</f>
        <v>16.521887573242125</v>
      </c>
      <c r="J34" s="32">
        <f>IFERROR(I34/G34,"")</f>
        <v>4.9262928271029153E-3</v>
      </c>
      <c r="K34" s="26">
        <f>IFERROR(AVERAGE(K7:K30),"")</f>
        <v>78.857426325480148</v>
      </c>
      <c r="L34" s="36">
        <f>IFERROR($I34+$S34*_xlfn.NORM.S.INV(0.05),"")</f>
        <v>9.3050283740208517</v>
      </c>
      <c r="M34" s="36">
        <f>IFERROR($I34+$S34*_xlfn.NORM.S.INV(0.1),"")</f>
        <v>10.899030284585741</v>
      </c>
      <c r="N34" s="36">
        <f>IFERROR($I34+$S34*_xlfn.NORM.S.INV(0.3),"")</f>
        <v>14.221059948095009</v>
      </c>
      <c r="O34" s="36">
        <f>IFERROR($I34+$S34*_xlfn.NORM.S.INV(0.5),"")</f>
        <v>16.521887573242125</v>
      </c>
      <c r="P34" s="36">
        <f>IFERROR($I34+$S34*_xlfn.NORM.S.INV(0.7),"")</f>
        <v>18.82271519838924</v>
      </c>
      <c r="Q34" s="36">
        <f>IFERROR($I34+$S34*_xlfn.NORM.S.INV(0.9),"")</f>
        <v>22.144744861898509</v>
      </c>
      <c r="R34" s="36">
        <f>IFERROR($I34+$S34*_xlfn.NORM.S.INV(0.95),"")</f>
        <v>23.738746772463394</v>
      </c>
      <c r="S34" s="30">
        <f t="array" ref="S34">SUM(S7:S30^2)^0.5</f>
        <v>4.3875388551118712</v>
      </c>
      <c r="T34" s="34">
        <f>IFERROR(I34/S34,"")</f>
        <v>3.7656390333712175</v>
      </c>
      <c r="U34" s="61"/>
    </row>
    <row r="35" spans="6:21" x14ac:dyDescent="0.25">
      <c r="T35" s="29"/>
      <c r="U35" s="20"/>
    </row>
    <row r="36" spans="6:21" x14ac:dyDescent="0.25">
      <c r="I36" s="5"/>
      <c r="J36" s="5"/>
      <c r="L36" s="27"/>
      <c r="M36" s="27"/>
      <c r="N36" s="27"/>
      <c r="P36" s="27"/>
      <c r="Q36" s="27"/>
      <c r="R36" s="27"/>
      <c r="U36" s="62"/>
    </row>
  </sheetData>
  <mergeCells count="22">
    <mergeCell ref="V5:V6"/>
    <mergeCell ref="W5:W6"/>
    <mergeCell ref="X5:X6"/>
    <mergeCell ref="S5:S6"/>
    <mergeCell ref="T5:T6"/>
    <mergeCell ref="T32:T33"/>
    <mergeCell ref="S32:S33"/>
    <mergeCell ref="J5:J6"/>
    <mergeCell ref="J32:J33"/>
    <mergeCell ref="L5:R5"/>
    <mergeCell ref="K5:K6"/>
    <mergeCell ref="L32:R32"/>
    <mergeCell ref="F32:F33"/>
    <mergeCell ref="G5:G6"/>
    <mergeCell ref="H5:H6"/>
    <mergeCell ref="I5:I6"/>
    <mergeCell ref="G32:G33"/>
    <mergeCell ref="C10:D10"/>
    <mergeCell ref="H32:H33"/>
    <mergeCell ref="I32:I33"/>
    <mergeCell ref="K32:K33"/>
    <mergeCell ref="F5:F6"/>
  </mergeCells>
  <conditionalFormatting sqref="F31:K31 S31:T31 F7:T30">
    <cfRule type="expression" dxfId="2" priority="2">
      <formula>$V7=2</formula>
    </cfRule>
  </conditionalFormatting>
  <conditionalFormatting sqref="F31:K31 S7:T31 F7:T30">
    <cfRule type="expression" dxfId="1" priority="15">
      <formula>$V7=1</formula>
    </cfRule>
  </conditionalFormatting>
  <dataValidations count="4">
    <dataValidation type="list" allowBlank="1" showInputMessage="1" showErrorMessage="1" sqref="D6">
      <formula1>level_list</formula1>
    </dataValidation>
    <dataValidation type="list" allowBlank="1" showInputMessage="1" showErrorMessage="1" sqref="D8">
      <formula1>segment_list</formula1>
    </dataValidation>
    <dataValidation type="list" allowBlank="1" showInputMessage="1" showErrorMessage="1" sqref="D7">
      <formula1>category_list</formula1>
    </dataValidation>
    <dataValidation type="list" allowBlank="1" showInputMessage="1" showErrorMessage="1" sqref="D9">
      <formula1>eventday_list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17"/>
  <sheetViews>
    <sheetView zoomScaleNormal="100" workbookViewId="0">
      <pane ySplit="1" topLeftCell="A2" activePane="bottomLeft" state="frozen"/>
      <selection pane="bottomLeft"/>
    </sheetView>
  </sheetViews>
  <sheetFormatPr defaultRowHeight="15" x14ac:dyDescent="0.25"/>
  <cols>
    <col min="1" max="1" width="8.125" style="3" bestFit="1" customWidth="1"/>
    <col min="2" max="2" width="10.375" bestFit="1" customWidth="1"/>
    <col min="3" max="3" width="19.875" bestFit="1" customWidth="1"/>
    <col min="4" max="4" width="30.125" bestFit="1" customWidth="1"/>
    <col min="5" max="7" width="11.875" customWidth="1"/>
    <col min="8" max="31" width="7.75" customWidth="1"/>
    <col min="32" max="32" width="10.5" customWidth="1"/>
    <col min="33" max="33" width="9.75" customWidth="1"/>
    <col min="34" max="34" width="13.5" bestFit="1" customWidth="1"/>
  </cols>
  <sheetData>
    <row r="1" spans="1:34" x14ac:dyDescent="0.25">
      <c r="A1" s="3" t="s">
        <v>17</v>
      </c>
      <c r="B1" t="s">
        <v>31</v>
      </c>
      <c r="C1" t="s">
        <v>11</v>
      </c>
      <c r="D1" t="s">
        <v>8</v>
      </c>
      <c r="E1" t="s">
        <v>136</v>
      </c>
      <c r="F1" t="s">
        <v>137</v>
      </c>
      <c r="G1" t="s">
        <v>138</v>
      </c>
      <c r="H1" t="s">
        <v>143</v>
      </c>
      <c r="I1" t="s">
        <v>144</v>
      </c>
      <c r="J1" t="s">
        <v>145</v>
      </c>
      <c r="K1" t="s">
        <v>146</v>
      </c>
      <c r="L1" t="s">
        <v>147</v>
      </c>
      <c r="M1" t="s">
        <v>148</v>
      </c>
      <c r="N1" t="s">
        <v>149</v>
      </c>
      <c r="O1" t="s">
        <v>150</v>
      </c>
      <c r="P1" t="s">
        <v>151</v>
      </c>
      <c r="Q1" t="s">
        <v>152</v>
      </c>
      <c r="R1" t="s">
        <v>153</v>
      </c>
      <c r="S1" t="s">
        <v>154</v>
      </c>
      <c r="T1" t="s">
        <v>155</v>
      </c>
      <c r="U1" t="s">
        <v>156</v>
      </c>
      <c r="V1" t="s">
        <v>157</v>
      </c>
      <c r="W1" t="s">
        <v>158</v>
      </c>
      <c r="X1" t="s">
        <v>159</v>
      </c>
      <c r="Y1" t="s">
        <v>160</v>
      </c>
      <c r="Z1" t="s">
        <v>161</v>
      </c>
      <c r="AA1" t="s">
        <v>162</v>
      </c>
      <c r="AB1" t="s">
        <v>163</v>
      </c>
      <c r="AC1" t="s">
        <v>164</v>
      </c>
      <c r="AD1" t="s">
        <v>165</v>
      </c>
      <c r="AE1" t="s">
        <v>166</v>
      </c>
      <c r="AF1" t="s">
        <v>19</v>
      </c>
      <c r="AG1" t="s">
        <v>20</v>
      </c>
      <c r="AH1" t="s">
        <v>13</v>
      </c>
    </row>
    <row r="2" spans="1:34" x14ac:dyDescent="0.25">
      <c r="A2" s="3" t="str">
        <f t="shared" ref="A2:A65" si="0">B2&amp;C2&amp;D2</f>
        <v>AllAll Customers10/14/2020 (6:00pm-7:00pm)</v>
      </c>
      <c r="B2" t="s">
        <v>26</v>
      </c>
      <c r="C2" t="s">
        <v>40</v>
      </c>
      <c r="D2" t="s">
        <v>168</v>
      </c>
      <c r="E2" s="67" t="s">
        <v>208</v>
      </c>
      <c r="F2" s="67" t="s">
        <v>208</v>
      </c>
      <c r="G2" s="67" t="s">
        <v>208</v>
      </c>
      <c r="H2" s="64">
        <v>0</v>
      </c>
      <c r="I2" s="64">
        <v>0</v>
      </c>
      <c r="J2" s="64">
        <v>0</v>
      </c>
      <c r="K2" s="64">
        <v>0</v>
      </c>
      <c r="L2" s="64">
        <v>0</v>
      </c>
      <c r="M2" s="64">
        <v>0</v>
      </c>
      <c r="N2" s="64">
        <v>0</v>
      </c>
      <c r="O2" s="64">
        <v>0</v>
      </c>
      <c r="P2" s="64">
        <v>0</v>
      </c>
      <c r="Q2" s="64">
        <v>0</v>
      </c>
      <c r="R2" s="64">
        <v>0</v>
      </c>
      <c r="S2" s="64">
        <v>0</v>
      </c>
      <c r="T2" s="64">
        <v>0</v>
      </c>
      <c r="U2" s="64">
        <v>0</v>
      </c>
      <c r="V2" s="64">
        <v>0</v>
      </c>
      <c r="W2" s="64">
        <v>0</v>
      </c>
      <c r="X2" s="64">
        <v>0</v>
      </c>
      <c r="Y2" s="64">
        <v>0</v>
      </c>
      <c r="Z2" s="64">
        <v>1</v>
      </c>
      <c r="AA2" s="64">
        <v>0</v>
      </c>
      <c r="AB2" s="64">
        <v>0</v>
      </c>
      <c r="AC2" s="64">
        <v>0</v>
      </c>
      <c r="AD2" s="64">
        <v>0</v>
      </c>
      <c r="AE2" s="64">
        <v>0</v>
      </c>
      <c r="AF2" t="s">
        <v>198</v>
      </c>
      <c r="AG2" t="s">
        <v>199</v>
      </c>
      <c r="AH2" s="64">
        <v>1</v>
      </c>
    </row>
    <row r="3" spans="1:34" x14ac:dyDescent="0.25">
      <c r="A3" s="3" t="str">
        <f t="shared" si="0"/>
        <v>AllAll Customers10/15/2020 (6:00pm-7:00pm)</v>
      </c>
      <c r="B3" t="s">
        <v>26</v>
      </c>
      <c r="C3" t="s">
        <v>40</v>
      </c>
      <c r="D3" t="s">
        <v>169</v>
      </c>
      <c r="E3" s="67" t="s">
        <v>208</v>
      </c>
      <c r="F3" s="67" t="s">
        <v>208</v>
      </c>
      <c r="G3" s="67" t="s">
        <v>208</v>
      </c>
      <c r="H3" s="64">
        <v>0</v>
      </c>
      <c r="I3" s="64">
        <v>0</v>
      </c>
      <c r="J3" s="64">
        <v>0</v>
      </c>
      <c r="K3" s="64">
        <v>0</v>
      </c>
      <c r="L3" s="64">
        <v>0</v>
      </c>
      <c r="M3" s="64">
        <v>0</v>
      </c>
      <c r="N3" s="64">
        <v>0</v>
      </c>
      <c r="O3" s="64">
        <v>0</v>
      </c>
      <c r="P3" s="64">
        <v>0</v>
      </c>
      <c r="Q3" s="64">
        <v>0</v>
      </c>
      <c r="R3" s="64">
        <v>0</v>
      </c>
      <c r="S3" s="64">
        <v>0</v>
      </c>
      <c r="T3" s="64">
        <v>0</v>
      </c>
      <c r="U3" s="64">
        <v>0</v>
      </c>
      <c r="V3" s="64">
        <v>0</v>
      </c>
      <c r="W3" s="64">
        <v>0</v>
      </c>
      <c r="X3" s="64">
        <v>0</v>
      </c>
      <c r="Y3" s="64">
        <v>0</v>
      </c>
      <c r="Z3" s="64">
        <v>1</v>
      </c>
      <c r="AA3" s="64">
        <v>0</v>
      </c>
      <c r="AB3" s="64">
        <v>0</v>
      </c>
      <c r="AC3" s="64">
        <v>0</v>
      </c>
      <c r="AD3" s="64">
        <v>0</v>
      </c>
      <c r="AE3" s="64">
        <v>0</v>
      </c>
      <c r="AF3" t="s">
        <v>198</v>
      </c>
      <c r="AG3" t="s">
        <v>199</v>
      </c>
      <c r="AH3" s="64">
        <v>1</v>
      </c>
    </row>
    <row r="4" spans="1:34" x14ac:dyDescent="0.25">
      <c r="A4" s="3" t="str">
        <f t="shared" si="0"/>
        <v>AllAll Customers6/17/2021 (5:00pm-6:00pm)</v>
      </c>
      <c r="B4" t="s">
        <v>26</v>
      </c>
      <c r="C4" t="s">
        <v>40</v>
      </c>
      <c r="D4" t="s">
        <v>170</v>
      </c>
      <c r="E4" s="63">
        <v>7418</v>
      </c>
      <c r="F4" s="63">
        <v>67918</v>
      </c>
      <c r="G4" s="63">
        <v>345625.48268708639</v>
      </c>
      <c r="H4" s="64">
        <v>0</v>
      </c>
      <c r="I4" s="64">
        <v>0</v>
      </c>
      <c r="J4" s="64">
        <v>0</v>
      </c>
      <c r="K4" s="64">
        <v>0</v>
      </c>
      <c r="L4" s="64">
        <v>0</v>
      </c>
      <c r="M4" s="64">
        <v>0</v>
      </c>
      <c r="N4" s="64">
        <v>0</v>
      </c>
      <c r="O4" s="64">
        <v>0</v>
      </c>
      <c r="P4" s="64">
        <v>0</v>
      </c>
      <c r="Q4" s="64">
        <v>0</v>
      </c>
      <c r="R4" s="64">
        <v>0</v>
      </c>
      <c r="S4" s="64">
        <v>0</v>
      </c>
      <c r="T4" s="64">
        <v>0</v>
      </c>
      <c r="U4" s="64">
        <v>0</v>
      </c>
      <c r="V4" s="64">
        <v>0</v>
      </c>
      <c r="W4" s="64">
        <v>0</v>
      </c>
      <c r="X4" s="64">
        <v>0</v>
      </c>
      <c r="Y4" s="64">
        <v>1</v>
      </c>
      <c r="Z4" s="64">
        <v>0</v>
      </c>
      <c r="AA4" s="64">
        <v>0</v>
      </c>
      <c r="AB4" s="64">
        <v>0</v>
      </c>
      <c r="AC4" s="64">
        <v>0</v>
      </c>
      <c r="AD4" s="64">
        <v>0</v>
      </c>
      <c r="AE4" s="64">
        <v>0</v>
      </c>
      <c r="AF4" t="s">
        <v>200</v>
      </c>
      <c r="AG4" t="s">
        <v>198</v>
      </c>
      <c r="AH4" s="64">
        <v>0</v>
      </c>
    </row>
    <row r="5" spans="1:34" x14ac:dyDescent="0.25">
      <c r="A5" s="3" t="str">
        <f t="shared" si="0"/>
        <v>AllAll Customers7/9/2021 (5:50pm-8:55pm)</v>
      </c>
      <c r="B5" t="s">
        <v>26</v>
      </c>
      <c r="C5" t="s">
        <v>40</v>
      </c>
      <c r="D5" t="s">
        <v>171</v>
      </c>
      <c r="E5" s="63">
        <v>7567</v>
      </c>
      <c r="F5" s="63">
        <v>67726</v>
      </c>
      <c r="G5" s="63">
        <v>346026.28993003693</v>
      </c>
      <c r="H5" s="64">
        <v>0</v>
      </c>
      <c r="I5" s="64">
        <v>0</v>
      </c>
      <c r="J5" s="64">
        <v>0</v>
      </c>
      <c r="K5" s="64">
        <v>0</v>
      </c>
      <c r="L5" s="64">
        <v>0</v>
      </c>
      <c r="M5" s="64">
        <v>0</v>
      </c>
      <c r="N5" s="64">
        <v>0</v>
      </c>
      <c r="O5" s="64">
        <v>0</v>
      </c>
      <c r="P5" s="64">
        <v>0</v>
      </c>
      <c r="Q5" s="64">
        <v>0</v>
      </c>
      <c r="R5" s="64">
        <v>0</v>
      </c>
      <c r="S5" s="64">
        <v>0</v>
      </c>
      <c r="T5" s="64">
        <v>0</v>
      </c>
      <c r="U5" s="64">
        <v>0</v>
      </c>
      <c r="V5" s="64">
        <v>0</v>
      </c>
      <c r="W5" s="64">
        <v>0</v>
      </c>
      <c r="X5" s="64">
        <v>0</v>
      </c>
      <c r="Y5" s="64">
        <v>2</v>
      </c>
      <c r="Z5" s="64">
        <v>1</v>
      </c>
      <c r="AA5" s="64">
        <v>1</v>
      </c>
      <c r="AB5" s="64">
        <v>2</v>
      </c>
      <c r="AC5" s="64">
        <v>0</v>
      </c>
      <c r="AD5" s="64">
        <v>0</v>
      </c>
      <c r="AE5" s="64">
        <v>0</v>
      </c>
      <c r="AF5" t="s">
        <v>201</v>
      </c>
      <c r="AG5" t="s">
        <v>202</v>
      </c>
      <c r="AH5" s="64">
        <v>0</v>
      </c>
    </row>
    <row r="6" spans="1:34" x14ac:dyDescent="0.25">
      <c r="A6" s="3" t="str">
        <f t="shared" si="0"/>
        <v>AllAll Customers8/27/2021 (5:00pm-6:00pm)</v>
      </c>
      <c r="B6" t="s">
        <v>26</v>
      </c>
      <c r="C6" t="s">
        <v>40</v>
      </c>
      <c r="D6" t="s">
        <v>172</v>
      </c>
      <c r="E6" s="63">
        <v>7514</v>
      </c>
      <c r="F6" s="63">
        <v>65511</v>
      </c>
      <c r="G6" s="63">
        <v>332930.06462966837</v>
      </c>
      <c r="H6" s="64">
        <v>0</v>
      </c>
      <c r="I6" s="64">
        <v>0</v>
      </c>
      <c r="J6" s="64">
        <v>0</v>
      </c>
      <c r="K6" s="64">
        <v>0</v>
      </c>
      <c r="L6" s="64">
        <v>0</v>
      </c>
      <c r="M6" s="64">
        <v>0</v>
      </c>
      <c r="N6" s="64">
        <v>0</v>
      </c>
      <c r="O6" s="64">
        <v>0</v>
      </c>
      <c r="P6" s="64">
        <v>0</v>
      </c>
      <c r="Q6" s="64">
        <v>0</v>
      </c>
      <c r="R6" s="64">
        <v>0</v>
      </c>
      <c r="S6" s="64">
        <v>0</v>
      </c>
      <c r="T6" s="64">
        <v>0</v>
      </c>
      <c r="U6" s="64">
        <v>0</v>
      </c>
      <c r="V6" s="64">
        <v>0</v>
      </c>
      <c r="W6" s="64">
        <v>0</v>
      </c>
      <c r="X6" s="64">
        <v>0</v>
      </c>
      <c r="Y6" s="64">
        <v>1</v>
      </c>
      <c r="Z6" s="64">
        <v>0</v>
      </c>
      <c r="AA6" s="64">
        <v>0</v>
      </c>
      <c r="AB6" s="64">
        <v>0</v>
      </c>
      <c r="AC6" s="64">
        <v>0</v>
      </c>
      <c r="AD6" s="64">
        <v>0</v>
      </c>
      <c r="AE6" s="64">
        <v>0</v>
      </c>
      <c r="AF6" t="s">
        <v>200</v>
      </c>
      <c r="AG6" t="s">
        <v>198</v>
      </c>
      <c r="AH6" s="64">
        <v>0</v>
      </c>
    </row>
    <row r="7" spans="1:34" x14ac:dyDescent="0.25">
      <c r="A7" s="3" t="str">
        <f t="shared" si="0"/>
        <v>AllAll Customers9/9/2021 (3:58pm-5:00pm)</v>
      </c>
      <c r="B7" t="s">
        <v>26</v>
      </c>
      <c r="C7" t="s">
        <v>40</v>
      </c>
      <c r="D7" t="s">
        <v>173</v>
      </c>
      <c r="E7" s="63">
        <v>7517</v>
      </c>
      <c r="F7" s="63">
        <v>65545</v>
      </c>
      <c r="G7" s="63">
        <v>333101.85848944954</v>
      </c>
      <c r="H7" s="64">
        <v>0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  <c r="U7" s="64">
        <v>0</v>
      </c>
      <c r="V7" s="64">
        <v>0</v>
      </c>
      <c r="W7" s="64">
        <v>2</v>
      </c>
      <c r="X7" s="64">
        <v>1</v>
      </c>
      <c r="Y7" s="64">
        <v>0</v>
      </c>
      <c r="Z7" s="64">
        <v>0</v>
      </c>
      <c r="AA7" s="64">
        <v>0</v>
      </c>
      <c r="AB7" s="64">
        <v>0</v>
      </c>
      <c r="AC7" s="64">
        <v>0</v>
      </c>
      <c r="AD7" s="64">
        <v>0</v>
      </c>
      <c r="AE7" s="64">
        <v>0</v>
      </c>
      <c r="AF7" t="s">
        <v>203</v>
      </c>
      <c r="AG7" t="s">
        <v>200</v>
      </c>
      <c r="AH7" s="64">
        <v>0</v>
      </c>
    </row>
    <row r="8" spans="1:34" x14ac:dyDescent="0.25">
      <c r="A8" s="3" t="str">
        <f t="shared" si="0"/>
        <v>AllAll CustomersAverage Event Day (5:00pm-6:00pm)</v>
      </c>
      <c r="B8" t="s">
        <v>26</v>
      </c>
      <c r="C8" t="s">
        <v>40</v>
      </c>
      <c r="D8" t="s">
        <v>167</v>
      </c>
      <c r="E8" s="63">
        <v>7504</v>
      </c>
      <c r="F8" s="63">
        <v>66675</v>
      </c>
      <c r="G8" s="63">
        <v>339420.92393406032</v>
      </c>
      <c r="H8" s="64">
        <v>0</v>
      </c>
      <c r="I8" s="64">
        <v>0</v>
      </c>
      <c r="J8" s="64">
        <v>0</v>
      </c>
      <c r="K8" s="64">
        <v>0</v>
      </c>
      <c r="L8" s="64">
        <v>0</v>
      </c>
      <c r="M8" s="64">
        <v>0</v>
      </c>
      <c r="N8" s="64">
        <v>0</v>
      </c>
      <c r="O8" s="64">
        <v>0</v>
      </c>
      <c r="P8" s="64">
        <v>0</v>
      </c>
      <c r="Q8" s="64">
        <v>0</v>
      </c>
      <c r="R8" s="64">
        <v>0</v>
      </c>
      <c r="S8" s="64">
        <v>0</v>
      </c>
      <c r="T8" s="64">
        <v>0</v>
      </c>
      <c r="U8" s="64">
        <v>0</v>
      </c>
      <c r="V8" s="64">
        <v>0</v>
      </c>
      <c r="W8" s="64">
        <v>0</v>
      </c>
      <c r="X8" s="64">
        <v>0</v>
      </c>
      <c r="Y8" s="64">
        <v>1</v>
      </c>
      <c r="Z8" s="64">
        <v>0</v>
      </c>
      <c r="AA8" s="64">
        <v>0</v>
      </c>
      <c r="AB8" s="64">
        <v>0</v>
      </c>
      <c r="AC8" s="64">
        <v>0</v>
      </c>
      <c r="AD8" s="64">
        <v>0</v>
      </c>
      <c r="AE8" s="64">
        <v>0</v>
      </c>
      <c r="AF8" t="s">
        <v>200</v>
      </c>
      <c r="AG8" t="s">
        <v>198</v>
      </c>
      <c r="AH8" s="64">
        <v>0</v>
      </c>
    </row>
    <row r="9" spans="1:34" x14ac:dyDescent="0.25">
      <c r="A9" s="3" t="str">
        <f t="shared" si="0"/>
        <v>AC Tonnage03 or less10/14/2020 (6:00pm-7:00pm)</v>
      </c>
      <c r="B9" t="s">
        <v>64</v>
      </c>
      <c r="C9" t="s">
        <v>97</v>
      </c>
      <c r="D9" t="s">
        <v>168</v>
      </c>
      <c r="E9" s="67" t="s">
        <v>208</v>
      </c>
      <c r="F9" s="67" t="s">
        <v>208</v>
      </c>
      <c r="G9" s="67" t="s">
        <v>208</v>
      </c>
      <c r="H9" s="64">
        <v>0</v>
      </c>
      <c r="I9" s="64">
        <v>0</v>
      </c>
      <c r="J9" s="64">
        <v>0</v>
      </c>
      <c r="K9" s="64">
        <v>0</v>
      </c>
      <c r="L9" s="64">
        <v>0</v>
      </c>
      <c r="M9" s="64">
        <v>0</v>
      </c>
      <c r="N9" s="64">
        <v>0</v>
      </c>
      <c r="O9" s="64">
        <v>0</v>
      </c>
      <c r="P9" s="64">
        <v>0</v>
      </c>
      <c r="Q9" s="64">
        <v>0</v>
      </c>
      <c r="R9" s="64">
        <v>0</v>
      </c>
      <c r="S9" s="64">
        <v>0</v>
      </c>
      <c r="T9" s="64">
        <v>0</v>
      </c>
      <c r="U9" s="64">
        <v>0</v>
      </c>
      <c r="V9" s="64">
        <v>0</v>
      </c>
      <c r="W9" s="64">
        <v>0</v>
      </c>
      <c r="X9" s="64">
        <v>0</v>
      </c>
      <c r="Y9" s="64">
        <v>0</v>
      </c>
      <c r="Z9" s="64">
        <v>1</v>
      </c>
      <c r="AA9" s="64">
        <v>0</v>
      </c>
      <c r="AB9" s="64">
        <v>0</v>
      </c>
      <c r="AC9" s="64">
        <v>0</v>
      </c>
      <c r="AD9" s="64">
        <v>0</v>
      </c>
      <c r="AE9" s="64">
        <v>0</v>
      </c>
      <c r="AF9" t="s">
        <v>198</v>
      </c>
      <c r="AG9" t="s">
        <v>199</v>
      </c>
      <c r="AH9" s="64">
        <v>1</v>
      </c>
    </row>
    <row r="10" spans="1:34" x14ac:dyDescent="0.25">
      <c r="A10" s="3" t="str">
        <f t="shared" si="0"/>
        <v>AC Tonnage03 or less10/15/2020 (6:00pm-7:00pm)</v>
      </c>
      <c r="B10" t="s">
        <v>64</v>
      </c>
      <c r="C10" t="s">
        <v>97</v>
      </c>
      <c r="D10" t="s">
        <v>169</v>
      </c>
      <c r="E10" s="67" t="s">
        <v>208</v>
      </c>
      <c r="F10" s="67" t="s">
        <v>208</v>
      </c>
      <c r="G10" s="67" t="s">
        <v>208</v>
      </c>
      <c r="H10" s="64">
        <v>0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64">
        <v>0</v>
      </c>
      <c r="P10" s="64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64">
        <v>0</v>
      </c>
      <c r="W10" s="64">
        <v>0</v>
      </c>
      <c r="X10" s="64">
        <v>0</v>
      </c>
      <c r="Y10" s="64">
        <v>0</v>
      </c>
      <c r="Z10" s="64">
        <v>1</v>
      </c>
      <c r="AA10" s="64">
        <v>0</v>
      </c>
      <c r="AB10" s="64">
        <v>0</v>
      </c>
      <c r="AC10" s="64">
        <v>0</v>
      </c>
      <c r="AD10" s="64">
        <v>0</v>
      </c>
      <c r="AE10" s="64">
        <v>0</v>
      </c>
      <c r="AF10" t="s">
        <v>198</v>
      </c>
      <c r="AG10" t="s">
        <v>199</v>
      </c>
      <c r="AH10" s="64">
        <v>1</v>
      </c>
    </row>
    <row r="11" spans="1:34" x14ac:dyDescent="0.25">
      <c r="A11" s="3" t="str">
        <f t="shared" si="0"/>
        <v>AC Tonnage03 or less6/17/2021 (5:00pm-6:00pm)</v>
      </c>
      <c r="B11" t="s">
        <v>64</v>
      </c>
      <c r="C11" t="s">
        <v>97</v>
      </c>
      <c r="D11" t="s">
        <v>170</v>
      </c>
      <c r="E11" s="63">
        <v>1010</v>
      </c>
      <c r="F11" s="63">
        <v>1011</v>
      </c>
      <c r="G11" s="63">
        <v>2477.1555692888983</v>
      </c>
      <c r="H11" s="64">
        <v>0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64">
        <v>0</v>
      </c>
      <c r="P11" s="64">
        <v>0</v>
      </c>
      <c r="Q11" s="64">
        <v>0</v>
      </c>
      <c r="R11" s="64">
        <v>0</v>
      </c>
      <c r="S11" s="64">
        <v>0</v>
      </c>
      <c r="T11" s="64">
        <v>0</v>
      </c>
      <c r="U11" s="64">
        <v>0</v>
      </c>
      <c r="V11" s="64">
        <v>0</v>
      </c>
      <c r="W11" s="64">
        <v>0</v>
      </c>
      <c r="X11" s="64">
        <v>0</v>
      </c>
      <c r="Y11" s="64">
        <v>1</v>
      </c>
      <c r="Z11" s="64">
        <v>0</v>
      </c>
      <c r="AA11" s="64">
        <v>0</v>
      </c>
      <c r="AB11" s="64">
        <v>0</v>
      </c>
      <c r="AC11" s="64">
        <v>0</v>
      </c>
      <c r="AD11" s="64">
        <v>0</v>
      </c>
      <c r="AE11" s="64">
        <v>0</v>
      </c>
      <c r="AF11" t="s">
        <v>200</v>
      </c>
      <c r="AG11" t="s">
        <v>198</v>
      </c>
      <c r="AH11" s="64">
        <v>0</v>
      </c>
    </row>
    <row r="12" spans="1:34" x14ac:dyDescent="0.25">
      <c r="A12" s="3" t="str">
        <f t="shared" si="0"/>
        <v>AC Tonnage03 or less7/9/2021 (5:50pm-8:55pm)</v>
      </c>
      <c r="B12" t="s">
        <v>64</v>
      </c>
      <c r="C12" t="s">
        <v>97</v>
      </c>
      <c r="D12" t="s">
        <v>171</v>
      </c>
      <c r="E12" s="63">
        <v>1031</v>
      </c>
      <c r="F12" s="63">
        <v>1032</v>
      </c>
      <c r="G12" s="63">
        <v>2527.9074076492493</v>
      </c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64">
        <v>0</v>
      </c>
      <c r="P12" s="64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64">
        <v>0</v>
      </c>
      <c r="W12" s="64">
        <v>0</v>
      </c>
      <c r="X12" s="64">
        <v>0</v>
      </c>
      <c r="Y12" s="64">
        <v>2</v>
      </c>
      <c r="Z12" s="64">
        <v>1</v>
      </c>
      <c r="AA12" s="64">
        <v>1</v>
      </c>
      <c r="AB12" s="64">
        <v>2</v>
      </c>
      <c r="AC12" s="64">
        <v>0</v>
      </c>
      <c r="AD12" s="64">
        <v>0</v>
      </c>
      <c r="AE12" s="64">
        <v>0</v>
      </c>
      <c r="AF12" t="s">
        <v>201</v>
      </c>
      <c r="AG12" t="s">
        <v>202</v>
      </c>
      <c r="AH12" s="64">
        <v>0</v>
      </c>
    </row>
    <row r="13" spans="1:34" x14ac:dyDescent="0.25">
      <c r="A13" s="3" t="str">
        <f t="shared" si="0"/>
        <v>AC Tonnage03 or less8/27/2021 (5:00pm-6:00pm)</v>
      </c>
      <c r="B13" t="s">
        <v>64</v>
      </c>
      <c r="C13" t="s">
        <v>97</v>
      </c>
      <c r="D13" t="s">
        <v>172</v>
      </c>
      <c r="E13" s="63">
        <v>1024</v>
      </c>
      <c r="F13" s="63">
        <v>1025</v>
      </c>
      <c r="G13" s="63">
        <v>2510.3080564364463</v>
      </c>
      <c r="H13" s="64">
        <v>0</v>
      </c>
      <c r="I13" s="64">
        <v>0</v>
      </c>
      <c r="J13" s="64">
        <v>0</v>
      </c>
      <c r="K13" s="64">
        <v>0</v>
      </c>
      <c r="L13" s="64">
        <v>0</v>
      </c>
      <c r="M13" s="64">
        <v>0</v>
      </c>
      <c r="N13" s="64">
        <v>0</v>
      </c>
      <c r="O13" s="64">
        <v>0</v>
      </c>
      <c r="P13" s="64">
        <v>0</v>
      </c>
      <c r="Q13" s="64">
        <v>0</v>
      </c>
      <c r="R13" s="64">
        <v>0</v>
      </c>
      <c r="S13" s="64">
        <v>0</v>
      </c>
      <c r="T13" s="64">
        <v>0</v>
      </c>
      <c r="U13" s="64">
        <v>0</v>
      </c>
      <c r="V13" s="64">
        <v>0</v>
      </c>
      <c r="W13" s="64">
        <v>0</v>
      </c>
      <c r="X13" s="64">
        <v>0</v>
      </c>
      <c r="Y13" s="64">
        <v>1</v>
      </c>
      <c r="Z13" s="64">
        <v>0</v>
      </c>
      <c r="AA13" s="64">
        <v>0</v>
      </c>
      <c r="AB13" s="64">
        <v>0</v>
      </c>
      <c r="AC13" s="64">
        <v>0</v>
      </c>
      <c r="AD13" s="64">
        <v>0</v>
      </c>
      <c r="AE13" s="64">
        <v>0</v>
      </c>
      <c r="AF13" t="s">
        <v>200</v>
      </c>
      <c r="AG13" t="s">
        <v>198</v>
      </c>
      <c r="AH13" s="64">
        <v>0</v>
      </c>
    </row>
    <row r="14" spans="1:34" x14ac:dyDescent="0.25">
      <c r="A14" s="3" t="str">
        <f t="shared" si="0"/>
        <v>AC Tonnage03 or less9/9/2021 (3:58pm-5:00pm)</v>
      </c>
      <c r="B14" t="s">
        <v>64</v>
      </c>
      <c r="C14" t="s">
        <v>97</v>
      </c>
      <c r="D14" t="s">
        <v>173</v>
      </c>
      <c r="E14" s="63">
        <v>1024</v>
      </c>
      <c r="F14" s="63">
        <v>1025</v>
      </c>
      <c r="G14" s="63">
        <v>2511.6478051337222</v>
      </c>
      <c r="H14" s="64">
        <v>0</v>
      </c>
      <c r="I14" s="64">
        <v>0</v>
      </c>
      <c r="J14" s="64">
        <v>0</v>
      </c>
      <c r="K14" s="64">
        <v>0</v>
      </c>
      <c r="L14" s="64">
        <v>0</v>
      </c>
      <c r="M14" s="64">
        <v>0</v>
      </c>
      <c r="N14" s="64">
        <v>0</v>
      </c>
      <c r="O14" s="64">
        <v>0</v>
      </c>
      <c r="P14" s="64">
        <v>0</v>
      </c>
      <c r="Q14" s="64">
        <v>0</v>
      </c>
      <c r="R14" s="64">
        <v>0</v>
      </c>
      <c r="S14" s="64">
        <v>0</v>
      </c>
      <c r="T14" s="64">
        <v>0</v>
      </c>
      <c r="U14" s="64">
        <v>0</v>
      </c>
      <c r="V14" s="64">
        <v>0</v>
      </c>
      <c r="W14" s="64">
        <v>2</v>
      </c>
      <c r="X14" s="64">
        <v>1</v>
      </c>
      <c r="Y14" s="64">
        <v>0</v>
      </c>
      <c r="Z14" s="64">
        <v>0</v>
      </c>
      <c r="AA14" s="64">
        <v>0</v>
      </c>
      <c r="AB14" s="64">
        <v>0</v>
      </c>
      <c r="AC14" s="64">
        <v>0</v>
      </c>
      <c r="AD14" s="64">
        <v>0</v>
      </c>
      <c r="AE14" s="64">
        <v>0</v>
      </c>
      <c r="AF14" t="s">
        <v>203</v>
      </c>
      <c r="AG14" t="s">
        <v>200</v>
      </c>
      <c r="AH14" s="64">
        <v>0</v>
      </c>
    </row>
    <row r="15" spans="1:34" x14ac:dyDescent="0.25">
      <c r="A15" s="3" t="str">
        <f t="shared" si="0"/>
        <v>AC Tonnage03 or lessAverage Event Day (5:00pm-6:00pm)</v>
      </c>
      <c r="B15" t="s">
        <v>64</v>
      </c>
      <c r="C15" t="s">
        <v>97</v>
      </c>
      <c r="D15" t="s">
        <v>167</v>
      </c>
      <c r="E15" s="63">
        <v>1022.25</v>
      </c>
      <c r="F15" s="63">
        <v>1023.25</v>
      </c>
      <c r="G15" s="63">
        <v>2506.7547096270787</v>
      </c>
      <c r="H15" s="64">
        <v>0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4">
        <v>0</v>
      </c>
      <c r="P15" s="64">
        <v>0</v>
      </c>
      <c r="Q15" s="64">
        <v>0</v>
      </c>
      <c r="R15" s="64">
        <v>0</v>
      </c>
      <c r="S15" s="64">
        <v>0</v>
      </c>
      <c r="T15" s="64">
        <v>0</v>
      </c>
      <c r="U15" s="64">
        <v>0</v>
      </c>
      <c r="V15" s="64">
        <v>0</v>
      </c>
      <c r="W15" s="64">
        <v>0</v>
      </c>
      <c r="X15" s="64">
        <v>0</v>
      </c>
      <c r="Y15" s="64">
        <v>1</v>
      </c>
      <c r="Z15" s="64">
        <v>0</v>
      </c>
      <c r="AA15" s="64">
        <v>0</v>
      </c>
      <c r="AB15" s="64">
        <v>0</v>
      </c>
      <c r="AC15" s="64">
        <v>0</v>
      </c>
      <c r="AD15" s="64">
        <v>0</v>
      </c>
      <c r="AE15" s="64">
        <v>0</v>
      </c>
      <c r="AF15" t="s">
        <v>200</v>
      </c>
      <c r="AG15" t="s">
        <v>198</v>
      </c>
      <c r="AH15" s="64">
        <v>0</v>
      </c>
    </row>
    <row r="16" spans="1:34" x14ac:dyDescent="0.25">
      <c r="A16" s="3" t="str">
        <f t="shared" si="0"/>
        <v>AC Tonnage03 to 0410/14/2020 (6:00pm-7:00pm)</v>
      </c>
      <c r="B16" t="s">
        <v>64</v>
      </c>
      <c r="C16" t="s">
        <v>98</v>
      </c>
      <c r="D16" t="s">
        <v>168</v>
      </c>
      <c r="E16" s="67" t="s">
        <v>208</v>
      </c>
      <c r="F16" s="67" t="s">
        <v>208</v>
      </c>
      <c r="G16" s="67" t="s">
        <v>208</v>
      </c>
      <c r="H16" s="64">
        <v>0</v>
      </c>
      <c r="I16" s="64">
        <v>0</v>
      </c>
      <c r="J16" s="64">
        <v>0</v>
      </c>
      <c r="K16" s="64">
        <v>0</v>
      </c>
      <c r="L16" s="64">
        <v>0</v>
      </c>
      <c r="M16" s="64">
        <v>0</v>
      </c>
      <c r="N16" s="64">
        <v>0</v>
      </c>
      <c r="O16" s="64">
        <v>0</v>
      </c>
      <c r="P16" s="64">
        <v>0</v>
      </c>
      <c r="Q16" s="64">
        <v>0</v>
      </c>
      <c r="R16" s="64">
        <v>0</v>
      </c>
      <c r="S16" s="64">
        <v>0</v>
      </c>
      <c r="T16" s="64">
        <v>0</v>
      </c>
      <c r="U16" s="64">
        <v>0</v>
      </c>
      <c r="V16" s="64">
        <v>0</v>
      </c>
      <c r="W16" s="64">
        <v>0</v>
      </c>
      <c r="X16" s="64">
        <v>0</v>
      </c>
      <c r="Y16" s="64">
        <v>0</v>
      </c>
      <c r="Z16" s="64">
        <v>1</v>
      </c>
      <c r="AA16" s="64">
        <v>0</v>
      </c>
      <c r="AB16" s="64">
        <v>0</v>
      </c>
      <c r="AC16" s="64">
        <v>0</v>
      </c>
      <c r="AD16" s="64">
        <v>0</v>
      </c>
      <c r="AE16" s="64">
        <v>0</v>
      </c>
      <c r="AF16" t="s">
        <v>198</v>
      </c>
      <c r="AG16" t="s">
        <v>199</v>
      </c>
      <c r="AH16" s="64">
        <v>1</v>
      </c>
    </row>
    <row r="17" spans="1:34" x14ac:dyDescent="0.25">
      <c r="A17" s="3" t="str">
        <f t="shared" si="0"/>
        <v>AC Tonnage03 to 0410/15/2020 (6:00pm-7:00pm)</v>
      </c>
      <c r="B17" t="s">
        <v>64</v>
      </c>
      <c r="C17" t="s">
        <v>98</v>
      </c>
      <c r="D17" t="s">
        <v>169</v>
      </c>
      <c r="E17" s="67" t="s">
        <v>208</v>
      </c>
      <c r="F17" s="67" t="s">
        <v>208</v>
      </c>
      <c r="G17" s="67" t="s">
        <v>208</v>
      </c>
      <c r="H17" s="64">
        <v>0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>
        <v>0</v>
      </c>
      <c r="P17" s="64">
        <v>0</v>
      </c>
      <c r="Q17" s="64">
        <v>0</v>
      </c>
      <c r="R17" s="64">
        <v>0</v>
      </c>
      <c r="S17" s="64">
        <v>0</v>
      </c>
      <c r="T17" s="64">
        <v>0</v>
      </c>
      <c r="U17" s="64">
        <v>0</v>
      </c>
      <c r="V17" s="64">
        <v>0</v>
      </c>
      <c r="W17" s="64">
        <v>0</v>
      </c>
      <c r="X17" s="64">
        <v>0</v>
      </c>
      <c r="Y17" s="64">
        <v>0</v>
      </c>
      <c r="Z17" s="64">
        <v>1</v>
      </c>
      <c r="AA17" s="64">
        <v>0</v>
      </c>
      <c r="AB17" s="64">
        <v>0</v>
      </c>
      <c r="AC17" s="64">
        <v>0</v>
      </c>
      <c r="AD17" s="64">
        <v>0</v>
      </c>
      <c r="AE17" s="64">
        <v>0</v>
      </c>
      <c r="AF17" t="s">
        <v>198</v>
      </c>
      <c r="AG17" t="s">
        <v>199</v>
      </c>
      <c r="AH17" s="64">
        <v>1</v>
      </c>
    </row>
    <row r="18" spans="1:34" x14ac:dyDescent="0.25">
      <c r="A18" s="3" t="str">
        <f t="shared" si="0"/>
        <v>AC Tonnage03 to 046/17/2021 (5:00pm-6:00pm)</v>
      </c>
      <c r="B18" t="s">
        <v>64</v>
      </c>
      <c r="C18" t="s">
        <v>98</v>
      </c>
      <c r="D18" t="s">
        <v>170</v>
      </c>
      <c r="E18" s="63">
        <v>887</v>
      </c>
      <c r="F18" s="63">
        <v>908</v>
      </c>
      <c r="G18" s="63">
        <v>3049.0752616381087</v>
      </c>
      <c r="H18" s="64">
        <v>0</v>
      </c>
      <c r="I18" s="64">
        <v>0</v>
      </c>
      <c r="J18" s="64">
        <v>0</v>
      </c>
      <c r="K18" s="64">
        <v>0</v>
      </c>
      <c r="L18" s="64">
        <v>0</v>
      </c>
      <c r="M18" s="64">
        <v>0</v>
      </c>
      <c r="N18" s="64">
        <v>0</v>
      </c>
      <c r="O18" s="64">
        <v>0</v>
      </c>
      <c r="P18" s="64">
        <v>0</v>
      </c>
      <c r="Q18" s="64">
        <v>0</v>
      </c>
      <c r="R18" s="64">
        <v>0</v>
      </c>
      <c r="S18" s="64">
        <v>0</v>
      </c>
      <c r="T18" s="64">
        <v>0</v>
      </c>
      <c r="U18" s="64">
        <v>0</v>
      </c>
      <c r="V18" s="64">
        <v>0</v>
      </c>
      <c r="W18" s="64">
        <v>0</v>
      </c>
      <c r="X18" s="64">
        <v>0</v>
      </c>
      <c r="Y18" s="64">
        <v>1</v>
      </c>
      <c r="Z18" s="64">
        <v>0</v>
      </c>
      <c r="AA18" s="64">
        <v>0</v>
      </c>
      <c r="AB18" s="64">
        <v>0</v>
      </c>
      <c r="AC18" s="64">
        <v>0</v>
      </c>
      <c r="AD18" s="64">
        <v>0</v>
      </c>
      <c r="AE18" s="64">
        <v>0</v>
      </c>
      <c r="AF18" t="s">
        <v>200</v>
      </c>
      <c r="AG18" t="s">
        <v>198</v>
      </c>
      <c r="AH18" s="64">
        <v>0</v>
      </c>
    </row>
    <row r="19" spans="1:34" x14ac:dyDescent="0.25">
      <c r="A19" s="3" t="str">
        <f t="shared" si="0"/>
        <v>AC Tonnage03 to 047/9/2021 (5:50pm-8:55pm)</v>
      </c>
      <c r="B19" t="s">
        <v>64</v>
      </c>
      <c r="C19" t="s">
        <v>98</v>
      </c>
      <c r="D19" t="s">
        <v>171</v>
      </c>
      <c r="E19" s="63">
        <v>909</v>
      </c>
      <c r="F19" s="63">
        <v>931</v>
      </c>
      <c r="G19" s="63">
        <v>3124.8987332089519</v>
      </c>
      <c r="H19" s="64">
        <v>0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  <c r="S19" s="64">
        <v>0</v>
      </c>
      <c r="T19" s="64">
        <v>0</v>
      </c>
      <c r="U19" s="64">
        <v>0</v>
      </c>
      <c r="V19" s="64">
        <v>0</v>
      </c>
      <c r="W19" s="64">
        <v>0</v>
      </c>
      <c r="X19" s="64">
        <v>0</v>
      </c>
      <c r="Y19" s="64">
        <v>2</v>
      </c>
      <c r="Z19" s="64">
        <v>1</v>
      </c>
      <c r="AA19" s="64">
        <v>1</v>
      </c>
      <c r="AB19" s="64">
        <v>2</v>
      </c>
      <c r="AC19" s="64">
        <v>0</v>
      </c>
      <c r="AD19" s="64">
        <v>0</v>
      </c>
      <c r="AE19" s="64">
        <v>0</v>
      </c>
      <c r="AF19" t="s">
        <v>201</v>
      </c>
      <c r="AG19" t="s">
        <v>202</v>
      </c>
      <c r="AH19" s="64">
        <v>0</v>
      </c>
    </row>
    <row r="20" spans="1:34" x14ac:dyDescent="0.25">
      <c r="A20" s="3" t="str">
        <f t="shared" si="0"/>
        <v>AC Tonnage03 to 048/27/2021 (5:00pm-6:00pm)</v>
      </c>
      <c r="B20" t="s">
        <v>64</v>
      </c>
      <c r="C20" t="s">
        <v>98</v>
      </c>
      <c r="D20" t="s">
        <v>172</v>
      </c>
      <c r="E20" s="63">
        <v>907</v>
      </c>
      <c r="F20" s="63">
        <v>929</v>
      </c>
      <c r="G20" s="63">
        <v>3117.5264923407744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  <c r="W20" s="64">
        <v>0</v>
      </c>
      <c r="X20" s="64">
        <v>0</v>
      </c>
      <c r="Y20" s="64">
        <v>1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64">
        <v>0</v>
      </c>
      <c r="AF20" t="s">
        <v>200</v>
      </c>
      <c r="AG20" t="s">
        <v>198</v>
      </c>
      <c r="AH20" s="64">
        <v>0</v>
      </c>
    </row>
    <row r="21" spans="1:34" x14ac:dyDescent="0.25">
      <c r="A21" s="3" t="str">
        <f t="shared" si="0"/>
        <v>AC Tonnage03 to 049/9/2021 (3:58pm-5:00pm)</v>
      </c>
      <c r="B21" t="s">
        <v>64</v>
      </c>
      <c r="C21" t="s">
        <v>98</v>
      </c>
      <c r="D21" t="s">
        <v>173</v>
      </c>
      <c r="E21" s="63">
        <v>907</v>
      </c>
      <c r="F21" s="63">
        <v>929</v>
      </c>
      <c r="G21" s="63">
        <v>3119.1903128611793</v>
      </c>
      <c r="H21" s="64">
        <v>0</v>
      </c>
      <c r="I21" s="64">
        <v>0</v>
      </c>
      <c r="J21" s="64">
        <v>0</v>
      </c>
      <c r="K21" s="64">
        <v>0</v>
      </c>
      <c r="L21" s="64">
        <v>0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  <c r="S21" s="64">
        <v>0</v>
      </c>
      <c r="T21" s="64">
        <v>0</v>
      </c>
      <c r="U21" s="64">
        <v>0</v>
      </c>
      <c r="V21" s="64">
        <v>0</v>
      </c>
      <c r="W21" s="64">
        <v>2</v>
      </c>
      <c r="X21" s="64">
        <v>1</v>
      </c>
      <c r="Y21" s="64">
        <v>0</v>
      </c>
      <c r="Z21" s="64">
        <v>0</v>
      </c>
      <c r="AA21" s="64">
        <v>0</v>
      </c>
      <c r="AB21" s="64">
        <v>0</v>
      </c>
      <c r="AC21" s="64">
        <v>0</v>
      </c>
      <c r="AD21" s="64">
        <v>0</v>
      </c>
      <c r="AE21" s="64">
        <v>0</v>
      </c>
      <c r="AF21" t="s">
        <v>203</v>
      </c>
      <c r="AG21" t="s">
        <v>200</v>
      </c>
      <c r="AH21" s="64">
        <v>0</v>
      </c>
    </row>
    <row r="22" spans="1:34" x14ac:dyDescent="0.25">
      <c r="A22" s="3" t="str">
        <f t="shared" si="0"/>
        <v>AC Tonnage03 to 04Average Event Day (5:00pm-6:00pm)</v>
      </c>
      <c r="B22" t="s">
        <v>64</v>
      </c>
      <c r="C22" t="s">
        <v>98</v>
      </c>
      <c r="D22" t="s">
        <v>167</v>
      </c>
      <c r="E22" s="63">
        <v>902.5</v>
      </c>
      <c r="F22" s="63">
        <v>924.25</v>
      </c>
      <c r="G22" s="63">
        <v>3102.6727000122537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1</v>
      </c>
      <c r="Z22" s="64">
        <v>0</v>
      </c>
      <c r="AA22" s="64">
        <v>0</v>
      </c>
      <c r="AB22" s="64">
        <v>0</v>
      </c>
      <c r="AC22" s="64">
        <v>0</v>
      </c>
      <c r="AD22" s="64">
        <v>0</v>
      </c>
      <c r="AE22" s="64">
        <v>0</v>
      </c>
      <c r="AF22" t="s">
        <v>200</v>
      </c>
      <c r="AG22" t="s">
        <v>198</v>
      </c>
      <c r="AH22" s="64">
        <v>0</v>
      </c>
    </row>
    <row r="23" spans="1:34" x14ac:dyDescent="0.25">
      <c r="A23" s="3" t="str">
        <f t="shared" si="0"/>
        <v>AC Tonnage04 to 0510/14/2020 (6:00pm-7:00pm)</v>
      </c>
      <c r="B23" t="s">
        <v>64</v>
      </c>
      <c r="C23" t="s">
        <v>99</v>
      </c>
      <c r="D23" t="s">
        <v>168</v>
      </c>
      <c r="E23" s="67" t="s">
        <v>208</v>
      </c>
      <c r="F23" s="67" t="s">
        <v>208</v>
      </c>
      <c r="G23" s="67" t="s">
        <v>208</v>
      </c>
      <c r="H23" s="64">
        <v>0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  <c r="S23" s="64">
        <v>0</v>
      </c>
      <c r="T23" s="64">
        <v>0</v>
      </c>
      <c r="U23" s="64">
        <v>0</v>
      </c>
      <c r="V23" s="64">
        <v>0</v>
      </c>
      <c r="W23" s="64">
        <v>0</v>
      </c>
      <c r="X23" s="64">
        <v>0</v>
      </c>
      <c r="Y23" s="64">
        <v>0</v>
      </c>
      <c r="Z23" s="64">
        <v>1</v>
      </c>
      <c r="AA23" s="64">
        <v>0</v>
      </c>
      <c r="AB23" s="64">
        <v>0</v>
      </c>
      <c r="AC23" s="64">
        <v>0</v>
      </c>
      <c r="AD23" s="64">
        <v>0</v>
      </c>
      <c r="AE23" s="64">
        <v>0</v>
      </c>
      <c r="AF23" t="s">
        <v>198</v>
      </c>
      <c r="AG23" t="s">
        <v>199</v>
      </c>
      <c r="AH23" s="64">
        <v>1</v>
      </c>
    </row>
    <row r="24" spans="1:34" x14ac:dyDescent="0.25">
      <c r="A24" s="3" t="str">
        <f t="shared" si="0"/>
        <v>AC Tonnage04 to 0510/15/2020 (6:00pm-7:00pm)</v>
      </c>
      <c r="B24" t="s">
        <v>64</v>
      </c>
      <c r="C24" t="s">
        <v>99</v>
      </c>
      <c r="D24" t="s">
        <v>169</v>
      </c>
      <c r="E24" s="67" t="s">
        <v>208</v>
      </c>
      <c r="F24" s="67" t="s">
        <v>208</v>
      </c>
      <c r="G24" s="67" t="s">
        <v>208</v>
      </c>
      <c r="H24" s="64">
        <v>0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  <c r="S24" s="64">
        <v>0</v>
      </c>
      <c r="T24" s="64">
        <v>0</v>
      </c>
      <c r="U24" s="64">
        <v>0</v>
      </c>
      <c r="V24" s="64">
        <v>0</v>
      </c>
      <c r="W24" s="64">
        <v>0</v>
      </c>
      <c r="X24" s="64">
        <v>0</v>
      </c>
      <c r="Y24" s="64">
        <v>0</v>
      </c>
      <c r="Z24" s="64">
        <v>1</v>
      </c>
      <c r="AA24" s="64">
        <v>0</v>
      </c>
      <c r="AB24" s="64">
        <v>0</v>
      </c>
      <c r="AC24" s="64">
        <v>0</v>
      </c>
      <c r="AD24" s="64">
        <v>0</v>
      </c>
      <c r="AE24" s="64">
        <v>0</v>
      </c>
      <c r="AF24" t="s">
        <v>198</v>
      </c>
      <c r="AG24" t="s">
        <v>199</v>
      </c>
      <c r="AH24" s="64">
        <v>1</v>
      </c>
    </row>
    <row r="25" spans="1:34" x14ac:dyDescent="0.25">
      <c r="A25" s="3" t="str">
        <f t="shared" si="0"/>
        <v>AC Tonnage04 to 056/17/2021 (5:00pm-6:00pm)</v>
      </c>
      <c r="B25" t="s">
        <v>64</v>
      </c>
      <c r="C25" t="s">
        <v>99</v>
      </c>
      <c r="D25" t="s">
        <v>170</v>
      </c>
      <c r="E25" s="63">
        <v>591</v>
      </c>
      <c r="F25" s="63">
        <v>670</v>
      </c>
      <c r="G25" s="63">
        <v>2646.5093801106418</v>
      </c>
      <c r="H25" s="64">
        <v>0</v>
      </c>
      <c r="I25" s="64">
        <v>0</v>
      </c>
      <c r="J25" s="64">
        <v>0</v>
      </c>
      <c r="K25" s="64">
        <v>0</v>
      </c>
      <c r="L25" s="64">
        <v>0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  <c r="S25" s="64">
        <v>0</v>
      </c>
      <c r="T25" s="64">
        <v>0</v>
      </c>
      <c r="U25" s="64">
        <v>0</v>
      </c>
      <c r="V25" s="64">
        <v>0</v>
      </c>
      <c r="W25" s="64">
        <v>0</v>
      </c>
      <c r="X25" s="64">
        <v>0</v>
      </c>
      <c r="Y25" s="64">
        <v>1</v>
      </c>
      <c r="Z25" s="64">
        <v>0</v>
      </c>
      <c r="AA25" s="64">
        <v>0</v>
      </c>
      <c r="AB25" s="64">
        <v>0</v>
      </c>
      <c r="AC25" s="64">
        <v>0</v>
      </c>
      <c r="AD25" s="64">
        <v>0</v>
      </c>
      <c r="AE25" s="64">
        <v>0</v>
      </c>
      <c r="AF25" t="s">
        <v>200</v>
      </c>
      <c r="AG25" t="s">
        <v>198</v>
      </c>
      <c r="AH25" s="64">
        <v>0</v>
      </c>
    </row>
    <row r="26" spans="1:34" x14ac:dyDescent="0.25">
      <c r="A26" s="3" t="str">
        <f t="shared" si="0"/>
        <v>AC Tonnage04 to 057/9/2021 (5:50pm-8:55pm)</v>
      </c>
      <c r="B26" t="s">
        <v>64</v>
      </c>
      <c r="C26" t="s">
        <v>99</v>
      </c>
      <c r="D26" t="s">
        <v>171</v>
      </c>
      <c r="E26" s="63">
        <v>610</v>
      </c>
      <c r="F26" s="63">
        <v>690</v>
      </c>
      <c r="G26" s="63">
        <v>2734.8362192164163</v>
      </c>
      <c r="H26" s="64">
        <v>0</v>
      </c>
      <c r="I26" s="64">
        <v>0</v>
      </c>
      <c r="J26" s="64">
        <v>0</v>
      </c>
      <c r="K26" s="64">
        <v>0</v>
      </c>
      <c r="L26" s="64">
        <v>0</v>
      </c>
      <c r="M26" s="64">
        <v>0</v>
      </c>
      <c r="N26" s="64">
        <v>0</v>
      </c>
      <c r="O26" s="64">
        <v>0</v>
      </c>
      <c r="P26" s="64">
        <v>0</v>
      </c>
      <c r="Q26" s="64">
        <v>0</v>
      </c>
      <c r="R26" s="64">
        <v>0</v>
      </c>
      <c r="S26" s="64">
        <v>0</v>
      </c>
      <c r="T26" s="64">
        <v>0</v>
      </c>
      <c r="U26" s="64">
        <v>0</v>
      </c>
      <c r="V26" s="64">
        <v>0</v>
      </c>
      <c r="W26" s="64">
        <v>0</v>
      </c>
      <c r="X26" s="64">
        <v>0</v>
      </c>
      <c r="Y26" s="64">
        <v>2</v>
      </c>
      <c r="Z26" s="64">
        <v>1</v>
      </c>
      <c r="AA26" s="64">
        <v>1</v>
      </c>
      <c r="AB26" s="64">
        <v>2</v>
      </c>
      <c r="AC26" s="64">
        <v>0</v>
      </c>
      <c r="AD26" s="64">
        <v>0</v>
      </c>
      <c r="AE26" s="64">
        <v>0</v>
      </c>
      <c r="AF26" t="s">
        <v>201</v>
      </c>
      <c r="AG26" t="s">
        <v>202</v>
      </c>
      <c r="AH26" s="64">
        <v>0</v>
      </c>
    </row>
    <row r="27" spans="1:34" x14ac:dyDescent="0.25">
      <c r="A27" s="3" t="str">
        <f t="shared" si="0"/>
        <v>AC Tonnage04 to 058/27/2021 (5:00pm-6:00pm)</v>
      </c>
      <c r="B27" t="s">
        <v>64</v>
      </c>
      <c r="C27" t="s">
        <v>99</v>
      </c>
      <c r="D27" t="s">
        <v>172</v>
      </c>
      <c r="E27" s="63">
        <v>609</v>
      </c>
      <c r="F27" s="63">
        <v>688</v>
      </c>
      <c r="G27" s="63">
        <v>2728.8047162053199</v>
      </c>
      <c r="H27" s="64">
        <v>0</v>
      </c>
      <c r="I27" s="64">
        <v>0</v>
      </c>
      <c r="J27" s="64">
        <v>0</v>
      </c>
      <c r="K27" s="64">
        <v>0</v>
      </c>
      <c r="L27" s="64">
        <v>0</v>
      </c>
      <c r="M27" s="64">
        <v>0</v>
      </c>
      <c r="N27" s="64">
        <v>0</v>
      </c>
      <c r="O27" s="64">
        <v>0</v>
      </c>
      <c r="P27" s="64">
        <v>0</v>
      </c>
      <c r="Q27" s="64">
        <v>0</v>
      </c>
      <c r="R27" s="64">
        <v>0</v>
      </c>
      <c r="S27" s="64">
        <v>0</v>
      </c>
      <c r="T27" s="64">
        <v>0</v>
      </c>
      <c r="U27" s="64">
        <v>0</v>
      </c>
      <c r="V27" s="64">
        <v>0</v>
      </c>
      <c r="W27" s="64">
        <v>0</v>
      </c>
      <c r="X27" s="64">
        <v>0</v>
      </c>
      <c r="Y27" s="64">
        <v>1</v>
      </c>
      <c r="Z27" s="64">
        <v>0</v>
      </c>
      <c r="AA27" s="64">
        <v>0</v>
      </c>
      <c r="AB27" s="64">
        <v>0</v>
      </c>
      <c r="AC27" s="64">
        <v>0</v>
      </c>
      <c r="AD27" s="64">
        <v>0</v>
      </c>
      <c r="AE27" s="64">
        <v>0</v>
      </c>
      <c r="AF27" t="s">
        <v>200</v>
      </c>
      <c r="AG27" t="s">
        <v>198</v>
      </c>
      <c r="AH27" s="64">
        <v>0</v>
      </c>
    </row>
    <row r="28" spans="1:34" x14ac:dyDescent="0.25">
      <c r="A28" s="3" t="str">
        <f t="shared" si="0"/>
        <v>AC Tonnage04 to 059/9/2021 (3:58pm-5:00pm)</v>
      </c>
      <c r="B28" t="s">
        <v>64</v>
      </c>
      <c r="C28" t="s">
        <v>99</v>
      </c>
      <c r="D28" t="s">
        <v>173</v>
      </c>
      <c r="E28" s="63">
        <v>609</v>
      </c>
      <c r="F28" s="63">
        <v>688</v>
      </c>
      <c r="G28" s="63">
        <v>2730.2610763338257</v>
      </c>
      <c r="H28" s="64">
        <v>0</v>
      </c>
      <c r="I28" s="64">
        <v>0</v>
      </c>
      <c r="J28" s="64">
        <v>0</v>
      </c>
      <c r="K28" s="64">
        <v>0</v>
      </c>
      <c r="L28" s="64">
        <v>0</v>
      </c>
      <c r="M28" s="64">
        <v>0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4">
        <v>0</v>
      </c>
      <c r="U28" s="64">
        <v>0</v>
      </c>
      <c r="V28" s="64">
        <v>0</v>
      </c>
      <c r="W28" s="64">
        <v>2</v>
      </c>
      <c r="X28" s="64">
        <v>1</v>
      </c>
      <c r="Y28" s="64">
        <v>0</v>
      </c>
      <c r="Z28" s="64">
        <v>0</v>
      </c>
      <c r="AA28" s="64">
        <v>0</v>
      </c>
      <c r="AB28" s="64">
        <v>0</v>
      </c>
      <c r="AC28" s="64">
        <v>0</v>
      </c>
      <c r="AD28" s="64">
        <v>0</v>
      </c>
      <c r="AE28" s="64">
        <v>0</v>
      </c>
      <c r="AF28" t="s">
        <v>203</v>
      </c>
      <c r="AG28" t="s">
        <v>200</v>
      </c>
      <c r="AH28" s="64">
        <v>0</v>
      </c>
    </row>
    <row r="29" spans="1:34" x14ac:dyDescent="0.25">
      <c r="A29" s="3" t="str">
        <f t="shared" si="0"/>
        <v>AC Tonnage04 to 05Average Event Day (5:00pm-6:00pm)</v>
      </c>
      <c r="B29" t="s">
        <v>64</v>
      </c>
      <c r="C29" t="s">
        <v>99</v>
      </c>
      <c r="D29" t="s">
        <v>167</v>
      </c>
      <c r="E29" s="63">
        <v>604.75</v>
      </c>
      <c r="F29" s="63">
        <v>684</v>
      </c>
      <c r="G29" s="63">
        <v>2710.1028479665511</v>
      </c>
      <c r="H29" s="64">
        <v>0</v>
      </c>
      <c r="I29" s="64">
        <v>0</v>
      </c>
      <c r="J29" s="64">
        <v>0</v>
      </c>
      <c r="K29" s="64">
        <v>0</v>
      </c>
      <c r="L29" s="64">
        <v>0</v>
      </c>
      <c r="M29" s="64">
        <v>0</v>
      </c>
      <c r="N29" s="64">
        <v>0</v>
      </c>
      <c r="O29" s="64">
        <v>0</v>
      </c>
      <c r="P29" s="64">
        <v>0</v>
      </c>
      <c r="Q29" s="64">
        <v>0</v>
      </c>
      <c r="R29" s="64">
        <v>0</v>
      </c>
      <c r="S29" s="64">
        <v>0</v>
      </c>
      <c r="T29" s="64">
        <v>0</v>
      </c>
      <c r="U29" s="64">
        <v>0</v>
      </c>
      <c r="V29" s="64">
        <v>0</v>
      </c>
      <c r="W29" s="64">
        <v>0</v>
      </c>
      <c r="X29" s="64">
        <v>0</v>
      </c>
      <c r="Y29" s="64">
        <v>1</v>
      </c>
      <c r="Z29" s="64">
        <v>0</v>
      </c>
      <c r="AA29" s="64">
        <v>0</v>
      </c>
      <c r="AB29" s="64">
        <v>0</v>
      </c>
      <c r="AC29" s="64">
        <v>0</v>
      </c>
      <c r="AD29" s="64">
        <v>0</v>
      </c>
      <c r="AE29" s="64">
        <v>0</v>
      </c>
      <c r="AF29" t="s">
        <v>200</v>
      </c>
      <c r="AG29" t="s">
        <v>198</v>
      </c>
      <c r="AH29" s="64">
        <v>0</v>
      </c>
    </row>
    <row r="30" spans="1:34" x14ac:dyDescent="0.25">
      <c r="A30" s="3" t="str">
        <f t="shared" si="0"/>
        <v>AC Tonnage05 to 1010/14/2020 (6:00pm-7:00pm)</v>
      </c>
      <c r="B30" t="s">
        <v>64</v>
      </c>
      <c r="C30" t="s">
        <v>100</v>
      </c>
      <c r="D30" t="s">
        <v>168</v>
      </c>
      <c r="E30" s="67" t="s">
        <v>208</v>
      </c>
      <c r="F30" s="67" t="s">
        <v>208</v>
      </c>
      <c r="G30" s="67" t="s">
        <v>208</v>
      </c>
      <c r="H30" s="64">
        <v>0</v>
      </c>
      <c r="I30" s="64">
        <v>0</v>
      </c>
      <c r="J30" s="64">
        <v>0</v>
      </c>
      <c r="K30" s="64">
        <v>0</v>
      </c>
      <c r="L30" s="64">
        <v>0</v>
      </c>
      <c r="M30" s="64">
        <v>0</v>
      </c>
      <c r="N30" s="64">
        <v>0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64">
        <v>0</v>
      </c>
      <c r="U30" s="64">
        <v>0</v>
      </c>
      <c r="V30" s="64">
        <v>0</v>
      </c>
      <c r="W30" s="64">
        <v>0</v>
      </c>
      <c r="X30" s="64">
        <v>0</v>
      </c>
      <c r="Y30" s="64">
        <v>0</v>
      </c>
      <c r="Z30" s="64">
        <v>1</v>
      </c>
      <c r="AA30" s="64">
        <v>0</v>
      </c>
      <c r="AB30" s="64">
        <v>0</v>
      </c>
      <c r="AC30" s="64">
        <v>0</v>
      </c>
      <c r="AD30" s="64">
        <v>0</v>
      </c>
      <c r="AE30" s="64">
        <v>0</v>
      </c>
      <c r="AF30" t="s">
        <v>198</v>
      </c>
      <c r="AG30" t="s">
        <v>199</v>
      </c>
      <c r="AH30" s="64">
        <v>1</v>
      </c>
    </row>
    <row r="31" spans="1:34" x14ac:dyDescent="0.25">
      <c r="A31" s="3" t="str">
        <f t="shared" si="0"/>
        <v>AC Tonnage05 to 1010/15/2020 (6:00pm-7:00pm)</v>
      </c>
      <c r="B31" t="s">
        <v>64</v>
      </c>
      <c r="C31" t="s">
        <v>100</v>
      </c>
      <c r="D31" t="s">
        <v>169</v>
      </c>
      <c r="E31" s="67" t="s">
        <v>208</v>
      </c>
      <c r="F31" s="67" t="s">
        <v>208</v>
      </c>
      <c r="G31" s="67" t="s">
        <v>208</v>
      </c>
      <c r="H31" s="64">
        <v>0</v>
      </c>
      <c r="I31" s="64">
        <v>0</v>
      </c>
      <c r="J31" s="64">
        <v>0</v>
      </c>
      <c r="K31" s="64">
        <v>0</v>
      </c>
      <c r="L31" s="64">
        <v>0</v>
      </c>
      <c r="M31" s="64">
        <v>0</v>
      </c>
      <c r="N31" s="64">
        <v>0</v>
      </c>
      <c r="O31" s="64">
        <v>0</v>
      </c>
      <c r="P31" s="64">
        <v>0</v>
      </c>
      <c r="Q31" s="64">
        <v>0</v>
      </c>
      <c r="R31" s="64">
        <v>0</v>
      </c>
      <c r="S31" s="64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64">
        <v>0</v>
      </c>
      <c r="Z31" s="64">
        <v>1</v>
      </c>
      <c r="AA31" s="64">
        <v>0</v>
      </c>
      <c r="AB31" s="64">
        <v>0</v>
      </c>
      <c r="AC31" s="64">
        <v>0</v>
      </c>
      <c r="AD31" s="64">
        <v>0</v>
      </c>
      <c r="AE31" s="64">
        <v>0</v>
      </c>
      <c r="AF31" t="s">
        <v>198</v>
      </c>
      <c r="AG31" t="s">
        <v>199</v>
      </c>
      <c r="AH31" s="64">
        <v>1</v>
      </c>
    </row>
    <row r="32" spans="1:34" x14ac:dyDescent="0.25">
      <c r="A32" s="3" t="str">
        <f t="shared" si="0"/>
        <v>AC Tonnage05 to 106/17/2021 (5:00pm-6:00pm)</v>
      </c>
      <c r="B32" t="s">
        <v>64</v>
      </c>
      <c r="C32" t="s">
        <v>100</v>
      </c>
      <c r="D32" t="s">
        <v>170</v>
      </c>
      <c r="E32" s="63">
        <v>1442</v>
      </c>
      <c r="F32" s="63">
        <v>2471</v>
      </c>
      <c r="G32" s="63">
        <v>9965.0765502631257</v>
      </c>
      <c r="H32" s="64">
        <v>0</v>
      </c>
      <c r="I32" s="64">
        <v>0</v>
      </c>
      <c r="J32" s="64">
        <v>0</v>
      </c>
      <c r="K32" s="64">
        <v>0</v>
      </c>
      <c r="L32" s="64">
        <v>0</v>
      </c>
      <c r="M32" s="64">
        <v>0</v>
      </c>
      <c r="N32" s="64">
        <v>0</v>
      </c>
      <c r="O32" s="64">
        <v>0</v>
      </c>
      <c r="P32" s="64">
        <v>0</v>
      </c>
      <c r="Q32" s="64">
        <v>0</v>
      </c>
      <c r="R32" s="64">
        <v>0</v>
      </c>
      <c r="S32" s="64">
        <v>0</v>
      </c>
      <c r="T32" s="64">
        <v>0</v>
      </c>
      <c r="U32" s="64">
        <v>0</v>
      </c>
      <c r="V32" s="64">
        <v>0</v>
      </c>
      <c r="W32" s="64">
        <v>0</v>
      </c>
      <c r="X32" s="64">
        <v>0</v>
      </c>
      <c r="Y32" s="64">
        <v>1</v>
      </c>
      <c r="Z32" s="64">
        <v>0</v>
      </c>
      <c r="AA32" s="64">
        <v>0</v>
      </c>
      <c r="AB32" s="64">
        <v>0</v>
      </c>
      <c r="AC32" s="64">
        <v>0</v>
      </c>
      <c r="AD32" s="64">
        <v>0</v>
      </c>
      <c r="AE32" s="64">
        <v>0</v>
      </c>
      <c r="AF32" t="s">
        <v>200</v>
      </c>
      <c r="AG32" t="s">
        <v>198</v>
      </c>
      <c r="AH32" s="64">
        <v>0</v>
      </c>
    </row>
    <row r="33" spans="1:34" x14ac:dyDescent="0.25">
      <c r="A33" s="3" t="str">
        <f t="shared" si="0"/>
        <v>AC Tonnage05 to 107/9/2021 (5:50pm-8:55pm)</v>
      </c>
      <c r="B33" t="s">
        <v>64</v>
      </c>
      <c r="C33" t="s">
        <v>100</v>
      </c>
      <c r="D33" t="s">
        <v>171</v>
      </c>
      <c r="E33" s="63">
        <v>1481</v>
      </c>
      <c r="F33" s="63">
        <v>2543</v>
      </c>
      <c r="G33" s="63">
        <v>10240.705265858218</v>
      </c>
      <c r="H33" s="64">
        <v>0</v>
      </c>
      <c r="I33" s="64">
        <v>0</v>
      </c>
      <c r="J33" s="64">
        <v>0</v>
      </c>
      <c r="K33" s="64">
        <v>0</v>
      </c>
      <c r="L33" s="64">
        <v>0</v>
      </c>
      <c r="M33" s="64">
        <v>0</v>
      </c>
      <c r="N33" s="64">
        <v>0</v>
      </c>
      <c r="O33" s="64">
        <v>0</v>
      </c>
      <c r="P33" s="64">
        <v>0</v>
      </c>
      <c r="Q33" s="64">
        <v>0</v>
      </c>
      <c r="R33" s="64">
        <v>0</v>
      </c>
      <c r="S33" s="64">
        <v>0</v>
      </c>
      <c r="T33" s="64">
        <v>0</v>
      </c>
      <c r="U33" s="64">
        <v>0</v>
      </c>
      <c r="V33" s="64">
        <v>0</v>
      </c>
      <c r="W33" s="64">
        <v>0</v>
      </c>
      <c r="X33" s="64">
        <v>0</v>
      </c>
      <c r="Y33" s="64">
        <v>2</v>
      </c>
      <c r="Z33" s="64">
        <v>1</v>
      </c>
      <c r="AA33" s="64">
        <v>1</v>
      </c>
      <c r="AB33" s="64">
        <v>2</v>
      </c>
      <c r="AC33" s="64">
        <v>0</v>
      </c>
      <c r="AD33" s="64">
        <v>0</v>
      </c>
      <c r="AE33" s="64">
        <v>0</v>
      </c>
      <c r="AF33" t="s">
        <v>201</v>
      </c>
      <c r="AG33" t="s">
        <v>202</v>
      </c>
      <c r="AH33" s="64">
        <v>0</v>
      </c>
    </row>
    <row r="34" spans="1:34" x14ac:dyDescent="0.25">
      <c r="A34" s="3" t="str">
        <f t="shared" si="0"/>
        <v>AC Tonnage05 to 108/27/2021 (5:00pm-6:00pm)</v>
      </c>
      <c r="B34" t="s">
        <v>64</v>
      </c>
      <c r="C34" t="s">
        <v>100</v>
      </c>
      <c r="D34" t="s">
        <v>172</v>
      </c>
      <c r="E34" s="63">
        <v>1478</v>
      </c>
      <c r="F34" s="63">
        <v>2537</v>
      </c>
      <c r="G34" s="63">
        <v>10216.178581564083</v>
      </c>
      <c r="H34" s="64">
        <v>0</v>
      </c>
      <c r="I34" s="64">
        <v>0</v>
      </c>
      <c r="J34" s="64">
        <v>0</v>
      </c>
      <c r="K34" s="64">
        <v>0</v>
      </c>
      <c r="L34" s="64">
        <v>0</v>
      </c>
      <c r="M34" s="64">
        <v>0</v>
      </c>
      <c r="N34" s="64">
        <v>0</v>
      </c>
      <c r="O34" s="64">
        <v>0</v>
      </c>
      <c r="P34" s="64">
        <v>0</v>
      </c>
      <c r="Q34" s="64">
        <v>0</v>
      </c>
      <c r="R34" s="64">
        <v>0</v>
      </c>
      <c r="S34" s="64">
        <v>0</v>
      </c>
      <c r="T34" s="64">
        <v>0</v>
      </c>
      <c r="U34" s="64">
        <v>0</v>
      </c>
      <c r="V34" s="64">
        <v>0</v>
      </c>
      <c r="W34" s="64">
        <v>0</v>
      </c>
      <c r="X34" s="64">
        <v>0</v>
      </c>
      <c r="Y34" s="64">
        <v>1</v>
      </c>
      <c r="Z34" s="64">
        <v>0</v>
      </c>
      <c r="AA34" s="64">
        <v>0</v>
      </c>
      <c r="AB34" s="64">
        <v>0</v>
      </c>
      <c r="AC34" s="64">
        <v>0</v>
      </c>
      <c r="AD34" s="64">
        <v>0</v>
      </c>
      <c r="AE34" s="64">
        <v>0</v>
      </c>
      <c r="AF34" t="s">
        <v>200</v>
      </c>
      <c r="AG34" t="s">
        <v>198</v>
      </c>
      <c r="AH34" s="64">
        <v>0</v>
      </c>
    </row>
    <row r="35" spans="1:34" x14ac:dyDescent="0.25">
      <c r="A35" s="3" t="str">
        <f t="shared" si="0"/>
        <v>AC Tonnage05 to 109/9/2021 (3:58pm-5:00pm)</v>
      </c>
      <c r="B35" t="s">
        <v>64</v>
      </c>
      <c r="C35" t="s">
        <v>100</v>
      </c>
      <c r="D35" t="s">
        <v>173</v>
      </c>
      <c r="E35" s="63">
        <v>1478</v>
      </c>
      <c r="F35" s="63">
        <v>2538</v>
      </c>
      <c r="G35" s="63">
        <v>10215.740389060593</v>
      </c>
      <c r="H35" s="64">
        <v>0</v>
      </c>
      <c r="I35" s="64">
        <v>0</v>
      </c>
      <c r="J35" s="64">
        <v>0</v>
      </c>
      <c r="K35" s="64">
        <v>0</v>
      </c>
      <c r="L35" s="64">
        <v>0</v>
      </c>
      <c r="M35" s="64">
        <v>0</v>
      </c>
      <c r="N35" s="64">
        <v>0</v>
      </c>
      <c r="O35" s="64">
        <v>0</v>
      </c>
      <c r="P35" s="64">
        <v>0</v>
      </c>
      <c r="Q35" s="64">
        <v>0</v>
      </c>
      <c r="R35" s="64">
        <v>0</v>
      </c>
      <c r="S35" s="64">
        <v>0</v>
      </c>
      <c r="T35" s="64">
        <v>0</v>
      </c>
      <c r="U35" s="64">
        <v>0</v>
      </c>
      <c r="V35" s="64">
        <v>0</v>
      </c>
      <c r="W35" s="64">
        <v>2</v>
      </c>
      <c r="X35" s="64">
        <v>1</v>
      </c>
      <c r="Y35" s="64">
        <v>0</v>
      </c>
      <c r="Z35" s="64">
        <v>0</v>
      </c>
      <c r="AA35" s="64">
        <v>0</v>
      </c>
      <c r="AB35" s="64">
        <v>0</v>
      </c>
      <c r="AC35" s="64">
        <v>0</v>
      </c>
      <c r="AD35" s="64">
        <v>0</v>
      </c>
      <c r="AE35" s="64">
        <v>0</v>
      </c>
      <c r="AF35" t="s">
        <v>203</v>
      </c>
      <c r="AG35" t="s">
        <v>200</v>
      </c>
      <c r="AH35" s="64">
        <v>0</v>
      </c>
    </row>
    <row r="36" spans="1:34" x14ac:dyDescent="0.25">
      <c r="A36" s="3" t="str">
        <f t="shared" si="0"/>
        <v>AC Tonnage05 to 10Average Event Day (5:00pm-6:00pm)</v>
      </c>
      <c r="B36" t="s">
        <v>64</v>
      </c>
      <c r="C36" t="s">
        <v>100</v>
      </c>
      <c r="D36" t="s">
        <v>167</v>
      </c>
      <c r="E36" s="63">
        <v>1469.75</v>
      </c>
      <c r="F36" s="63">
        <v>2522.25</v>
      </c>
      <c r="G36" s="63">
        <v>10159.425196686505</v>
      </c>
      <c r="H36" s="64">
        <v>0</v>
      </c>
      <c r="I36" s="64">
        <v>0</v>
      </c>
      <c r="J36" s="64">
        <v>0</v>
      </c>
      <c r="K36" s="64">
        <v>0</v>
      </c>
      <c r="L36" s="64">
        <v>0</v>
      </c>
      <c r="M36" s="64">
        <v>0</v>
      </c>
      <c r="N36" s="64">
        <v>0</v>
      </c>
      <c r="O36" s="64">
        <v>0</v>
      </c>
      <c r="P36" s="64">
        <v>0</v>
      </c>
      <c r="Q36" s="64">
        <v>0</v>
      </c>
      <c r="R36" s="64">
        <v>0</v>
      </c>
      <c r="S36" s="64">
        <v>0</v>
      </c>
      <c r="T36" s="64">
        <v>0</v>
      </c>
      <c r="U36" s="64">
        <v>0</v>
      </c>
      <c r="V36" s="64">
        <v>0</v>
      </c>
      <c r="W36" s="64">
        <v>0</v>
      </c>
      <c r="X36" s="64">
        <v>0</v>
      </c>
      <c r="Y36" s="64">
        <v>1</v>
      </c>
      <c r="Z36" s="64">
        <v>0</v>
      </c>
      <c r="AA36" s="64">
        <v>0</v>
      </c>
      <c r="AB36" s="64">
        <v>0</v>
      </c>
      <c r="AC36" s="64">
        <v>0</v>
      </c>
      <c r="AD36" s="64">
        <v>0</v>
      </c>
      <c r="AE36" s="64">
        <v>0</v>
      </c>
      <c r="AF36" t="s">
        <v>200</v>
      </c>
      <c r="AG36" t="s">
        <v>198</v>
      </c>
      <c r="AH36" s="64">
        <v>0</v>
      </c>
    </row>
    <row r="37" spans="1:34" x14ac:dyDescent="0.25">
      <c r="A37" s="3" t="str">
        <f t="shared" si="0"/>
        <v>AC Tonnage10-10010/14/2020 (6:00pm-7:00pm)</v>
      </c>
      <c r="B37" t="s">
        <v>64</v>
      </c>
      <c r="C37" t="s">
        <v>101</v>
      </c>
      <c r="D37" t="s">
        <v>168</v>
      </c>
      <c r="E37" s="67" t="s">
        <v>208</v>
      </c>
      <c r="F37" s="67" t="s">
        <v>208</v>
      </c>
      <c r="G37" s="67" t="s">
        <v>208</v>
      </c>
      <c r="H37" s="64">
        <v>0</v>
      </c>
      <c r="I37" s="64">
        <v>0</v>
      </c>
      <c r="J37" s="64">
        <v>0</v>
      </c>
      <c r="K37" s="64">
        <v>0</v>
      </c>
      <c r="L37" s="64">
        <v>0</v>
      </c>
      <c r="M37" s="64">
        <v>0</v>
      </c>
      <c r="N37" s="64">
        <v>0</v>
      </c>
      <c r="O37" s="64">
        <v>0</v>
      </c>
      <c r="P37" s="64">
        <v>0</v>
      </c>
      <c r="Q37" s="64">
        <v>0</v>
      </c>
      <c r="R37" s="64">
        <v>0</v>
      </c>
      <c r="S37" s="64">
        <v>0</v>
      </c>
      <c r="T37" s="64">
        <v>0</v>
      </c>
      <c r="U37" s="64">
        <v>0</v>
      </c>
      <c r="V37" s="64">
        <v>0</v>
      </c>
      <c r="W37" s="64">
        <v>0</v>
      </c>
      <c r="X37" s="64">
        <v>0</v>
      </c>
      <c r="Y37" s="64">
        <v>0</v>
      </c>
      <c r="Z37" s="64">
        <v>1</v>
      </c>
      <c r="AA37" s="64">
        <v>0</v>
      </c>
      <c r="AB37" s="64">
        <v>0</v>
      </c>
      <c r="AC37" s="64">
        <v>0</v>
      </c>
      <c r="AD37" s="64">
        <v>0</v>
      </c>
      <c r="AE37" s="64">
        <v>0</v>
      </c>
      <c r="AF37" t="s">
        <v>198</v>
      </c>
      <c r="AG37" t="s">
        <v>199</v>
      </c>
      <c r="AH37" s="64">
        <v>1</v>
      </c>
    </row>
    <row r="38" spans="1:34" x14ac:dyDescent="0.25">
      <c r="A38" s="3" t="str">
        <f t="shared" si="0"/>
        <v>AC Tonnage10-10010/15/2020 (6:00pm-7:00pm)</v>
      </c>
      <c r="B38" t="s">
        <v>64</v>
      </c>
      <c r="C38" t="s">
        <v>101</v>
      </c>
      <c r="D38" t="s">
        <v>169</v>
      </c>
      <c r="E38" s="67" t="s">
        <v>208</v>
      </c>
      <c r="F38" s="67" t="s">
        <v>208</v>
      </c>
      <c r="G38" s="67" t="s">
        <v>208</v>
      </c>
      <c r="H38" s="64">
        <v>0</v>
      </c>
      <c r="I38" s="64">
        <v>0</v>
      </c>
      <c r="J38" s="64">
        <v>0</v>
      </c>
      <c r="K38" s="64">
        <v>0</v>
      </c>
      <c r="L38" s="64">
        <v>0</v>
      </c>
      <c r="M38" s="64">
        <v>0</v>
      </c>
      <c r="N38" s="64">
        <v>0</v>
      </c>
      <c r="O38" s="64">
        <v>0</v>
      </c>
      <c r="P38" s="64">
        <v>0</v>
      </c>
      <c r="Q38" s="64">
        <v>0</v>
      </c>
      <c r="R38" s="64">
        <v>0</v>
      </c>
      <c r="S38" s="64">
        <v>0</v>
      </c>
      <c r="T38" s="64">
        <v>0</v>
      </c>
      <c r="U38" s="64">
        <v>0</v>
      </c>
      <c r="V38" s="64">
        <v>0</v>
      </c>
      <c r="W38" s="64">
        <v>0</v>
      </c>
      <c r="X38" s="64">
        <v>0</v>
      </c>
      <c r="Y38" s="64">
        <v>0</v>
      </c>
      <c r="Z38" s="64">
        <v>1</v>
      </c>
      <c r="AA38" s="64">
        <v>0</v>
      </c>
      <c r="AB38" s="64">
        <v>0</v>
      </c>
      <c r="AC38" s="64">
        <v>0</v>
      </c>
      <c r="AD38" s="64">
        <v>0</v>
      </c>
      <c r="AE38" s="64">
        <v>0</v>
      </c>
      <c r="AF38" t="s">
        <v>198</v>
      </c>
      <c r="AG38" t="s">
        <v>199</v>
      </c>
      <c r="AH38" s="64">
        <v>1</v>
      </c>
    </row>
    <row r="39" spans="1:34" x14ac:dyDescent="0.25">
      <c r="A39" s="3" t="str">
        <f t="shared" si="0"/>
        <v>AC Tonnage10-1006/17/2021 (5:00pm-6:00pm)</v>
      </c>
      <c r="B39" t="s">
        <v>64</v>
      </c>
      <c r="C39" t="s">
        <v>101</v>
      </c>
      <c r="D39" t="s">
        <v>170</v>
      </c>
      <c r="E39" s="67" t="s">
        <v>208</v>
      </c>
      <c r="F39" s="67" t="s">
        <v>208</v>
      </c>
      <c r="G39" s="67" t="s">
        <v>208</v>
      </c>
      <c r="H39" s="64">
        <v>0</v>
      </c>
      <c r="I39" s="64">
        <v>0</v>
      </c>
      <c r="J39" s="64">
        <v>0</v>
      </c>
      <c r="K39" s="64">
        <v>0</v>
      </c>
      <c r="L39" s="64">
        <v>0</v>
      </c>
      <c r="M39" s="64">
        <v>0</v>
      </c>
      <c r="N39" s="64">
        <v>0</v>
      </c>
      <c r="O39" s="64">
        <v>0</v>
      </c>
      <c r="P39" s="64">
        <v>0</v>
      </c>
      <c r="Q39" s="64">
        <v>0</v>
      </c>
      <c r="R39" s="64">
        <v>0</v>
      </c>
      <c r="S39" s="64">
        <v>0</v>
      </c>
      <c r="T39" s="64">
        <v>0</v>
      </c>
      <c r="U39" s="64">
        <v>0</v>
      </c>
      <c r="V39" s="64">
        <v>0</v>
      </c>
      <c r="W39" s="64">
        <v>0</v>
      </c>
      <c r="X39" s="64">
        <v>0</v>
      </c>
      <c r="Y39" s="64">
        <v>1</v>
      </c>
      <c r="Z39" s="64">
        <v>0</v>
      </c>
      <c r="AA39" s="64">
        <v>0</v>
      </c>
      <c r="AB39" s="64">
        <v>0</v>
      </c>
      <c r="AC39" s="64">
        <v>0</v>
      </c>
      <c r="AD39" s="64">
        <v>0</v>
      </c>
      <c r="AE39" s="64">
        <v>0</v>
      </c>
      <c r="AF39" t="s">
        <v>200</v>
      </c>
      <c r="AG39" t="s">
        <v>198</v>
      </c>
      <c r="AH39" s="64">
        <v>1</v>
      </c>
    </row>
    <row r="40" spans="1:34" x14ac:dyDescent="0.25">
      <c r="A40" s="3" t="str">
        <f t="shared" si="0"/>
        <v>AC Tonnage10-1007/9/2021 (5:50pm-8:55pm)</v>
      </c>
      <c r="B40" t="s">
        <v>64</v>
      </c>
      <c r="C40" t="s">
        <v>101</v>
      </c>
      <c r="D40" t="s">
        <v>171</v>
      </c>
      <c r="E40" s="67" t="s">
        <v>208</v>
      </c>
      <c r="F40" s="67" t="s">
        <v>208</v>
      </c>
      <c r="G40" s="67" t="s">
        <v>208</v>
      </c>
      <c r="H40" s="64">
        <v>0</v>
      </c>
      <c r="I40" s="64">
        <v>0</v>
      </c>
      <c r="J40" s="64">
        <v>0</v>
      </c>
      <c r="K40" s="64">
        <v>0</v>
      </c>
      <c r="L40" s="64">
        <v>0</v>
      </c>
      <c r="M40" s="64">
        <v>0</v>
      </c>
      <c r="N40" s="64">
        <v>0</v>
      </c>
      <c r="O40" s="64">
        <v>0</v>
      </c>
      <c r="P40" s="64">
        <v>0</v>
      </c>
      <c r="Q40" s="64">
        <v>0</v>
      </c>
      <c r="R40" s="64">
        <v>0</v>
      </c>
      <c r="S40" s="64">
        <v>0</v>
      </c>
      <c r="T40" s="64">
        <v>0</v>
      </c>
      <c r="U40" s="64">
        <v>0</v>
      </c>
      <c r="V40" s="64">
        <v>0</v>
      </c>
      <c r="W40" s="64">
        <v>0</v>
      </c>
      <c r="X40" s="64">
        <v>0</v>
      </c>
      <c r="Y40" s="64">
        <v>2</v>
      </c>
      <c r="Z40" s="64">
        <v>1</v>
      </c>
      <c r="AA40" s="64">
        <v>1</v>
      </c>
      <c r="AB40" s="64">
        <v>2</v>
      </c>
      <c r="AC40" s="64">
        <v>0</v>
      </c>
      <c r="AD40" s="64">
        <v>0</v>
      </c>
      <c r="AE40" s="64">
        <v>0</v>
      </c>
      <c r="AF40" t="s">
        <v>201</v>
      </c>
      <c r="AG40" t="s">
        <v>202</v>
      </c>
      <c r="AH40" s="64">
        <v>1</v>
      </c>
    </row>
    <row r="41" spans="1:34" x14ac:dyDescent="0.25">
      <c r="A41" s="3" t="str">
        <f t="shared" si="0"/>
        <v>AC Tonnage10-1008/27/2021 (5:00pm-6:00pm)</v>
      </c>
      <c r="B41" t="s">
        <v>64</v>
      </c>
      <c r="C41" t="s">
        <v>101</v>
      </c>
      <c r="D41" t="s">
        <v>172</v>
      </c>
      <c r="E41" s="67" t="s">
        <v>208</v>
      </c>
      <c r="F41" s="67" t="s">
        <v>208</v>
      </c>
      <c r="G41" s="67" t="s">
        <v>208</v>
      </c>
      <c r="H41" s="64">
        <v>0</v>
      </c>
      <c r="I41" s="64">
        <v>0</v>
      </c>
      <c r="J41" s="64">
        <v>0</v>
      </c>
      <c r="K41" s="64">
        <v>0</v>
      </c>
      <c r="L41" s="64">
        <v>0</v>
      </c>
      <c r="M41" s="64">
        <v>0</v>
      </c>
      <c r="N41" s="64">
        <v>0</v>
      </c>
      <c r="O41" s="64">
        <v>0</v>
      </c>
      <c r="P41" s="64">
        <v>0</v>
      </c>
      <c r="Q41" s="64">
        <v>0</v>
      </c>
      <c r="R41" s="64">
        <v>0</v>
      </c>
      <c r="S41" s="64">
        <v>0</v>
      </c>
      <c r="T41" s="64">
        <v>0</v>
      </c>
      <c r="U41" s="64">
        <v>0</v>
      </c>
      <c r="V41" s="64">
        <v>0</v>
      </c>
      <c r="W41" s="64">
        <v>0</v>
      </c>
      <c r="X41" s="64">
        <v>0</v>
      </c>
      <c r="Y41" s="64">
        <v>1</v>
      </c>
      <c r="Z41" s="64">
        <v>0</v>
      </c>
      <c r="AA41" s="64">
        <v>0</v>
      </c>
      <c r="AB41" s="64">
        <v>0</v>
      </c>
      <c r="AC41" s="64">
        <v>0</v>
      </c>
      <c r="AD41" s="64">
        <v>0</v>
      </c>
      <c r="AE41" s="64">
        <v>0</v>
      </c>
      <c r="AF41" t="s">
        <v>200</v>
      </c>
      <c r="AG41" t="s">
        <v>198</v>
      </c>
      <c r="AH41" s="64">
        <v>1</v>
      </c>
    </row>
    <row r="42" spans="1:34" x14ac:dyDescent="0.25">
      <c r="A42" s="3" t="str">
        <f t="shared" si="0"/>
        <v>AC Tonnage10-1009/9/2021 (3:58pm-5:00pm)</v>
      </c>
      <c r="B42" t="s">
        <v>64</v>
      </c>
      <c r="C42" t="s">
        <v>101</v>
      </c>
      <c r="D42" t="s">
        <v>173</v>
      </c>
      <c r="E42" s="67" t="s">
        <v>208</v>
      </c>
      <c r="F42" s="67" t="s">
        <v>208</v>
      </c>
      <c r="G42" s="67" t="s">
        <v>208</v>
      </c>
      <c r="H42" s="64">
        <v>0</v>
      </c>
      <c r="I42" s="64">
        <v>0</v>
      </c>
      <c r="J42" s="64">
        <v>0</v>
      </c>
      <c r="K42" s="64">
        <v>0</v>
      </c>
      <c r="L42" s="64">
        <v>0</v>
      </c>
      <c r="M42" s="64">
        <v>0</v>
      </c>
      <c r="N42" s="64">
        <v>0</v>
      </c>
      <c r="O42" s="64">
        <v>0</v>
      </c>
      <c r="P42" s="64">
        <v>0</v>
      </c>
      <c r="Q42" s="64">
        <v>0</v>
      </c>
      <c r="R42" s="64">
        <v>0</v>
      </c>
      <c r="S42" s="64">
        <v>0</v>
      </c>
      <c r="T42" s="64">
        <v>0</v>
      </c>
      <c r="U42" s="64">
        <v>0</v>
      </c>
      <c r="V42" s="64">
        <v>0</v>
      </c>
      <c r="W42" s="64">
        <v>2</v>
      </c>
      <c r="X42" s="64">
        <v>1</v>
      </c>
      <c r="Y42" s="64">
        <v>0</v>
      </c>
      <c r="Z42" s="64">
        <v>0</v>
      </c>
      <c r="AA42" s="64">
        <v>0</v>
      </c>
      <c r="AB42" s="64">
        <v>0</v>
      </c>
      <c r="AC42" s="64">
        <v>0</v>
      </c>
      <c r="AD42" s="64">
        <v>0</v>
      </c>
      <c r="AE42" s="64">
        <v>0</v>
      </c>
      <c r="AF42" t="s">
        <v>203</v>
      </c>
      <c r="AG42" t="s">
        <v>200</v>
      </c>
      <c r="AH42" s="64">
        <v>2</v>
      </c>
    </row>
    <row r="43" spans="1:34" x14ac:dyDescent="0.25">
      <c r="A43" s="3" t="str">
        <f t="shared" si="0"/>
        <v>AC Tonnage10-100Average Event Day (5:00pm-6:00pm)</v>
      </c>
      <c r="B43" t="s">
        <v>64</v>
      </c>
      <c r="C43" t="s">
        <v>101</v>
      </c>
      <c r="D43" t="s">
        <v>167</v>
      </c>
      <c r="E43" s="67" t="s">
        <v>208</v>
      </c>
      <c r="F43" s="67" t="s">
        <v>208</v>
      </c>
      <c r="G43" s="67" t="s">
        <v>208</v>
      </c>
      <c r="H43" s="64">
        <v>0</v>
      </c>
      <c r="I43" s="64">
        <v>0</v>
      </c>
      <c r="J43" s="64">
        <v>0</v>
      </c>
      <c r="K43" s="64">
        <v>0</v>
      </c>
      <c r="L43" s="64">
        <v>0</v>
      </c>
      <c r="M43" s="64">
        <v>0</v>
      </c>
      <c r="N43" s="64">
        <v>0</v>
      </c>
      <c r="O43" s="64">
        <v>0</v>
      </c>
      <c r="P43" s="64">
        <v>0</v>
      </c>
      <c r="Q43" s="64">
        <v>0</v>
      </c>
      <c r="R43" s="64">
        <v>0</v>
      </c>
      <c r="S43" s="64">
        <v>0</v>
      </c>
      <c r="T43" s="64">
        <v>0</v>
      </c>
      <c r="U43" s="64">
        <v>0</v>
      </c>
      <c r="V43" s="64">
        <v>0</v>
      </c>
      <c r="W43" s="64">
        <v>0</v>
      </c>
      <c r="X43" s="64">
        <v>0</v>
      </c>
      <c r="Y43" s="64">
        <v>1</v>
      </c>
      <c r="Z43" s="64">
        <v>0</v>
      </c>
      <c r="AA43" s="64">
        <v>0</v>
      </c>
      <c r="AB43" s="64">
        <v>0</v>
      </c>
      <c r="AC43" s="64">
        <v>0</v>
      </c>
      <c r="AD43" s="64">
        <v>0</v>
      </c>
      <c r="AE43" s="64">
        <v>0</v>
      </c>
      <c r="AF43" t="s">
        <v>200</v>
      </c>
      <c r="AG43" t="s">
        <v>198</v>
      </c>
      <c r="AH43" s="64">
        <v>1</v>
      </c>
    </row>
    <row r="44" spans="1:34" x14ac:dyDescent="0.25">
      <c r="A44" s="3" t="str">
        <f t="shared" si="0"/>
        <v>AC Tonnage100-5006/17/2021 (5:00pm-6:00pm)</v>
      </c>
      <c r="B44" t="s">
        <v>64</v>
      </c>
      <c r="C44" t="s">
        <v>103</v>
      </c>
      <c r="D44" t="s">
        <v>170</v>
      </c>
      <c r="E44" s="63">
        <v>960</v>
      </c>
      <c r="F44" s="63">
        <v>37594</v>
      </c>
      <c r="G44" s="63">
        <v>189676.19505140989</v>
      </c>
      <c r="H44" s="64">
        <v>0</v>
      </c>
      <c r="I44" s="64">
        <v>0</v>
      </c>
      <c r="J44" s="64">
        <v>0</v>
      </c>
      <c r="K44" s="64">
        <v>0</v>
      </c>
      <c r="L44" s="64">
        <v>0</v>
      </c>
      <c r="M44" s="64">
        <v>0</v>
      </c>
      <c r="N44" s="64">
        <v>0</v>
      </c>
      <c r="O44" s="64">
        <v>0</v>
      </c>
      <c r="P44" s="64">
        <v>0</v>
      </c>
      <c r="Q44" s="64">
        <v>0</v>
      </c>
      <c r="R44" s="64">
        <v>0</v>
      </c>
      <c r="S44" s="64">
        <v>0</v>
      </c>
      <c r="T44" s="64">
        <v>0</v>
      </c>
      <c r="U44" s="64">
        <v>0</v>
      </c>
      <c r="V44" s="64">
        <v>0</v>
      </c>
      <c r="W44" s="64">
        <v>0</v>
      </c>
      <c r="X44" s="64">
        <v>0</v>
      </c>
      <c r="Y44" s="64">
        <v>1</v>
      </c>
      <c r="Z44" s="64">
        <v>0</v>
      </c>
      <c r="AA44" s="64">
        <v>0</v>
      </c>
      <c r="AB44" s="64">
        <v>0</v>
      </c>
      <c r="AC44" s="64">
        <v>0</v>
      </c>
      <c r="AD44" s="64">
        <v>0</v>
      </c>
      <c r="AE44" s="64">
        <v>0</v>
      </c>
      <c r="AF44" t="s">
        <v>200</v>
      </c>
      <c r="AG44" t="s">
        <v>198</v>
      </c>
      <c r="AH44" s="64">
        <v>0</v>
      </c>
    </row>
    <row r="45" spans="1:34" x14ac:dyDescent="0.25">
      <c r="A45" s="3" t="str">
        <f t="shared" si="0"/>
        <v>AC Tonnage100-5007/9/2021 (5:50pm-8:55pm)</v>
      </c>
      <c r="B45" t="s">
        <v>64</v>
      </c>
      <c r="C45" t="s">
        <v>103</v>
      </c>
      <c r="D45" t="s">
        <v>171</v>
      </c>
      <c r="E45" s="63">
        <v>955</v>
      </c>
      <c r="F45" s="63">
        <v>36952</v>
      </c>
      <c r="G45" s="63">
        <v>187842.97102705223</v>
      </c>
      <c r="H45" s="64">
        <v>0</v>
      </c>
      <c r="I45" s="64">
        <v>0</v>
      </c>
      <c r="J45" s="64">
        <v>0</v>
      </c>
      <c r="K45" s="64">
        <v>0</v>
      </c>
      <c r="L45" s="64">
        <v>0</v>
      </c>
      <c r="M45" s="64">
        <v>0</v>
      </c>
      <c r="N45" s="64">
        <v>0</v>
      </c>
      <c r="O45" s="64">
        <v>0</v>
      </c>
      <c r="P45" s="64">
        <v>0</v>
      </c>
      <c r="Q45" s="64">
        <v>0</v>
      </c>
      <c r="R45" s="64">
        <v>0</v>
      </c>
      <c r="S45" s="64">
        <v>0</v>
      </c>
      <c r="T45" s="64">
        <v>0</v>
      </c>
      <c r="U45" s="64">
        <v>0</v>
      </c>
      <c r="V45" s="64">
        <v>0</v>
      </c>
      <c r="W45" s="64">
        <v>0</v>
      </c>
      <c r="X45" s="64">
        <v>0</v>
      </c>
      <c r="Y45" s="64">
        <v>2</v>
      </c>
      <c r="Z45" s="64">
        <v>1</v>
      </c>
      <c r="AA45" s="64">
        <v>1</v>
      </c>
      <c r="AB45" s="64">
        <v>2</v>
      </c>
      <c r="AC45" s="64">
        <v>0</v>
      </c>
      <c r="AD45" s="64">
        <v>0</v>
      </c>
      <c r="AE45" s="64">
        <v>0</v>
      </c>
      <c r="AF45" t="s">
        <v>201</v>
      </c>
      <c r="AG45" t="s">
        <v>202</v>
      </c>
      <c r="AH45" s="64">
        <v>0</v>
      </c>
    </row>
    <row r="46" spans="1:34" x14ac:dyDescent="0.25">
      <c r="A46" s="3" t="str">
        <f t="shared" si="0"/>
        <v>AC Tonnage100-5008/27/2021 (5:00pm-6:00pm)</v>
      </c>
      <c r="B46" t="s">
        <v>64</v>
      </c>
      <c r="C46" t="s">
        <v>103</v>
      </c>
      <c r="D46" t="s">
        <v>172</v>
      </c>
      <c r="E46" s="63">
        <v>929</v>
      </c>
      <c r="F46" s="63">
        <v>35643</v>
      </c>
      <c r="G46" s="63">
        <v>181104.02833458755</v>
      </c>
      <c r="H46" s="64">
        <v>0</v>
      </c>
      <c r="I46" s="64">
        <v>0</v>
      </c>
      <c r="J46" s="64">
        <v>0</v>
      </c>
      <c r="K46" s="64">
        <v>0</v>
      </c>
      <c r="L46" s="64">
        <v>0</v>
      </c>
      <c r="M46" s="64">
        <v>0</v>
      </c>
      <c r="N46" s="64">
        <v>0</v>
      </c>
      <c r="O46" s="64">
        <v>0</v>
      </c>
      <c r="P46" s="64">
        <v>0</v>
      </c>
      <c r="Q46" s="64">
        <v>0</v>
      </c>
      <c r="R46" s="64">
        <v>0</v>
      </c>
      <c r="S46" s="64">
        <v>0</v>
      </c>
      <c r="T46" s="64">
        <v>0</v>
      </c>
      <c r="U46" s="64">
        <v>0</v>
      </c>
      <c r="V46" s="64">
        <v>0</v>
      </c>
      <c r="W46" s="64">
        <v>0</v>
      </c>
      <c r="X46" s="64">
        <v>0</v>
      </c>
      <c r="Y46" s="64">
        <v>1</v>
      </c>
      <c r="Z46" s="64">
        <v>0</v>
      </c>
      <c r="AA46" s="64">
        <v>0</v>
      </c>
      <c r="AB46" s="64">
        <v>0</v>
      </c>
      <c r="AC46" s="64">
        <v>0</v>
      </c>
      <c r="AD46" s="64">
        <v>0</v>
      </c>
      <c r="AE46" s="64">
        <v>0</v>
      </c>
      <c r="AF46" t="s">
        <v>200</v>
      </c>
      <c r="AG46" t="s">
        <v>198</v>
      </c>
      <c r="AH46" s="64">
        <v>0</v>
      </c>
    </row>
    <row r="47" spans="1:34" x14ac:dyDescent="0.25">
      <c r="A47" s="3" t="str">
        <f t="shared" si="0"/>
        <v>AC Tonnage100-5009/9/2021 (3:58pm-5:00pm)</v>
      </c>
      <c r="B47" t="s">
        <v>64</v>
      </c>
      <c r="C47" t="s">
        <v>103</v>
      </c>
      <c r="D47" t="s">
        <v>173</v>
      </c>
      <c r="E47" s="63">
        <v>929</v>
      </c>
      <c r="F47" s="63">
        <v>35662</v>
      </c>
      <c r="G47" s="63">
        <v>181200.68335882266</v>
      </c>
      <c r="H47" s="64">
        <v>0</v>
      </c>
      <c r="I47" s="64">
        <v>0</v>
      </c>
      <c r="J47" s="64">
        <v>0</v>
      </c>
      <c r="K47" s="64">
        <v>0</v>
      </c>
      <c r="L47" s="64">
        <v>0</v>
      </c>
      <c r="M47" s="64">
        <v>0</v>
      </c>
      <c r="N47" s="64">
        <v>0</v>
      </c>
      <c r="O47" s="64">
        <v>0</v>
      </c>
      <c r="P47" s="64">
        <v>0</v>
      </c>
      <c r="Q47" s="64">
        <v>0</v>
      </c>
      <c r="R47" s="64">
        <v>0</v>
      </c>
      <c r="S47" s="64">
        <v>0</v>
      </c>
      <c r="T47" s="64">
        <v>0</v>
      </c>
      <c r="U47" s="64">
        <v>0</v>
      </c>
      <c r="V47" s="64">
        <v>0</v>
      </c>
      <c r="W47" s="64">
        <v>2</v>
      </c>
      <c r="X47" s="64">
        <v>1</v>
      </c>
      <c r="Y47" s="64">
        <v>0</v>
      </c>
      <c r="Z47" s="64">
        <v>0</v>
      </c>
      <c r="AA47" s="64">
        <v>0</v>
      </c>
      <c r="AB47" s="64">
        <v>0</v>
      </c>
      <c r="AC47" s="64">
        <v>0</v>
      </c>
      <c r="AD47" s="64">
        <v>0</v>
      </c>
      <c r="AE47" s="64">
        <v>0</v>
      </c>
      <c r="AF47" t="s">
        <v>203</v>
      </c>
      <c r="AG47" t="s">
        <v>200</v>
      </c>
      <c r="AH47" s="64">
        <v>0</v>
      </c>
    </row>
    <row r="48" spans="1:34" x14ac:dyDescent="0.25">
      <c r="A48" s="3" t="str">
        <f t="shared" si="0"/>
        <v>AC Tonnage100-500Average Event Day (5:00pm-6:00pm)</v>
      </c>
      <c r="B48" t="s">
        <v>64</v>
      </c>
      <c r="C48" t="s">
        <v>103</v>
      </c>
      <c r="D48" t="s">
        <v>167</v>
      </c>
      <c r="E48" s="63">
        <v>943.25</v>
      </c>
      <c r="F48" s="63">
        <v>36462.75</v>
      </c>
      <c r="G48" s="63">
        <v>184955.96944296808</v>
      </c>
      <c r="H48" s="64">
        <v>0</v>
      </c>
      <c r="I48" s="64">
        <v>0</v>
      </c>
      <c r="J48" s="64">
        <v>0</v>
      </c>
      <c r="K48" s="64">
        <v>0</v>
      </c>
      <c r="L48" s="64">
        <v>0</v>
      </c>
      <c r="M48" s="64">
        <v>0</v>
      </c>
      <c r="N48" s="64">
        <v>0</v>
      </c>
      <c r="O48" s="64">
        <v>0</v>
      </c>
      <c r="P48" s="64">
        <v>0</v>
      </c>
      <c r="Q48" s="64">
        <v>0</v>
      </c>
      <c r="R48" s="64">
        <v>0</v>
      </c>
      <c r="S48" s="64">
        <v>0</v>
      </c>
      <c r="T48" s="64">
        <v>0</v>
      </c>
      <c r="U48" s="64">
        <v>0</v>
      </c>
      <c r="V48" s="64">
        <v>0</v>
      </c>
      <c r="W48" s="64">
        <v>0</v>
      </c>
      <c r="X48" s="64">
        <v>0</v>
      </c>
      <c r="Y48" s="64">
        <v>1</v>
      </c>
      <c r="Z48" s="64">
        <v>0</v>
      </c>
      <c r="AA48" s="64">
        <v>0</v>
      </c>
      <c r="AB48" s="64">
        <v>0</v>
      </c>
      <c r="AC48" s="64">
        <v>0</v>
      </c>
      <c r="AD48" s="64">
        <v>0</v>
      </c>
      <c r="AE48" s="64">
        <v>0</v>
      </c>
      <c r="AF48" t="s">
        <v>200</v>
      </c>
      <c r="AG48" t="s">
        <v>198</v>
      </c>
      <c r="AH48" s="64">
        <v>0</v>
      </c>
    </row>
    <row r="49" spans="1:34" x14ac:dyDescent="0.25">
      <c r="A49" s="3" t="str">
        <f t="shared" si="0"/>
        <v>AC Tonnage500+6/17/2021 (5:00pm-6:00pm)</v>
      </c>
      <c r="B49" t="s">
        <v>64</v>
      </c>
      <c r="C49" t="s">
        <v>106</v>
      </c>
      <c r="D49" t="s">
        <v>170</v>
      </c>
      <c r="E49" s="67" t="s">
        <v>208</v>
      </c>
      <c r="F49" s="67" t="s">
        <v>208</v>
      </c>
      <c r="G49" s="67" t="s">
        <v>208</v>
      </c>
      <c r="H49" s="64">
        <v>0</v>
      </c>
      <c r="I49" s="64">
        <v>0</v>
      </c>
      <c r="J49" s="64">
        <v>0</v>
      </c>
      <c r="K49" s="64">
        <v>0</v>
      </c>
      <c r="L49" s="64">
        <v>0</v>
      </c>
      <c r="M49" s="64">
        <v>0</v>
      </c>
      <c r="N49" s="64">
        <v>0</v>
      </c>
      <c r="O49" s="64">
        <v>0</v>
      </c>
      <c r="P49" s="64">
        <v>0</v>
      </c>
      <c r="Q49" s="64">
        <v>0</v>
      </c>
      <c r="R49" s="64">
        <v>0</v>
      </c>
      <c r="S49" s="64">
        <v>0</v>
      </c>
      <c r="T49" s="64">
        <v>0</v>
      </c>
      <c r="U49" s="64">
        <v>0</v>
      </c>
      <c r="V49" s="64">
        <v>0</v>
      </c>
      <c r="W49" s="64">
        <v>0</v>
      </c>
      <c r="X49" s="64">
        <v>0</v>
      </c>
      <c r="Y49" s="64">
        <v>1</v>
      </c>
      <c r="Z49" s="64">
        <v>0</v>
      </c>
      <c r="AA49" s="64">
        <v>0</v>
      </c>
      <c r="AB49" s="64">
        <v>0</v>
      </c>
      <c r="AC49" s="64">
        <v>0</v>
      </c>
      <c r="AD49" s="64">
        <v>0</v>
      </c>
      <c r="AE49" s="64">
        <v>0</v>
      </c>
      <c r="AF49" t="s">
        <v>200</v>
      </c>
      <c r="AG49" t="s">
        <v>198</v>
      </c>
      <c r="AH49" s="64">
        <v>1</v>
      </c>
    </row>
    <row r="50" spans="1:34" x14ac:dyDescent="0.25">
      <c r="A50" s="3" t="str">
        <f t="shared" si="0"/>
        <v>AC Tonnage500+7/9/2021 (5:50pm-8:55pm)</v>
      </c>
      <c r="B50" t="s">
        <v>64</v>
      </c>
      <c r="C50" t="s">
        <v>106</v>
      </c>
      <c r="D50" t="s">
        <v>171</v>
      </c>
      <c r="E50" s="67" t="s">
        <v>208</v>
      </c>
      <c r="F50" s="67" t="s">
        <v>208</v>
      </c>
      <c r="G50" s="67" t="s">
        <v>208</v>
      </c>
      <c r="H50" s="64">
        <v>0</v>
      </c>
      <c r="I50" s="64">
        <v>0</v>
      </c>
      <c r="J50" s="64">
        <v>0</v>
      </c>
      <c r="K50" s="64">
        <v>0</v>
      </c>
      <c r="L50" s="64">
        <v>0</v>
      </c>
      <c r="M50" s="64">
        <v>0</v>
      </c>
      <c r="N50" s="64">
        <v>0</v>
      </c>
      <c r="O50" s="64">
        <v>0</v>
      </c>
      <c r="P50" s="64">
        <v>0</v>
      </c>
      <c r="Q50" s="64">
        <v>0</v>
      </c>
      <c r="R50" s="64">
        <v>0</v>
      </c>
      <c r="S50" s="64">
        <v>0</v>
      </c>
      <c r="T50" s="64">
        <v>0</v>
      </c>
      <c r="U50" s="64">
        <v>0</v>
      </c>
      <c r="V50" s="64">
        <v>0</v>
      </c>
      <c r="W50" s="64">
        <v>0</v>
      </c>
      <c r="X50" s="64">
        <v>0</v>
      </c>
      <c r="Y50" s="64">
        <v>2</v>
      </c>
      <c r="Z50" s="64">
        <v>1</v>
      </c>
      <c r="AA50" s="64">
        <v>1</v>
      </c>
      <c r="AB50" s="64">
        <v>2</v>
      </c>
      <c r="AC50" s="64">
        <v>0</v>
      </c>
      <c r="AD50" s="64">
        <v>0</v>
      </c>
      <c r="AE50" s="64">
        <v>0</v>
      </c>
      <c r="AF50" t="s">
        <v>201</v>
      </c>
      <c r="AG50" t="s">
        <v>202</v>
      </c>
      <c r="AH50" s="64">
        <v>1</v>
      </c>
    </row>
    <row r="51" spans="1:34" x14ac:dyDescent="0.25">
      <c r="A51" s="3" t="str">
        <f t="shared" si="0"/>
        <v>AC Tonnage500+8/27/2021 (5:00pm-6:00pm)</v>
      </c>
      <c r="B51" t="s">
        <v>64</v>
      </c>
      <c r="C51" t="s">
        <v>106</v>
      </c>
      <c r="D51" t="s">
        <v>172</v>
      </c>
      <c r="E51" s="67" t="s">
        <v>208</v>
      </c>
      <c r="F51" s="67" t="s">
        <v>208</v>
      </c>
      <c r="G51" s="67" t="s">
        <v>208</v>
      </c>
      <c r="H51" s="64">
        <v>0</v>
      </c>
      <c r="I51" s="64">
        <v>0</v>
      </c>
      <c r="J51" s="64">
        <v>0</v>
      </c>
      <c r="K51" s="64">
        <v>0</v>
      </c>
      <c r="L51" s="64">
        <v>0</v>
      </c>
      <c r="M51" s="64">
        <v>0</v>
      </c>
      <c r="N51" s="64">
        <v>0</v>
      </c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64">
        <v>0</v>
      </c>
      <c r="Y51" s="64">
        <v>1</v>
      </c>
      <c r="Z51" s="64">
        <v>0</v>
      </c>
      <c r="AA51" s="64">
        <v>0</v>
      </c>
      <c r="AB51" s="64">
        <v>0</v>
      </c>
      <c r="AC51" s="64">
        <v>0</v>
      </c>
      <c r="AD51" s="64">
        <v>0</v>
      </c>
      <c r="AE51" s="64">
        <v>0</v>
      </c>
      <c r="AF51" t="s">
        <v>200</v>
      </c>
      <c r="AG51" t="s">
        <v>198</v>
      </c>
      <c r="AH51" s="64">
        <v>1</v>
      </c>
    </row>
    <row r="52" spans="1:34" x14ac:dyDescent="0.25">
      <c r="A52" s="3" t="str">
        <f t="shared" si="0"/>
        <v>AC Tonnage500+9/9/2021 (3:58pm-5:00pm)</v>
      </c>
      <c r="B52" t="s">
        <v>64</v>
      </c>
      <c r="C52" t="s">
        <v>106</v>
      </c>
      <c r="D52" t="s">
        <v>173</v>
      </c>
      <c r="E52" s="67" t="s">
        <v>208</v>
      </c>
      <c r="F52" s="67" t="s">
        <v>208</v>
      </c>
      <c r="G52" s="67" t="s">
        <v>208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2</v>
      </c>
      <c r="X52" s="64">
        <v>1</v>
      </c>
      <c r="Y52" s="64">
        <v>0</v>
      </c>
      <c r="Z52" s="64">
        <v>0</v>
      </c>
      <c r="AA52" s="64">
        <v>0</v>
      </c>
      <c r="AB52" s="64">
        <v>0</v>
      </c>
      <c r="AC52" s="64">
        <v>0</v>
      </c>
      <c r="AD52" s="64">
        <v>0</v>
      </c>
      <c r="AE52" s="64">
        <v>0</v>
      </c>
      <c r="AF52" t="s">
        <v>203</v>
      </c>
      <c r="AG52" t="s">
        <v>200</v>
      </c>
      <c r="AH52" s="64">
        <v>1</v>
      </c>
    </row>
    <row r="53" spans="1:34" x14ac:dyDescent="0.25">
      <c r="A53" s="3" t="str">
        <f t="shared" si="0"/>
        <v>AC Tonnage500+Average Event Day (5:00pm-6:00pm)</v>
      </c>
      <c r="B53" t="s">
        <v>64</v>
      </c>
      <c r="C53" t="s">
        <v>106</v>
      </c>
      <c r="D53" t="s">
        <v>167</v>
      </c>
      <c r="E53" s="67" t="s">
        <v>208</v>
      </c>
      <c r="F53" s="67" t="s">
        <v>208</v>
      </c>
      <c r="G53" s="67" t="s">
        <v>208</v>
      </c>
      <c r="H53" s="64">
        <v>0</v>
      </c>
      <c r="I53" s="64">
        <v>0</v>
      </c>
      <c r="J53" s="64">
        <v>0</v>
      </c>
      <c r="K53" s="64">
        <v>0</v>
      </c>
      <c r="L53" s="64">
        <v>0</v>
      </c>
      <c r="M53" s="64">
        <v>0</v>
      </c>
      <c r="N53" s="64">
        <v>0</v>
      </c>
      <c r="O53" s="64">
        <v>0</v>
      </c>
      <c r="P53" s="64">
        <v>0</v>
      </c>
      <c r="Q53" s="64">
        <v>0</v>
      </c>
      <c r="R53" s="64">
        <v>0</v>
      </c>
      <c r="S53" s="64">
        <v>0</v>
      </c>
      <c r="T53" s="64">
        <v>0</v>
      </c>
      <c r="U53" s="64">
        <v>0</v>
      </c>
      <c r="V53" s="64">
        <v>0</v>
      </c>
      <c r="W53" s="64">
        <v>0</v>
      </c>
      <c r="X53" s="64">
        <v>0</v>
      </c>
      <c r="Y53" s="64">
        <v>1</v>
      </c>
      <c r="Z53" s="64">
        <v>0</v>
      </c>
      <c r="AA53" s="64">
        <v>0</v>
      </c>
      <c r="AB53" s="64">
        <v>0</v>
      </c>
      <c r="AC53" s="64">
        <v>0</v>
      </c>
      <c r="AD53" s="64">
        <v>0</v>
      </c>
      <c r="AE53" s="64">
        <v>0</v>
      </c>
      <c r="AF53" t="s">
        <v>200</v>
      </c>
      <c r="AG53" t="s">
        <v>198</v>
      </c>
      <c r="AH53" s="64">
        <v>1</v>
      </c>
    </row>
    <row r="54" spans="1:34" x14ac:dyDescent="0.25">
      <c r="A54" s="3" t="str">
        <f t="shared" si="0"/>
        <v>Climate Zone106/17/2021 (5:00pm-6:00pm)</v>
      </c>
      <c r="B54" t="s">
        <v>67</v>
      </c>
      <c r="C54" t="s">
        <v>183</v>
      </c>
      <c r="D54" t="s">
        <v>170</v>
      </c>
      <c r="E54" s="63">
        <v>1677</v>
      </c>
      <c r="F54" s="63">
        <v>22113</v>
      </c>
      <c r="G54" s="63">
        <v>115905.38318202687</v>
      </c>
      <c r="H54" s="64">
        <v>0</v>
      </c>
      <c r="I54" s="64">
        <v>0</v>
      </c>
      <c r="J54" s="64">
        <v>0</v>
      </c>
      <c r="K54" s="64">
        <v>0</v>
      </c>
      <c r="L54" s="64">
        <v>0</v>
      </c>
      <c r="M54" s="64">
        <v>0</v>
      </c>
      <c r="N54" s="64">
        <v>0</v>
      </c>
      <c r="O54" s="64">
        <v>0</v>
      </c>
      <c r="P54" s="64">
        <v>0</v>
      </c>
      <c r="Q54" s="64">
        <v>0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64">
        <v>0</v>
      </c>
      <c r="Y54" s="64">
        <v>1</v>
      </c>
      <c r="Z54" s="64">
        <v>0</v>
      </c>
      <c r="AA54" s="64">
        <v>0</v>
      </c>
      <c r="AB54" s="64">
        <v>0</v>
      </c>
      <c r="AC54" s="64">
        <v>0</v>
      </c>
      <c r="AD54" s="64">
        <v>0</v>
      </c>
      <c r="AE54" s="64">
        <v>0</v>
      </c>
      <c r="AF54" t="s">
        <v>200</v>
      </c>
      <c r="AG54" t="s">
        <v>198</v>
      </c>
      <c r="AH54" s="64">
        <v>0</v>
      </c>
    </row>
    <row r="55" spans="1:34" x14ac:dyDescent="0.25">
      <c r="A55" s="3" t="str">
        <f t="shared" si="0"/>
        <v>Climate Zone107/9/2021 (5:50pm-8:55pm)</v>
      </c>
      <c r="B55" t="s">
        <v>67</v>
      </c>
      <c r="C55" t="s">
        <v>183</v>
      </c>
      <c r="D55" t="s">
        <v>171</v>
      </c>
      <c r="E55" s="63">
        <v>1653</v>
      </c>
      <c r="F55" s="63">
        <v>21043</v>
      </c>
      <c r="G55" s="63">
        <v>111349.05541511199</v>
      </c>
      <c r="H55" s="64">
        <v>0</v>
      </c>
      <c r="I55" s="64">
        <v>0</v>
      </c>
      <c r="J55" s="64">
        <v>0</v>
      </c>
      <c r="K55" s="64">
        <v>0</v>
      </c>
      <c r="L55" s="64">
        <v>0</v>
      </c>
      <c r="M55" s="64">
        <v>0</v>
      </c>
      <c r="N55" s="64">
        <v>0</v>
      </c>
      <c r="O55" s="64">
        <v>0</v>
      </c>
      <c r="P55" s="64">
        <v>0</v>
      </c>
      <c r="Q55" s="64">
        <v>0</v>
      </c>
      <c r="R55" s="64">
        <v>0</v>
      </c>
      <c r="S55" s="64">
        <v>0</v>
      </c>
      <c r="T55" s="64">
        <v>0</v>
      </c>
      <c r="U55" s="64">
        <v>0</v>
      </c>
      <c r="V55" s="64">
        <v>0</v>
      </c>
      <c r="W55" s="64">
        <v>0</v>
      </c>
      <c r="X55" s="64">
        <v>0</v>
      </c>
      <c r="Y55" s="64">
        <v>2</v>
      </c>
      <c r="Z55" s="64">
        <v>1</v>
      </c>
      <c r="AA55" s="64">
        <v>1</v>
      </c>
      <c r="AB55" s="64">
        <v>2</v>
      </c>
      <c r="AC55" s="64">
        <v>0</v>
      </c>
      <c r="AD55" s="64">
        <v>0</v>
      </c>
      <c r="AE55" s="64">
        <v>0</v>
      </c>
      <c r="AF55" t="s">
        <v>201</v>
      </c>
      <c r="AG55" t="s">
        <v>202</v>
      </c>
      <c r="AH55" s="64">
        <v>0</v>
      </c>
    </row>
    <row r="56" spans="1:34" x14ac:dyDescent="0.25">
      <c r="A56" s="3" t="str">
        <f t="shared" si="0"/>
        <v>Climate Zone108/27/2021 (5:00pm-6:00pm)</v>
      </c>
      <c r="B56" t="s">
        <v>67</v>
      </c>
      <c r="C56" t="s">
        <v>183</v>
      </c>
      <c r="D56" t="s">
        <v>172</v>
      </c>
      <c r="E56" s="63">
        <v>1613</v>
      </c>
      <c r="F56" s="63">
        <v>18881</v>
      </c>
      <c r="G56" s="63">
        <v>98683.399523783926</v>
      </c>
      <c r="H56" s="64">
        <v>0</v>
      </c>
      <c r="I56" s="64">
        <v>0</v>
      </c>
      <c r="J56" s="64">
        <v>0</v>
      </c>
      <c r="K56" s="64">
        <v>0</v>
      </c>
      <c r="L56" s="64">
        <v>0</v>
      </c>
      <c r="M56" s="64">
        <v>0</v>
      </c>
      <c r="N56" s="64">
        <v>0</v>
      </c>
      <c r="O56" s="64">
        <v>0</v>
      </c>
      <c r="P56" s="64">
        <v>0</v>
      </c>
      <c r="Q56" s="64">
        <v>0</v>
      </c>
      <c r="R56" s="64">
        <v>0</v>
      </c>
      <c r="S56" s="64">
        <v>0</v>
      </c>
      <c r="T56" s="64">
        <v>0</v>
      </c>
      <c r="U56" s="64">
        <v>0</v>
      </c>
      <c r="V56" s="64">
        <v>0</v>
      </c>
      <c r="W56" s="64">
        <v>0</v>
      </c>
      <c r="X56" s="64">
        <v>0</v>
      </c>
      <c r="Y56" s="64">
        <v>1</v>
      </c>
      <c r="Z56" s="64">
        <v>0</v>
      </c>
      <c r="AA56" s="64">
        <v>0</v>
      </c>
      <c r="AB56" s="64">
        <v>0</v>
      </c>
      <c r="AC56" s="64">
        <v>0</v>
      </c>
      <c r="AD56" s="64">
        <v>0</v>
      </c>
      <c r="AE56" s="64">
        <v>0</v>
      </c>
      <c r="AF56" t="s">
        <v>200</v>
      </c>
      <c r="AG56" t="s">
        <v>198</v>
      </c>
      <c r="AH56" s="64">
        <v>0</v>
      </c>
    </row>
    <row r="57" spans="1:34" x14ac:dyDescent="0.25">
      <c r="A57" s="3" t="str">
        <f t="shared" si="0"/>
        <v>Climate Zone109/9/2021 (3:58pm-5:00pm)</v>
      </c>
      <c r="B57" t="s">
        <v>67</v>
      </c>
      <c r="C57" t="s">
        <v>183</v>
      </c>
      <c r="D57" t="s">
        <v>173</v>
      </c>
      <c r="E57" s="63">
        <v>1614</v>
      </c>
      <c r="F57" s="63">
        <v>18891</v>
      </c>
      <c r="G57" s="63">
        <v>98736.066747480218</v>
      </c>
      <c r="H57" s="64">
        <v>0</v>
      </c>
      <c r="I57" s="64">
        <v>0</v>
      </c>
      <c r="J57" s="64">
        <v>0</v>
      </c>
      <c r="K57" s="64">
        <v>0</v>
      </c>
      <c r="L57" s="64">
        <v>0</v>
      </c>
      <c r="M57" s="64">
        <v>0</v>
      </c>
      <c r="N57" s="64">
        <v>0</v>
      </c>
      <c r="O57" s="64">
        <v>0</v>
      </c>
      <c r="P57" s="64">
        <v>0</v>
      </c>
      <c r="Q57" s="64">
        <v>0</v>
      </c>
      <c r="R57" s="64">
        <v>0</v>
      </c>
      <c r="S57" s="64">
        <v>0</v>
      </c>
      <c r="T57" s="64">
        <v>0</v>
      </c>
      <c r="U57" s="64">
        <v>0</v>
      </c>
      <c r="V57" s="64">
        <v>0</v>
      </c>
      <c r="W57" s="64">
        <v>2</v>
      </c>
      <c r="X57" s="64">
        <v>1</v>
      </c>
      <c r="Y57" s="64">
        <v>0</v>
      </c>
      <c r="Z57" s="64">
        <v>0</v>
      </c>
      <c r="AA57" s="64">
        <v>0</v>
      </c>
      <c r="AB57" s="64">
        <v>0</v>
      </c>
      <c r="AC57" s="64">
        <v>0</v>
      </c>
      <c r="AD57" s="64">
        <v>0</v>
      </c>
      <c r="AE57" s="64">
        <v>0</v>
      </c>
      <c r="AF57" t="s">
        <v>203</v>
      </c>
      <c r="AG57" t="s">
        <v>200</v>
      </c>
      <c r="AH57" s="64">
        <v>0</v>
      </c>
    </row>
    <row r="58" spans="1:34" x14ac:dyDescent="0.25">
      <c r="A58" s="3" t="str">
        <f t="shared" si="0"/>
        <v>Climate Zone10Average Event Day (5:00pm-6:00pm)</v>
      </c>
      <c r="B58" t="s">
        <v>67</v>
      </c>
      <c r="C58" t="s">
        <v>183</v>
      </c>
      <c r="D58" t="s">
        <v>167</v>
      </c>
      <c r="E58" s="63">
        <v>1639.25</v>
      </c>
      <c r="F58" s="63">
        <v>20232</v>
      </c>
      <c r="G58" s="63">
        <v>106168.47621710075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  <c r="M58" s="64">
        <v>0</v>
      </c>
      <c r="N58" s="64">
        <v>0</v>
      </c>
      <c r="O58" s="64">
        <v>0</v>
      </c>
      <c r="P58" s="64">
        <v>0</v>
      </c>
      <c r="Q58" s="64">
        <v>0</v>
      </c>
      <c r="R58" s="64">
        <v>0</v>
      </c>
      <c r="S58" s="64">
        <v>0</v>
      </c>
      <c r="T58" s="64">
        <v>0</v>
      </c>
      <c r="U58" s="64">
        <v>0</v>
      </c>
      <c r="V58" s="64">
        <v>0</v>
      </c>
      <c r="W58" s="64">
        <v>0</v>
      </c>
      <c r="X58" s="64">
        <v>0</v>
      </c>
      <c r="Y58" s="64">
        <v>1</v>
      </c>
      <c r="Z58" s="64">
        <v>0</v>
      </c>
      <c r="AA58" s="64">
        <v>0</v>
      </c>
      <c r="AB58" s="64">
        <v>0</v>
      </c>
      <c r="AC58" s="64">
        <v>0</v>
      </c>
      <c r="AD58" s="64">
        <v>0</v>
      </c>
      <c r="AE58" s="64">
        <v>0</v>
      </c>
      <c r="AF58" t="s">
        <v>200</v>
      </c>
      <c r="AG58" t="s">
        <v>198</v>
      </c>
      <c r="AH58" s="64">
        <v>0</v>
      </c>
    </row>
    <row r="59" spans="1:34" x14ac:dyDescent="0.25">
      <c r="A59" s="3" t="str">
        <f t="shared" si="0"/>
        <v>Climate Zone136/17/2021 (5:00pm-6:00pm)</v>
      </c>
      <c r="B59" t="s">
        <v>67</v>
      </c>
      <c r="C59" t="s">
        <v>186</v>
      </c>
      <c r="D59" t="s">
        <v>170</v>
      </c>
      <c r="E59" s="67" t="s">
        <v>208</v>
      </c>
      <c r="F59" s="67" t="s">
        <v>208</v>
      </c>
      <c r="G59" s="67" t="s">
        <v>208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4">
        <v>0</v>
      </c>
      <c r="N59" s="64">
        <v>0</v>
      </c>
      <c r="O59" s="64">
        <v>0</v>
      </c>
      <c r="P59" s="64">
        <v>0</v>
      </c>
      <c r="Q59" s="64">
        <v>0</v>
      </c>
      <c r="R59" s="64">
        <v>0</v>
      </c>
      <c r="S59" s="64">
        <v>0</v>
      </c>
      <c r="T59" s="64">
        <v>0</v>
      </c>
      <c r="U59" s="64">
        <v>0</v>
      </c>
      <c r="V59" s="64">
        <v>0</v>
      </c>
      <c r="W59" s="64">
        <v>0</v>
      </c>
      <c r="X59" s="64">
        <v>0</v>
      </c>
      <c r="Y59" s="64">
        <v>1</v>
      </c>
      <c r="Z59" s="64">
        <v>0</v>
      </c>
      <c r="AA59" s="64">
        <v>0</v>
      </c>
      <c r="AB59" s="64">
        <v>0</v>
      </c>
      <c r="AC59" s="64">
        <v>0</v>
      </c>
      <c r="AD59" s="64">
        <v>0</v>
      </c>
      <c r="AE59" s="64">
        <v>0</v>
      </c>
      <c r="AF59" t="s">
        <v>200</v>
      </c>
      <c r="AG59" t="s">
        <v>198</v>
      </c>
      <c r="AH59" s="64">
        <v>1</v>
      </c>
    </row>
    <row r="60" spans="1:34" x14ac:dyDescent="0.25">
      <c r="A60" s="3" t="str">
        <f t="shared" si="0"/>
        <v>Climate Zone137/9/2021 (5:50pm-8:55pm)</v>
      </c>
      <c r="B60" t="s">
        <v>67</v>
      </c>
      <c r="C60" t="s">
        <v>186</v>
      </c>
      <c r="D60" t="s">
        <v>171</v>
      </c>
      <c r="E60" s="67" t="s">
        <v>208</v>
      </c>
      <c r="F60" s="67" t="s">
        <v>208</v>
      </c>
      <c r="G60" s="67" t="s">
        <v>208</v>
      </c>
      <c r="H60" s="64">
        <v>0</v>
      </c>
      <c r="I60" s="64">
        <v>0</v>
      </c>
      <c r="J60" s="64">
        <v>0</v>
      </c>
      <c r="K60" s="64">
        <v>0</v>
      </c>
      <c r="L60" s="64">
        <v>0</v>
      </c>
      <c r="M60" s="64">
        <v>0</v>
      </c>
      <c r="N60" s="64">
        <v>0</v>
      </c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64">
        <v>0</v>
      </c>
      <c r="Y60" s="64">
        <v>2</v>
      </c>
      <c r="Z60" s="64">
        <v>1</v>
      </c>
      <c r="AA60" s="64">
        <v>1</v>
      </c>
      <c r="AB60" s="64">
        <v>2</v>
      </c>
      <c r="AC60" s="64">
        <v>0</v>
      </c>
      <c r="AD60" s="64">
        <v>0</v>
      </c>
      <c r="AE60" s="64">
        <v>0</v>
      </c>
      <c r="AF60" t="s">
        <v>201</v>
      </c>
      <c r="AG60" t="s">
        <v>202</v>
      </c>
      <c r="AH60" s="64">
        <v>1</v>
      </c>
    </row>
    <row r="61" spans="1:34" x14ac:dyDescent="0.25">
      <c r="A61" s="3" t="str">
        <f t="shared" si="0"/>
        <v>Climate Zone138/27/2021 (5:00pm-6:00pm)</v>
      </c>
      <c r="B61" t="s">
        <v>67</v>
      </c>
      <c r="C61" t="s">
        <v>186</v>
      </c>
      <c r="D61" t="s">
        <v>172</v>
      </c>
      <c r="E61" s="67" t="s">
        <v>208</v>
      </c>
      <c r="F61" s="67" t="s">
        <v>208</v>
      </c>
      <c r="G61" s="67" t="s">
        <v>208</v>
      </c>
      <c r="H61" s="64">
        <v>0</v>
      </c>
      <c r="I61" s="64">
        <v>0</v>
      </c>
      <c r="J61" s="64">
        <v>0</v>
      </c>
      <c r="K61" s="64">
        <v>0</v>
      </c>
      <c r="L61" s="64">
        <v>0</v>
      </c>
      <c r="M61" s="64">
        <v>0</v>
      </c>
      <c r="N61" s="64">
        <v>0</v>
      </c>
      <c r="O61" s="64">
        <v>0</v>
      </c>
      <c r="P61" s="64">
        <v>0</v>
      </c>
      <c r="Q61" s="64">
        <v>0</v>
      </c>
      <c r="R61" s="64">
        <v>0</v>
      </c>
      <c r="S61" s="64">
        <v>0</v>
      </c>
      <c r="T61" s="64">
        <v>0</v>
      </c>
      <c r="U61" s="64">
        <v>0</v>
      </c>
      <c r="V61" s="64">
        <v>0</v>
      </c>
      <c r="W61" s="64">
        <v>0</v>
      </c>
      <c r="X61" s="64">
        <v>0</v>
      </c>
      <c r="Y61" s="64">
        <v>1</v>
      </c>
      <c r="Z61" s="64">
        <v>0</v>
      </c>
      <c r="AA61" s="64">
        <v>0</v>
      </c>
      <c r="AB61" s="64">
        <v>0</v>
      </c>
      <c r="AC61" s="64">
        <v>0</v>
      </c>
      <c r="AD61" s="64">
        <v>0</v>
      </c>
      <c r="AE61" s="64">
        <v>0</v>
      </c>
      <c r="AF61" t="s">
        <v>200</v>
      </c>
      <c r="AG61" t="s">
        <v>198</v>
      </c>
      <c r="AH61" s="64">
        <v>1</v>
      </c>
    </row>
    <row r="62" spans="1:34" x14ac:dyDescent="0.25">
      <c r="A62" s="3" t="str">
        <f t="shared" si="0"/>
        <v>Climate Zone139/9/2021 (3:58pm-5:00pm)</v>
      </c>
      <c r="B62" t="s">
        <v>67</v>
      </c>
      <c r="C62" t="s">
        <v>186</v>
      </c>
      <c r="D62" t="s">
        <v>173</v>
      </c>
      <c r="E62" s="67" t="s">
        <v>208</v>
      </c>
      <c r="F62" s="67" t="s">
        <v>208</v>
      </c>
      <c r="G62" s="67" t="s">
        <v>208</v>
      </c>
      <c r="H62" s="64">
        <v>0</v>
      </c>
      <c r="I62" s="64">
        <v>0</v>
      </c>
      <c r="J62" s="64">
        <v>0</v>
      </c>
      <c r="K62" s="64">
        <v>0</v>
      </c>
      <c r="L62" s="64">
        <v>0</v>
      </c>
      <c r="M62" s="64">
        <v>0</v>
      </c>
      <c r="N62" s="64">
        <v>0</v>
      </c>
      <c r="O62" s="64">
        <v>0</v>
      </c>
      <c r="P62" s="64">
        <v>0</v>
      </c>
      <c r="Q62" s="64">
        <v>0</v>
      </c>
      <c r="R62" s="64">
        <v>0</v>
      </c>
      <c r="S62" s="64">
        <v>0</v>
      </c>
      <c r="T62" s="64">
        <v>0</v>
      </c>
      <c r="U62" s="64">
        <v>0</v>
      </c>
      <c r="V62" s="64">
        <v>0</v>
      </c>
      <c r="W62" s="64">
        <v>2</v>
      </c>
      <c r="X62" s="64">
        <v>1</v>
      </c>
      <c r="Y62" s="64">
        <v>0</v>
      </c>
      <c r="Z62" s="64">
        <v>0</v>
      </c>
      <c r="AA62" s="64">
        <v>0</v>
      </c>
      <c r="AB62" s="64">
        <v>0</v>
      </c>
      <c r="AC62" s="64">
        <v>0</v>
      </c>
      <c r="AD62" s="64">
        <v>0</v>
      </c>
      <c r="AE62" s="64">
        <v>0</v>
      </c>
      <c r="AF62" t="s">
        <v>203</v>
      </c>
      <c r="AG62" t="s">
        <v>200</v>
      </c>
      <c r="AH62" s="64">
        <v>1</v>
      </c>
    </row>
    <row r="63" spans="1:34" x14ac:dyDescent="0.25">
      <c r="A63" s="3" t="str">
        <f t="shared" si="0"/>
        <v>Climate Zone13Average Event Day (5:00pm-6:00pm)</v>
      </c>
      <c r="B63" t="s">
        <v>67</v>
      </c>
      <c r="C63" t="s">
        <v>186</v>
      </c>
      <c r="D63" t="s">
        <v>167</v>
      </c>
      <c r="E63" s="67" t="s">
        <v>208</v>
      </c>
      <c r="F63" s="67" t="s">
        <v>208</v>
      </c>
      <c r="G63" s="67" t="s">
        <v>208</v>
      </c>
      <c r="H63" s="64">
        <v>0</v>
      </c>
      <c r="I63" s="64">
        <v>0</v>
      </c>
      <c r="J63" s="64">
        <v>0</v>
      </c>
      <c r="K63" s="64">
        <v>0</v>
      </c>
      <c r="L63" s="64">
        <v>0</v>
      </c>
      <c r="M63" s="64">
        <v>0</v>
      </c>
      <c r="N63" s="64">
        <v>0</v>
      </c>
      <c r="O63" s="64">
        <v>0</v>
      </c>
      <c r="P63" s="64">
        <v>0</v>
      </c>
      <c r="Q63" s="64">
        <v>0</v>
      </c>
      <c r="R63" s="64">
        <v>0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64">
        <v>0</v>
      </c>
      <c r="Y63" s="64">
        <v>1</v>
      </c>
      <c r="Z63" s="64">
        <v>0</v>
      </c>
      <c r="AA63" s="64">
        <v>0</v>
      </c>
      <c r="AB63" s="64">
        <v>0</v>
      </c>
      <c r="AC63" s="64">
        <v>0</v>
      </c>
      <c r="AD63" s="64">
        <v>0</v>
      </c>
      <c r="AE63" s="64">
        <v>0</v>
      </c>
      <c r="AF63" t="s">
        <v>200</v>
      </c>
      <c r="AG63" t="s">
        <v>198</v>
      </c>
      <c r="AH63" s="64">
        <v>1</v>
      </c>
    </row>
    <row r="64" spans="1:34" x14ac:dyDescent="0.25">
      <c r="A64" s="3" t="str">
        <f t="shared" si="0"/>
        <v>Climate Zone146/17/2021 (5:00pm-6:00pm)</v>
      </c>
      <c r="B64" t="s">
        <v>67</v>
      </c>
      <c r="C64" t="s">
        <v>187</v>
      </c>
      <c r="D64" t="s">
        <v>170</v>
      </c>
      <c r="E64" s="67" t="s">
        <v>208</v>
      </c>
      <c r="F64" s="67" t="s">
        <v>208</v>
      </c>
      <c r="G64" s="67" t="s">
        <v>208</v>
      </c>
      <c r="H64" s="64">
        <v>0</v>
      </c>
      <c r="I64" s="64">
        <v>0</v>
      </c>
      <c r="J64" s="64">
        <v>0</v>
      </c>
      <c r="K64" s="64">
        <v>0</v>
      </c>
      <c r="L64" s="64">
        <v>0</v>
      </c>
      <c r="M64" s="64">
        <v>0</v>
      </c>
      <c r="N64" s="64">
        <v>0</v>
      </c>
      <c r="O64" s="64">
        <v>0</v>
      </c>
      <c r="P64" s="64">
        <v>0</v>
      </c>
      <c r="Q64" s="64">
        <v>0</v>
      </c>
      <c r="R64" s="64">
        <v>0</v>
      </c>
      <c r="S64" s="64">
        <v>0</v>
      </c>
      <c r="T64" s="64">
        <v>0</v>
      </c>
      <c r="U64" s="64">
        <v>0</v>
      </c>
      <c r="V64" s="64">
        <v>0</v>
      </c>
      <c r="W64" s="64">
        <v>0</v>
      </c>
      <c r="X64" s="64">
        <v>0</v>
      </c>
      <c r="Y64" s="64">
        <v>1</v>
      </c>
      <c r="Z64" s="64">
        <v>0</v>
      </c>
      <c r="AA64" s="64">
        <v>0</v>
      </c>
      <c r="AB64" s="64">
        <v>0</v>
      </c>
      <c r="AC64" s="64">
        <v>0</v>
      </c>
      <c r="AD64" s="64">
        <v>0</v>
      </c>
      <c r="AE64" s="64">
        <v>0</v>
      </c>
      <c r="AF64" t="s">
        <v>200</v>
      </c>
      <c r="AG64" t="s">
        <v>198</v>
      </c>
      <c r="AH64" s="64">
        <v>1</v>
      </c>
    </row>
    <row r="65" spans="1:34" x14ac:dyDescent="0.25">
      <c r="A65" s="3" t="str">
        <f t="shared" si="0"/>
        <v>Climate Zone147/9/2021 (5:50pm-8:55pm)</v>
      </c>
      <c r="B65" t="s">
        <v>67</v>
      </c>
      <c r="C65" t="s">
        <v>187</v>
      </c>
      <c r="D65" t="s">
        <v>171</v>
      </c>
      <c r="E65" s="67" t="s">
        <v>208</v>
      </c>
      <c r="F65" s="67" t="s">
        <v>208</v>
      </c>
      <c r="G65" s="67" t="s">
        <v>208</v>
      </c>
      <c r="H65" s="64">
        <v>0</v>
      </c>
      <c r="I65" s="64">
        <v>0</v>
      </c>
      <c r="J65" s="64">
        <v>0</v>
      </c>
      <c r="K65" s="64">
        <v>0</v>
      </c>
      <c r="L65" s="64">
        <v>0</v>
      </c>
      <c r="M65" s="64">
        <v>0</v>
      </c>
      <c r="N65" s="64">
        <v>0</v>
      </c>
      <c r="O65" s="64">
        <v>0</v>
      </c>
      <c r="P65" s="64">
        <v>0</v>
      </c>
      <c r="Q65" s="64">
        <v>0</v>
      </c>
      <c r="R65" s="64">
        <v>0</v>
      </c>
      <c r="S65" s="64">
        <v>0</v>
      </c>
      <c r="T65" s="64">
        <v>0</v>
      </c>
      <c r="U65" s="64">
        <v>0</v>
      </c>
      <c r="V65" s="64">
        <v>0</v>
      </c>
      <c r="W65" s="64">
        <v>0</v>
      </c>
      <c r="X65" s="64">
        <v>0</v>
      </c>
      <c r="Y65" s="64">
        <v>2</v>
      </c>
      <c r="Z65" s="64">
        <v>1</v>
      </c>
      <c r="AA65" s="64">
        <v>1</v>
      </c>
      <c r="AB65" s="64">
        <v>2</v>
      </c>
      <c r="AC65" s="64">
        <v>0</v>
      </c>
      <c r="AD65" s="64">
        <v>0</v>
      </c>
      <c r="AE65" s="64">
        <v>0</v>
      </c>
      <c r="AF65" t="s">
        <v>201</v>
      </c>
      <c r="AG65" t="s">
        <v>202</v>
      </c>
      <c r="AH65" s="64">
        <v>1</v>
      </c>
    </row>
    <row r="66" spans="1:34" x14ac:dyDescent="0.25">
      <c r="A66" s="3" t="str">
        <f t="shared" ref="A66:A129" si="1">B66&amp;C66&amp;D66</f>
        <v>Climate Zone148/27/2021 (5:00pm-6:00pm)</v>
      </c>
      <c r="B66" t="s">
        <v>67</v>
      </c>
      <c r="C66" t="s">
        <v>187</v>
      </c>
      <c r="D66" t="s">
        <v>172</v>
      </c>
      <c r="E66" s="67" t="s">
        <v>208</v>
      </c>
      <c r="F66" s="67" t="s">
        <v>208</v>
      </c>
      <c r="G66" s="67" t="s">
        <v>208</v>
      </c>
      <c r="H66" s="64">
        <v>0</v>
      </c>
      <c r="I66" s="64">
        <v>0</v>
      </c>
      <c r="J66" s="64">
        <v>0</v>
      </c>
      <c r="K66" s="64">
        <v>0</v>
      </c>
      <c r="L66" s="64">
        <v>0</v>
      </c>
      <c r="M66" s="64">
        <v>0</v>
      </c>
      <c r="N66" s="64">
        <v>0</v>
      </c>
      <c r="O66" s="64">
        <v>0</v>
      </c>
      <c r="P66" s="64">
        <v>0</v>
      </c>
      <c r="Q66" s="64">
        <v>0</v>
      </c>
      <c r="R66" s="64">
        <v>0</v>
      </c>
      <c r="S66" s="64">
        <v>0</v>
      </c>
      <c r="T66" s="64">
        <v>0</v>
      </c>
      <c r="U66" s="64">
        <v>0</v>
      </c>
      <c r="V66" s="64">
        <v>0</v>
      </c>
      <c r="W66" s="64">
        <v>0</v>
      </c>
      <c r="X66" s="64">
        <v>0</v>
      </c>
      <c r="Y66" s="64">
        <v>1</v>
      </c>
      <c r="Z66" s="64">
        <v>0</v>
      </c>
      <c r="AA66" s="64">
        <v>0</v>
      </c>
      <c r="AB66" s="64">
        <v>0</v>
      </c>
      <c r="AC66" s="64">
        <v>0</v>
      </c>
      <c r="AD66" s="64">
        <v>0</v>
      </c>
      <c r="AE66" s="64">
        <v>0</v>
      </c>
      <c r="AF66" t="s">
        <v>200</v>
      </c>
      <c r="AG66" t="s">
        <v>198</v>
      </c>
      <c r="AH66" s="64">
        <v>1</v>
      </c>
    </row>
    <row r="67" spans="1:34" x14ac:dyDescent="0.25">
      <c r="A67" s="3" t="str">
        <f t="shared" si="1"/>
        <v>Climate Zone149/9/2021 (3:58pm-5:00pm)</v>
      </c>
      <c r="B67" t="s">
        <v>67</v>
      </c>
      <c r="C67" t="s">
        <v>187</v>
      </c>
      <c r="D67" t="s">
        <v>173</v>
      </c>
      <c r="E67" s="67" t="s">
        <v>208</v>
      </c>
      <c r="F67" s="67" t="s">
        <v>208</v>
      </c>
      <c r="G67" s="67" t="s">
        <v>208</v>
      </c>
      <c r="H67" s="64">
        <v>0</v>
      </c>
      <c r="I67" s="64">
        <v>0</v>
      </c>
      <c r="J67" s="64">
        <v>0</v>
      </c>
      <c r="K67" s="64">
        <v>0</v>
      </c>
      <c r="L67" s="64">
        <v>0</v>
      </c>
      <c r="M67" s="64">
        <v>0</v>
      </c>
      <c r="N67" s="64">
        <v>0</v>
      </c>
      <c r="O67" s="64">
        <v>0</v>
      </c>
      <c r="P67" s="64">
        <v>0</v>
      </c>
      <c r="Q67" s="64">
        <v>0</v>
      </c>
      <c r="R67" s="64">
        <v>0</v>
      </c>
      <c r="S67" s="64">
        <v>0</v>
      </c>
      <c r="T67" s="64">
        <v>0</v>
      </c>
      <c r="U67" s="64">
        <v>0</v>
      </c>
      <c r="V67" s="64">
        <v>0</v>
      </c>
      <c r="W67" s="64">
        <v>2</v>
      </c>
      <c r="X67" s="64">
        <v>1</v>
      </c>
      <c r="Y67" s="64">
        <v>0</v>
      </c>
      <c r="Z67" s="64">
        <v>0</v>
      </c>
      <c r="AA67" s="64">
        <v>0</v>
      </c>
      <c r="AB67" s="64">
        <v>0</v>
      </c>
      <c r="AC67" s="64">
        <v>0</v>
      </c>
      <c r="AD67" s="64">
        <v>0</v>
      </c>
      <c r="AE67" s="64">
        <v>0</v>
      </c>
      <c r="AF67" t="s">
        <v>203</v>
      </c>
      <c r="AG67" t="s">
        <v>200</v>
      </c>
      <c r="AH67" s="64">
        <v>1</v>
      </c>
    </row>
    <row r="68" spans="1:34" x14ac:dyDescent="0.25">
      <c r="A68" s="3" t="str">
        <f t="shared" si="1"/>
        <v>Climate Zone14Average Event Day (5:00pm-6:00pm)</v>
      </c>
      <c r="B68" t="s">
        <v>67</v>
      </c>
      <c r="C68" t="s">
        <v>187</v>
      </c>
      <c r="D68" t="s">
        <v>167</v>
      </c>
      <c r="E68" s="67" t="s">
        <v>208</v>
      </c>
      <c r="F68" s="67" t="s">
        <v>208</v>
      </c>
      <c r="G68" s="67" t="s">
        <v>208</v>
      </c>
      <c r="H68" s="64">
        <v>0</v>
      </c>
      <c r="I68" s="64">
        <v>0</v>
      </c>
      <c r="J68" s="64">
        <v>0</v>
      </c>
      <c r="K68" s="64">
        <v>0</v>
      </c>
      <c r="L68" s="64">
        <v>0</v>
      </c>
      <c r="M68" s="64">
        <v>0</v>
      </c>
      <c r="N68" s="64">
        <v>0</v>
      </c>
      <c r="O68" s="64">
        <v>0</v>
      </c>
      <c r="P68" s="64">
        <v>0</v>
      </c>
      <c r="Q68" s="64">
        <v>0</v>
      </c>
      <c r="R68" s="64">
        <v>0</v>
      </c>
      <c r="S68" s="64">
        <v>0</v>
      </c>
      <c r="T68" s="64">
        <v>0</v>
      </c>
      <c r="U68" s="64">
        <v>0</v>
      </c>
      <c r="V68" s="64">
        <v>0</v>
      </c>
      <c r="W68" s="64">
        <v>0</v>
      </c>
      <c r="X68" s="64">
        <v>0</v>
      </c>
      <c r="Y68" s="64">
        <v>1</v>
      </c>
      <c r="Z68" s="64">
        <v>0</v>
      </c>
      <c r="AA68" s="64">
        <v>0</v>
      </c>
      <c r="AB68" s="64">
        <v>0</v>
      </c>
      <c r="AC68" s="64">
        <v>0</v>
      </c>
      <c r="AD68" s="64">
        <v>0</v>
      </c>
      <c r="AE68" s="64">
        <v>0</v>
      </c>
      <c r="AF68" t="s">
        <v>200</v>
      </c>
      <c r="AG68" t="s">
        <v>198</v>
      </c>
      <c r="AH68" s="64">
        <v>1</v>
      </c>
    </row>
    <row r="69" spans="1:34" x14ac:dyDescent="0.25">
      <c r="A69" s="3" t="str">
        <f t="shared" si="1"/>
        <v>Climate Zone1510/14/2020 (6:00pm-7:00pm)</v>
      </c>
      <c r="B69" t="s">
        <v>67</v>
      </c>
      <c r="C69" t="s">
        <v>188</v>
      </c>
      <c r="D69" t="s">
        <v>168</v>
      </c>
      <c r="E69" s="67" t="s">
        <v>208</v>
      </c>
      <c r="F69" s="67" t="s">
        <v>208</v>
      </c>
      <c r="G69" s="67" t="s">
        <v>208</v>
      </c>
      <c r="H69" s="64">
        <v>0</v>
      </c>
      <c r="I69" s="64">
        <v>0</v>
      </c>
      <c r="J69" s="64">
        <v>0</v>
      </c>
      <c r="K69" s="64">
        <v>0</v>
      </c>
      <c r="L69" s="64">
        <v>0</v>
      </c>
      <c r="M69" s="64">
        <v>0</v>
      </c>
      <c r="N69" s="64">
        <v>0</v>
      </c>
      <c r="O69" s="64">
        <v>0</v>
      </c>
      <c r="P69" s="64">
        <v>0</v>
      </c>
      <c r="Q69" s="64">
        <v>0</v>
      </c>
      <c r="R69" s="64">
        <v>0</v>
      </c>
      <c r="S69" s="64">
        <v>0</v>
      </c>
      <c r="T69" s="64">
        <v>0</v>
      </c>
      <c r="U69" s="64">
        <v>0</v>
      </c>
      <c r="V69" s="64">
        <v>0</v>
      </c>
      <c r="W69" s="64">
        <v>0</v>
      </c>
      <c r="X69" s="64">
        <v>0</v>
      </c>
      <c r="Y69" s="64">
        <v>0</v>
      </c>
      <c r="Z69" s="64">
        <v>1</v>
      </c>
      <c r="AA69" s="64">
        <v>0</v>
      </c>
      <c r="AB69" s="64">
        <v>0</v>
      </c>
      <c r="AC69" s="64">
        <v>0</v>
      </c>
      <c r="AD69" s="64">
        <v>0</v>
      </c>
      <c r="AE69" s="64">
        <v>0</v>
      </c>
      <c r="AF69" t="s">
        <v>198</v>
      </c>
      <c r="AG69" t="s">
        <v>199</v>
      </c>
      <c r="AH69" s="64">
        <v>1</v>
      </c>
    </row>
    <row r="70" spans="1:34" x14ac:dyDescent="0.25">
      <c r="A70" s="3" t="str">
        <f t="shared" si="1"/>
        <v>Climate Zone1510/15/2020 (6:00pm-7:00pm)</v>
      </c>
      <c r="B70" t="s">
        <v>67</v>
      </c>
      <c r="C70" t="s">
        <v>188</v>
      </c>
      <c r="D70" t="s">
        <v>169</v>
      </c>
      <c r="E70" s="67" t="s">
        <v>208</v>
      </c>
      <c r="F70" s="67" t="s">
        <v>208</v>
      </c>
      <c r="G70" s="67" t="s">
        <v>208</v>
      </c>
      <c r="H70" s="64">
        <v>0</v>
      </c>
      <c r="I70" s="64">
        <v>0</v>
      </c>
      <c r="J70" s="64">
        <v>0</v>
      </c>
      <c r="K70" s="64">
        <v>0</v>
      </c>
      <c r="L70" s="64">
        <v>0</v>
      </c>
      <c r="M70" s="64">
        <v>0</v>
      </c>
      <c r="N70" s="64">
        <v>0</v>
      </c>
      <c r="O70" s="64">
        <v>0</v>
      </c>
      <c r="P70" s="64">
        <v>0</v>
      </c>
      <c r="Q70" s="64">
        <v>0</v>
      </c>
      <c r="R70" s="64">
        <v>0</v>
      </c>
      <c r="S70" s="64">
        <v>0</v>
      </c>
      <c r="T70" s="64">
        <v>0</v>
      </c>
      <c r="U70" s="64">
        <v>0</v>
      </c>
      <c r="V70" s="64">
        <v>0</v>
      </c>
      <c r="W70" s="64">
        <v>0</v>
      </c>
      <c r="X70" s="64">
        <v>0</v>
      </c>
      <c r="Y70" s="64">
        <v>0</v>
      </c>
      <c r="Z70" s="64">
        <v>1</v>
      </c>
      <c r="AA70" s="64">
        <v>0</v>
      </c>
      <c r="AB70" s="64">
        <v>0</v>
      </c>
      <c r="AC70" s="64">
        <v>0</v>
      </c>
      <c r="AD70" s="64">
        <v>0</v>
      </c>
      <c r="AE70" s="64">
        <v>0</v>
      </c>
      <c r="AF70" t="s">
        <v>198</v>
      </c>
      <c r="AG70" t="s">
        <v>199</v>
      </c>
      <c r="AH70" s="64">
        <v>1</v>
      </c>
    </row>
    <row r="71" spans="1:34" x14ac:dyDescent="0.25">
      <c r="A71" s="3" t="str">
        <f t="shared" si="1"/>
        <v>Climate Zone157/9/2021 (5:50pm-8:55pm)</v>
      </c>
      <c r="B71" t="s">
        <v>67</v>
      </c>
      <c r="C71" t="s">
        <v>188</v>
      </c>
      <c r="D71" t="s">
        <v>171</v>
      </c>
      <c r="E71" s="63">
        <v>161</v>
      </c>
      <c r="F71" s="63">
        <v>577</v>
      </c>
      <c r="G71" s="63">
        <v>3433.5917957089546</v>
      </c>
      <c r="H71" s="64">
        <v>0</v>
      </c>
      <c r="I71" s="64">
        <v>0</v>
      </c>
      <c r="J71" s="64">
        <v>0</v>
      </c>
      <c r="K71" s="64">
        <v>0</v>
      </c>
      <c r="L71" s="64">
        <v>0</v>
      </c>
      <c r="M71" s="64">
        <v>0</v>
      </c>
      <c r="N71" s="64">
        <v>0</v>
      </c>
      <c r="O71" s="64">
        <v>0</v>
      </c>
      <c r="P71" s="64">
        <v>0</v>
      </c>
      <c r="Q71" s="64">
        <v>0</v>
      </c>
      <c r="R71" s="64">
        <v>0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2</v>
      </c>
      <c r="Z71" s="64">
        <v>1</v>
      </c>
      <c r="AA71" s="64">
        <v>1</v>
      </c>
      <c r="AB71" s="64">
        <v>2</v>
      </c>
      <c r="AC71" s="64">
        <v>0</v>
      </c>
      <c r="AD71" s="64">
        <v>0</v>
      </c>
      <c r="AE71" s="64">
        <v>0</v>
      </c>
      <c r="AF71" t="s">
        <v>201</v>
      </c>
      <c r="AG71" t="s">
        <v>202</v>
      </c>
      <c r="AH71" s="64">
        <v>0</v>
      </c>
    </row>
    <row r="72" spans="1:34" x14ac:dyDescent="0.25">
      <c r="A72" s="3" t="str">
        <f t="shared" si="1"/>
        <v>Climate Zone158/27/2021 (5:00pm-6:00pm)</v>
      </c>
      <c r="B72" t="s">
        <v>67</v>
      </c>
      <c r="C72" t="s">
        <v>188</v>
      </c>
      <c r="D72" t="s">
        <v>172</v>
      </c>
      <c r="E72" s="63">
        <v>161</v>
      </c>
      <c r="F72" s="63">
        <v>576</v>
      </c>
      <c r="G72" s="63">
        <v>3428.6739424885782</v>
      </c>
      <c r="H72" s="64">
        <v>0</v>
      </c>
      <c r="I72" s="64">
        <v>0</v>
      </c>
      <c r="J72" s="64">
        <v>0</v>
      </c>
      <c r="K72" s="64">
        <v>0</v>
      </c>
      <c r="L72" s="64">
        <v>0</v>
      </c>
      <c r="M72" s="64">
        <v>0</v>
      </c>
      <c r="N72" s="64">
        <v>0</v>
      </c>
      <c r="O72" s="64">
        <v>0</v>
      </c>
      <c r="P72" s="64">
        <v>0</v>
      </c>
      <c r="Q72" s="64">
        <v>0</v>
      </c>
      <c r="R72" s="64">
        <v>0</v>
      </c>
      <c r="S72" s="64">
        <v>0</v>
      </c>
      <c r="T72" s="64">
        <v>0</v>
      </c>
      <c r="U72" s="64">
        <v>0</v>
      </c>
      <c r="V72" s="64">
        <v>0</v>
      </c>
      <c r="W72" s="64">
        <v>0</v>
      </c>
      <c r="X72" s="64">
        <v>0</v>
      </c>
      <c r="Y72" s="64">
        <v>1</v>
      </c>
      <c r="Z72" s="64">
        <v>0</v>
      </c>
      <c r="AA72" s="64">
        <v>0</v>
      </c>
      <c r="AB72" s="64">
        <v>0</v>
      </c>
      <c r="AC72" s="64">
        <v>0</v>
      </c>
      <c r="AD72" s="64">
        <v>0</v>
      </c>
      <c r="AE72" s="64">
        <v>0</v>
      </c>
      <c r="AF72" t="s">
        <v>200</v>
      </c>
      <c r="AG72" t="s">
        <v>198</v>
      </c>
      <c r="AH72" s="64">
        <v>0</v>
      </c>
    </row>
    <row r="73" spans="1:34" x14ac:dyDescent="0.25">
      <c r="A73" s="3" t="str">
        <f t="shared" si="1"/>
        <v>Climate Zone159/9/2021 (3:58pm-5:00pm)</v>
      </c>
      <c r="B73" t="s">
        <v>67</v>
      </c>
      <c r="C73" t="s">
        <v>188</v>
      </c>
      <c r="D73" t="s">
        <v>173</v>
      </c>
      <c r="E73" s="63">
        <v>161</v>
      </c>
      <c r="F73" s="63">
        <v>576</v>
      </c>
      <c r="G73" s="63">
        <v>3430.5038220669267</v>
      </c>
      <c r="H73" s="64">
        <v>0</v>
      </c>
      <c r="I73" s="64">
        <v>0</v>
      </c>
      <c r="J73" s="64">
        <v>0</v>
      </c>
      <c r="K73" s="64">
        <v>0</v>
      </c>
      <c r="L73" s="64">
        <v>0</v>
      </c>
      <c r="M73" s="64">
        <v>0</v>
      </c>
      <c r="N73" s="64">
        <v>0</v>
      </c>
      <c r="O73" s="64">
        <v>0</v>
      </c>
      <c r="P73" s="64">
        <v>0</v>
      </c>
      <c r="Q73" s="64">
        <v>0</v>
      </c>
      <c r="R73" s="64">
        <v>0</v>
      </c>
      <c r="S73" s="64">
        <v>0</v>
      </c>
      <c r="T73" s="64">
        <v>0</v>
      </c>
      <c r="U73" s="64">
        <v>0</v>
      </c>
      <c r="V73" s="64">
        <v>0</v>
      </c>
      <c r="W73" s="64">
        <v>2</v>
      </c>
      <c r="X73" s="64">
        <v>1</v>
      </c>
      <c r="Y73" s="64">
        <v>0</v>
      </c>
      <c r="Z73" s="64">
        <v>0</v>
      </c>
      <c r="AA73" s="64">
        <v>0</v>
      </c>
      <c r="AB73" s="64">
        <v>0</v>
      </c>
      <c r="AC73" s="64">
        <v>0</v>
      </c>
      <c r="AD73" s="64">
        <v>0</v>
      </c>
      <c r="AE73" s="64">
        <v>0</v>
      </c>
      <c r="AF73" t="s">
        <v>203</v>
      </c>
      <c r="AG73" t="s">
        <v>200</v>
      </c>
      <c r="AH73" s="64">
        <v>0</v>
      </c>
    </row>
    <row r="74" spans="1:34" x14ac:dyDescent="0.25">
      <c r="A74" s="3" t="str">
        <f t="shared" si="1"/>
        <v>Climate Zone15Average Event Day (5:00pm-6:00pm)</v>
      </c>
      <c r="B74" t="s">
        <v>67</v>
      </c>
      <c r="C74" t="s">
        <v>188</v>
      </c>
      <c r="D74" t="s">
        <v>167</v>
      </c>
      <c r="E74" s="63">
        <v>161</v>
      </c>
      <c r="F74" s="63">
        <v>576.33333333333337</v>
      </c>
      <c r="G74" s="63">
        <v>3430.9231867548201</v>
      </c>
      <c r="H74" s="64">
        <v>0</v>
      </c>
      <c r="I74" s="64">
        <v>0</v>
      </c>
      <c r="J74" s="64">
        <v>0</v>
      </c>
      <c r="K74" s="64">
        <v>0</v>
      </c>
      <c r="L74" s="64">
        <v>0</v>
      </c>
      <c r="M74" s="64">
        <v>0</v>
      </c>
      <c r="N74" s="64">
        <v>0</v>
      </c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64">
        <v>0</v>
      </c>
      <c r="Y74" s="64">
        <v>1</v>
      </c>
      <c r="Z74" s="64">
        <v>0</v>
      </c>
      <c r="AA74" s="64">
        <v>0</v>
      </c>
      <c r="AB74" s="64">
        <v>0</v>
      </c>
      <c r="AC74" s="64">
        <v>0</v>
      </c>
      <c r="AD74" s="64">
        <v>0</v>
      </c>
      <c r="AE74" s="64">
        <v>0</v>
      </c>
      <c r="AF74" t="s">
        <v>200</v>
      </c>
      <c r="AG74" t="s">
        <v>198</v>
      </c>
      <c r="AH74" s="64">
        <v>0</v>
      </c>
    </row>
    <row r="75" spans="1:34" x14ac:dyDescent="0.25">
      <c r="A75" s="3" t="str">
        <f t="shared" si="1"/>
        <v>Climate Zone166/17/2021 (5:00pm-6:00pm)</v>
      </c>
      <c r="B75" t="s">
        <v>67</v>
      </c>
      <c r="C75" t="s">
        <v>189</v>
      </c>
      <c r="D75" t="s">
        <v>170</v>
      </c>
      <c r="E75" s="63">
        <v>146</v>
      </c>
      <c r="F75" s="63">
        <v>1245</v>
      </c>
      <c r="G75" s="63">
        <v>6593.5149742274998</v>
      </c>
      <c r="H75" s="64">
        <v>0</v>
      </c>
      <c r="I75" s="64">
        <v>0</v>
      </c>
      <c r="J75" s="64">
        <v>0</v>
      </c>
      <c r="K75" s="64">
        <v>0</v>
      </c>
      <c r="L75" s="64">
        <v>0</v>
      </c>
      <c r="M75" s="64">
        <v>0</v>
      </c>
      <c r="N75" s="64">
        <v>0</v>
      </c>
      <c r="O75" s="64">
        <v>0</v>
      </c>
      <c r="P75" s="64">
        <v>0</v>
      </c>
      <c r="Q75" s="64">
        <v>0</v>
      </c>
      <c r="R75" s="64">
        <v>0</v>
      </c>
      <c r="S75" s="64">
        <v>0</v>
      </c>
      <c r="T75" s="64">
        <v>0</v>
      </c>
      <c r="U75" s="64">
        <v>0</v>
      </c>
      <c r="V75" s="64">
        <v>0</v>
      </c>
      <c r="W75" s="64">
        <v>0</v>
      </c>
      <c r="X75" s="64">
        <v>0</v>
      </c>
      <c r="Y75" s="64">
        <v>1</v>
      </c>
      <c r="Z75" s="64">
        <v>0</v>
      </c>
      <c r="AA75" s="64">
        <v>0</v>
      </c>
      <c r="AB75" s="64">
        <v>0</v>
      </c>
      <c r="AC75" s="64">
        <v>0</v>
      </c>
      <c r="AD75" s="64">
        <v>0</v>
      </c>
      <c r="AE75" s="64">
        <v>0</v>
      </c>
      <c r="AF75" t="s">
        <v>200</v>
      </c>
      <c r="AG75" t="s">
        <v>198</v>
      </c>
      <c r="AH75" s="64">
        <v>0</v>
      </c>
    </row>
    <row r="76" spans="1:34" x14ac:dyDescent="0.25">
      <c r="A76" s="3" t="str">
        <f t="shared" si="1"/>
        <v>Climate Zone167/9/2021 (5:50pm-8:55pm)</v>
      </c>
      <c r="B76" t="s">
        <v>67</v>
      </c>
      <c r="C76" t="s">
        <v>189</v>
      </c>
      <c r="D76" t="s">
        <v>171</v>
      </c>
      <c r="E76" s="67" t="s">
        <v>208</v>
      </c>
      <c r="F76" s="67" t="s">
        <v>208</v>
      </c>
      <c r="G76" s="67" t="s">
        <v>208</v>
      </c>
      <c r="H76" s="64">
        <v>0</v>
      </c>
      <c r="I76" s="64">
        <v>0</v>
      </c>
      <c r="J76" s="64">
        <v>0</v>
      </c>
      <c r="K76" s="64">
        <v>0</v>
      </c>
      <c r="L76" s="64">
        <v>0</v>
      </c>
      <c r="M76" s="64">
        <v>0</v>
      </c>
      <c r="N76" s="64">
        <v>0</v>
      </c>
      <c r="O76" s="64">
        <v>0</v>
      </c>
      <c r="P76" s="64">
        <v>0</v>
      </c>
      <c r="Q76" s="64">
        <v>0</v>
      </c>
      <c r="R76" s="64">
        <v>0</v>
      </c>
      <c r="S76" s="64">
        <v>0</v>
      </c>
      <c r="T76" s="64">
        <v>0</v>
      </c>
      <c r="U76" s="64">
        <v>0</v>
      </c>
      <c r="V76" s="64">
        <v>0</v>
      </c>
      <c r="W76" s="64">
        <v>0</v>
      </c>
      <c r="X76" s="64">
        <v>0</v>
      </c>
      <c r="Y76" s="64">
        <v>2</v>
      </c>
      <c r="Z76" s="64">
        <v>1</v>
      </c>
      <c r="AA76" s="64">
        <v>1</v>
      </c>
      <c r="AB76" s="64">
        <v>2</v>
      </c>
      <c r="AC76" s="64">
        <v>0</v>
      </c>
      <c r="AD76" s="64">
        <v>0</v>
      </c>
      <c r="AE76" s="64">
        <v>0</v>
      </c>
      <c r="AF76" t="s">
        <v>201</v>
      </c>
      <c r="AG76" t="s">
        <v>202</v>
      </c>
      <c r="AH76" s="64">
        <v>1</v>
      </c>
    </row>
    <row r="77" spans="1:34" x14ac:dyDescent="0.25">
      <c r="A77" s="3" t="str">
        <f t="shared" si="1"/>
        <v>Climate Zone168/27/2021 (5:00pm-6:00pm)</v>
      </c>
      <c r="B77" t="s">
        <v>67</v>
      </c>
      <c r="C77" t="s">
        <v>189</v>
      </c>
      <c r="D77" t="s">
        <v>172</v>
      </c>
      <c r="E77" s="63">
        <v>144</v>
      </c>
      <c r="F77" s="63">
        <v>1242</v>
      </c>
      <c r="G77" s="63">
        <v>6572.5600153184641</v>
      </c>
      <c r="H77" s="64">
        <v>0</v>
      </c>
      <c r="I77" s="64">
        <v>0</v>
      </c>
      <c r="J77" s="64">
        <v>0</v>
      </c>
      <c r="K77" s="64">
        <v>0</v>
      </c>
      <c r="L77" s="64">
        <v>0</v>
      </c>
      <c r="M77" s="64">
        <v>0</v>
      </c>
      <c r="N77" s="64">
        <v>0</v>
      </c>
      <c r="O77" s="64">
        <v>0</v>
      </c>
      <c r="P77" s="64">
        <v>0</v>
      </c>
      <c r="Q77" s="64">
        <v>0</v>
      </c>
      <c r="R77" s="64">
        <v>0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64">
        <v>0</v>
      </c>
      <c r="Y77" s="64">
        <v>1</v>
      </c>
      <c r="Z77" s="64">
        <v>0</v>
      </c>
      <c r="AA77" s="64">
        <v>0</v>
      </c>
      <c r="AB77" s="64">
        <v>0</v>
      </c>
      <c r="AC77" s="64">
        <v>0</v>
      </c>
      <c r="AD77" s="64">
        <v>0</v>
      </c>
      <c r="AE77" s="64">
        <v>0</v>
      </c>
      <c r="AF77" t="s">
        <v>200</v>
      </c>
      <c r="AG77" t="s">
        <v>198</v>
      </c>
      <c r="AH77" s="64">
        <v>0</v>
      </c>
    </row>
    <row r="78" spans="1:34" x14ac:dyDescent="0.25">
      <c r="A78" s="3" t="str">
        <f t="shared" si="1"/>
        <v>Climate Zone169/9/2021 (3:58pm-5:00pm)</v>
      </c>
      <c r="B78" t="s">
        <v>67</v>
      </c>
      <c r="C78" t="s">
        <v>189</v>
      </c>
      <c r="D78" t="s">
        <v>173</v>
      </c>
      <c r="E78" s="67" t="s">
        <v>208</v>
      </c>
      <c r="F78" s="67" t="s">
        <v>208</v>
      </c>
      <c r="G78" s="67" t="s">
        <v>208</v>
      </c>
      <c r="H78" s="64">
        <v>0</v>
      </c>
      <c r="I78" s="64">
        <v>0</v>
      </c>
      <c r="J78" s="64">
        <v>0</v>
      </c>
      <c r="K78" s="64">
        <v>0</v>
      </c>
      <c r="L78" s="64">
        <v>0</v>
      </c>
      <c r="M78" s="64">
        <v>0</v>
      </c>
      <c r="N78" s="64">
        <v>0</v>
      </c>
      <c r="O78" s="64">
        <v>0</v>
      </c>
      <c r="P78" s="64">
        <v>0</v>
      </c>
      <c r="Q78" s="64">
        <v>0</v>
      </c>
      <c r="R78" s="64">
        <v>0</v>
      </c>
      <c r="S78" s="64">
        <v>0</v>
      </c>
      <c r="T78" s="64">
        <v>0</v>
      </c>
      <c r="U78" s="64">
        <v>0</v>
      </c>
      <c r="V78" s="64">
        <v>0</v>
      </c>
      <c r="W78" s="64">
        <v>2</v>
      </c>
      <c r="X78" s="64">
        <v>1</v>
      </c>
      <c r="Y78" s="64">
        <v>0</v>
      </c>
      <c r="Z78" s="64">
        <v>0</v>
      </c>
      <c r="AA78" s="64">
        <v>0</v>
      </c>
      <c r="AB78" s="64">
        <v>0</v>
      </c>
      <c r="AC78" s="64">
        <v>0</v>
      </c>
      <c r="AD78" s="64">
        <v>0</v>
      </c>
      <c r="AE78" s="64">
        <v>0</v>
      </c>
      <c r="AF78" t="s">
        <v>203</v>
      </c>
      <c r="AG78" t="s">
        <v>200</v>
      </c>
      <c r="AH78" s="64">
        <v>1</v>
      </c>
    </row>
    <row r="79" spans="1:34" x14ac:dyDescent="0.25">
      <c r="A79" s="3" t="str">
        <f t="shared" si="1"/>
        <v>Climate Zone16Average Event Day (5:00pm-6:00pm)</v>
      </c>
      <c r="B79" t="s">
        <v>67</v>
      </c>
      <c r="C79" t="s">
        <v>189</v>
      </c>
      <c r="D79" t="s">
        <v>167</v>
      </c>
      <c r="E79" s="67" t="s">
        <v>208</v>
      </c>
      <c r="F79" s="67" t="s">
        <v>208</v>
      </c>
      <c r="G79" s="67" t="s">
        <v>208</v>
      </c>
      <c r="H79" s="64">
        <v>0</v>
      </c>
      <c r="I79" s="64">
        <v>0</v>
      </c>
      <c r="J79" s="64">
        <v>0</v>
      </c>
      <c r="K79" s="64">
        <v>0</v>
      </c>
      <c r="L79" s="64">
        <v>0</v>
      </c>
      <c r="M79" s="64">
        <v>0</v>
      </c>
      <c r="N79" s="64">
        <v>0</v>
      </c>
      <c r="O79" s="64">
        <v>0</v>
      </c>
      <c r="P79" s="64">
        <v>0</v>
      </c>
      <c r="Q79" s="64">
        <v>0</v>
      </c>
      <c r="R79" s="64">
        <v>0</v>
      </c>
      <c r="S79" s="64">
        <v>0</v>
      </c>
      <c r="T79" s="64">
        <v>0</v>
      </c>
      <c r="U79" s="64">
        <v>0</v>
      </c>
      <c r="V79" s="64">
        <v>0</v>
      </c>
      <c r="W79" s="64">
        <v>0</v>
      </c>
      <c r="X79" s="64">
        <v>0</v>
      </c>
      <c r="Y79" s="64">
        <v>1</v>
      </c>
      <c r="Z79" s="64">
        <v>0</v>
      </c>
      <c r="AA79" s="64">
        <v>0</v>
      </c>
      <c r="AB79" s="64">
        <v>0</v>
      </c>
      <c r="AC79" s="64">
        <v>0</v>
      </c>
      <c r="AD79" s="64">
        <v>0</v>
      </c>
      <c r="AE79" s="64">
        <v>0</v>
      </c>
      <c r="AF79" t="s">
        <v>200</v>
      </c>
      <c r="AG79" t="s">
        <v>198</v>
      </c>
      <c r="AH79" s="64">
        <v>1</v>
      </c>
    </row>
    <row r="80" spans="1:34" x14ac:dyDescent="0.25">
      <c r="A80" s="3" t="str">
        <f t="shared" si="1"/>
        <v>Climate Zone56/17/2021 (5:00pm-6:00pm)</v>
      </c>
      <c r="B80" t="s">
        <v>67</v>
      </c>
      <c r="C80" t="s">
        <v>178</v>
      </c>
      <c r="D80" t="s">
        <v>170</v>
      </c>
      <c r="E80" s="67" t="s">
        <v>208</v>
      </c>
      <c r="F80" s="67" t="s">
        <v>208</v>
      </c>
      <c r="G80" s="67" t="s">
        <v>208</v>
      </c>
      <c r="H80" s="64">
        <v>0</v>
      </c>
      <c r="I80" s="64">
        <v>0</v>
      </c>
      <c r="J80" s="64">
        <v>0</v>
      </c>
      <c r="K80" s="64">
        <v>0</v>
      </c>
      <c r="L80" s="64">
        <v>0</v>
      </c>
      <c r="M80" s="64">
        <v>0</v>
      </c>
      <c r="N80" s="64">
        <v>0</v>
      </c>
      <c r="O80" s="64">
        <v>0</v>
      </c>
      <c r="P80" s="64">
        <v>0</v>
      </c>
      <c r="Q80" s="64">
        <v>0</v>
      </c>
      <c r="R80" s="64">
        <v>0</v>
      </c>
      <c r="S80" s="64">
        <v>0</v>
      </c>
      <c r="T80" s="64">
        <v>0</v>
      </c>
      <c r="U80" s="64">
        <v>0</v>
      </c>
      <c r="V80" s="64">
        <v>0</v>
      </c>
      <c r="W80" s="64">
        <v>0</v>
      </c>
      <c r="X80" s="64">
        <v>0</v>
      </c>
      <c r="Y80" s="64">
        <v>1</v>
      </c>
      <c r="Z80" s="64">
        <v>0</v>
      </c>
      <c r="AA80" s="64">
        <v>0</v>
      </c>
      <c r="AB80" s="64">
        <v>0</v>
      </c>
      <c r="AC80" s="64">
        <v>0</v>
      </c>
      <c r="AD80" s="64">
        <v>0</v>
      </c>
      <c r="AE80" s="64">
        <v>0</v>
      </c>
      <c r="AF80" t="s">
        <v>200</v>
      </c>
      <c r="AG80" t="s">
        <v>198</v>
      </c>
      <c r="AH80" s="64">
        <v>1</v>
      </c>
    </row>
    <row r="81" spans="1:34" x14ac:dyDescent="0.25">
      <c r="A81" s="3" t="str">
        <f t="shared" si="1"/>
        <v>Climate Zone57/9/2021 (5:50pm-8:55pm)</v>
      </c>
      <c r="B81" t="s">
        <v>67</v>
      </c>
      <c r="C81" t="s">
        <v>178</v>
      </c>
      <c r="D81" t="s">
        <v>171</v>
      </c>
      <c r="E81" s="67" t="s">
        <v>208</v>
      </c>
      <c r="F81" s="67" t="s">
        <v>208</v>
      </c>
      <c r="G81" s="67" t="s">
        <v>208</v>
      </c>
      <c r="H81" s="64">
        <v>0</v>
      </c>
      <c r="I81" s="64">
        <v>0</v>
      </c>
      <c r="J81" s="64">
        <v>0</v>
      </c>
      <c r="K81" s="64">
        <v>0</v>
      </c>
      <c r="L81" s="64">
        <v>0</v>
      </c>
      <c r="M81" s="64">
        <v>0</v>
      </c>
      <c r="N81" s="64">
        <v>0</v>
      </c>
      <c r="O81" s="64">
        <v>0</v>
      </c>
      <c r="P81" s="64">
        <v>0</v>
      </c>
      <c r="Q81" s="64">
        <v>0</v>
      </c>
      <c r="R81" s="64">
        <v>0</v>
      </c>
      <c r="S81" s="64">
        <v>0</v>
      </c>
      <c r="T81" s="64">
        <v>0</v>
      </c>
      <c r="U81" s="64">
        <v>0</v>
      </c>
      <c r="V81" s="64">
        <v>0</v>
      </c>
      <c r="W81" s="64">
        <v>0</v>
      </c>
      <c r="X81" s="64">
        <v>0</v>
      </c>
      <c r="Y81" s="64">
        <v>2</v>
      </c>
      <c r="Z81" s="64">
        <v>1</v>
      </c>
      <c r="AA81" s="64">
        <v>1</v>
      </c>
      <c r="AB81" s="64">
        <v>2</v>
      </c>
      <c r="AC81" s="64">
        <v>0</v>
      </c>
      <c r="AD81" s="64">
        <v>0</v>
      </c>
      <c r="AE81" s="64">
        <v>0</v>
      </c>
      <c r="AF81" t="s">
        <v>201</v>
      </c>
      <c r="AG81" t="s">
        <v>202</v>
      </c>
      <c r="AH81" s="64">
        <v>1</v>
      </c>
    </row>
    <row r="82" spans="1:34" x14ac:dyDescent="0.25">
      <c r="A82" s="3" t="str">
        <f t="shared" si="1"/>
        <v>Climate Zone58/27/2021 (5:00pm-6:00pm)</v>
      </c>
      <c r="B82" t="s">
        <v>67</v>
      </c>
      <c r="C82" t="s">
        <v>178</v>
      </c>
      <c r="D82" t="s">
        <v>172</v>
      </c>
      <c r="E82" s="67" t="s">
        <v>208</v>
      </c>
      <c r="F82" s="67" t="s">
        <v>208</v>
      </c>
      <c r="G82" s="67" t="s">
        <v>208</v>
      </c>
      <c r="H82" s="64">
        <v>0</v>
      </c>
      <c r="I82" s="64">
        <v>0</v>
      </c>
      <c r="J82" s="64">
        <v>0</v>
      </c>
      <c r="K82" s="64">
        <v>0</v>
      </c>
      <c r="L82" s="64">
        <v>0</v>
      </c>
      <c r="M82" s="64">
        <v>0</v>
      </c>
      <c r="N82" s="64">
        <v>0</v>
      </c>
      <c r="O82" s="64">
        <v>0</v>
      </c>
      <c r="P82" s="64">
        <v>0</v>
      </c>
      <c r="Q82" s="64">
        <v>0</v>
      </c>
      <c r="R82" s="64">
        <v>0</v>
      </c>
      <c r="S82" s="64">
        <v>0</v>
      </c>
      <c r="T82" s="64">
        <v>0</v>
      </c>
      <c r="U82" s="64">
        <v>0</v>
      </c>
      <c r="V82" s="64">
        <v>0</v>
      </c>
      <c r="W82" s="64">
        <v>0</v>
      </c>
      <c r="X82" s="64">
        <v>0</v>
      </c>
      <c r="Y82" s="64">
        <v>1</v>
      </c>
      <c r="Z82" s="64">
        <v>0</v>
      </c>
      <c r="AA82" s="64">
        <v>0</v>
      </c>
      <c r="AB82" s="64">
        <v>0</v>
      </c>
      <c r="AC82" s="64">
        <v>0</v>
      </c>
      <c r="AD82" s="64">
        <v>0</v>
      </c>
      <c r="AE82" s="64">
        <v>0</v>
      </c>
      <c r="AF82" t="s">
        <v>200</v>
      </c>
      <c r="AG82" t="s">
        <v>198</v>
      </c>
      <c r="AH82" s="64">
        <v>1</v>
      </c>
    </row>
    <row r="83" spans="1:34" x14ac:dyDescent="0.25">
      <c r="A83" s="3" t="str">
        <f t="shared" si="1"/>
        <v>Climate Zone59/9/2021 (3:58pm-5:00pm)</v>
      </c>
      <c r="B83" t="s">
        <v>67</v>
      </c>
      <c r="C83" t="s">
        <v>178</v>
      </c>
      <c r="D83" t="s">
        <v>173</v>
      </c>
      <c r="E83" s="67" t="s">
        <v>208</v>
      </c>
      <c r="F83" s="67" t="s">
        <v>208</v>
      </c>
      <c r="G83" s="67" t="s">
        <v>208</v>
      </c>
      <c r="H83" s="64">
        <v>0</v>
      </c>
      <c r="I83" s="64">
        <v>0</v>
      </c>
      <c r="J83" s="64">
        <v>0</v>
      </c>
      <c r="K83" s="64">
        <v>0</v>
      </c>
      <c r="L83" s="64">
        <v>0</v>
      </c>
      <c r="M83" s="64">
        <v>0</v>
      </c>
      <c r="N83" s="64">
        <v>0</v>
      </c>
      <c r="O83" s="64">
        <v>0</v>
      </c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2</v>
      </c>
      <c r="X83" s="64">
        <v>1</v>
      </c>
      <c r="Y83" s="64">
        <v>0</v>
      </c>
      <c r="Z83" s="64">
        <v>0</v>
      </c>
      <c r="AA83" s="64">
        <v>0</v>
      </c>
      <c r="AB83" s="64">
        <v>0</v>
      </c>
      <c r="AC83" s="64">
        <v>0</v>
      </c>
      <c r="AD83" s="64">
        <v>0</v>
      </c>
      <c r="AE83" s="64">
        <v>0</v>
      </c>
      <c r="AF83" t="s">
        <v>203</v>
      </c>
      <c r="AG83" t="s">
        <v>200</v>
      </c>
      <c r="AH83" s="64">
        <v>1</v>
      </c>
    </row>
    <row r="84" spans="1:34" x14ac:dyDescent="0.25">
      <c r="A84" s="3" t="str">
        <f t="shared" si="1"/>
        <v>Climate Zone5Average Event Day (5:00pm-6:00pm)</v>
      </c>
      <c r="B84" t="s">
        <v>67</v>
      </c>
      <c r="C84" t="s">
        <v>178</v>
      </c>
      <c r="D84" t="s">
        <v>167</v>
      </c>
      <c r="E84" s="67" t="s">
        <v>208</v>
      </c>
      <c r="F84" s="67" t="s">
        <v>208</v>
      </c>
      <c r="G84" s="67" t="s">
        <v>208</v>
      </c>
      <c r="H84" s="64">
        <v>0</v>
      </c>
      <c r="I84" s="64">
        <v>0</v>
      </c>
      <c r="J84" s="64">
        <v>0</v>
      </c>
      <c r="K84" s="64">
        <v>0</v>
      </c>
      <c r="L84" s="64">
        <v>0</v>
      </c>
      <c r="M84" s="64">
        <v>0</v>
      </c>
      <c r="N84" s="64">
        <v>0</v>
      </c>
      <c r="O84" s="64">
        <v>0</v>
      </c>
      <c r="P84" s="64">
        <v>0</v>
      </c>
      <c r="Q84" s="64">
        <v>0</v>
      </c>
      <c r="R84" s="64">
        <v>0</v>
      </c>
      <c r="S84" s="64">
        <v>0</v>
      </c>
      <c r="T84" s="64">
        <v>0</v>
      </c>
      <c r="U84" s="64">
        <v>0</v>
      </c>
      <c r="V84" s="64">
        <v>0</v>
      </c>
      <c r="W84" s="64">
        <v>0</v>
      </c>
      <c r="X84" s="64">
        <v>0</v>
      </c>
      <c r="Y84" s="64">
        <v>1</v>
      </c>
      <c r="Z84" s="64">
        <v>0</v>
      </c>
      <c r="AA84" s="64">
        <v>0</v>
      </c>
      <c r="AB84" s="64">
        <v>0</v>
      </c>
      <c r="AC84" s="64">
        <v>0</v>
      </c>
      <c r="AD84" s="64">
        <v>0</v>
      </c>
      <c r="AE84" s="64">
        <v>0</v>
      </c>
      <c r="AF84" t="s">
        <v>200</v>
      </c>
      <c r="AG84" t="s">
        <v>198</v>
      </c>
      <c r="AH84" s="64">
        <v>1</v>
      </c>
    </row>
    <row r="85" spans="1:34" x14ac:dyDescent="0.25">
      <c r="A85" s="3" t="str">
        <f t="shared" si="1"/>
        <v>Climate Zone66/17/2021 (5:00pm-6:00pm)</v>
      </c>
      <c r="B85" t="s">
        <v>67</v>
      </c>
      <c r="C85" t="s">
        <v>179</v>
      </c>
      <c r="D85" t="s">
        <v>170</v>
      </c>
      <c r="E85" s="63">
        <v>1027</v>
      </c>
      <c r="F85" s="63">
        <v>5166</v>
      </c>
      <c r="G85" s="63">
        <v>25578.435105113982</v>
      </c>
      <c r="H85" s="64">
        <v>0</v>
      </c>
      <c r="I85" s="64">
        <v>0</v>
      </c>
      <c r="J85" s="64">
        <v>0</v>
      </c>
      <c r="K85" s="64">
        <v>0</v>
      </c>
      <c r="L85" s="64">
        <v>0</v>
      </c>
      <c r="M85" s="64">
        <v>0</v>
      </c>
      <c r="N85" s="64">
        <v>0</v>
      </c>
      <c r="O85" s="64">
        <v>0</v>
      </c>
      <c r="P85" s="64">
        <v>0</v>
      </c>
      <c r="Q85" s="64">
        <v>0</v>
      </c>
      <c r="R85" s="64">
        <v>0</v>
      </c>
      <c r="S85" s="64">
        <v>0</v>
      </c>
      <c r="T85" s="64">
        <v>0</v>
      </c>
      <c r="U85" s="64">
        <v>0</v>
      </c>
      <c r="V85" s="64">
        <v>0</v>
      </c>
      <c r="W85" s="64">
        <v>0</v>
      </c>
      <c r="X85" s="64">
        <v>0</v>
      </c>
      <c r="Y85" s="64">
        <v>1</v>
      </c>
      <c r="Z85" s="64">
        <v>0</v>
      </c>
      <c r="AA85" s="64">
        <v>0</v>
      </c>
      <c r="AB85" s="64">
        <v>0</v>
      </c>
      <c r="AC85" s="64">
        <v>0</v>
      </c>
      <c r="AD85" s="64">
        <v>0</v>
      </c>
      <c r="AE85" s="64">
        <v>0</v>
      </c>
      <c r="AF85" t="s">
        <v>200</v>
      </c>
      <c r="AG85" t="s">
        <v>198</v>
      </c>
      <c r="AH85" s="64">
        <v>0</v>
      </c>
    </row>
    <row r="86" spans="1:34" x14ac:dyDescent="0.25">
      <c r="A86" s="3" t="str">
        <f t="shared" si="1"/>
        <v>Climate Zone67/9/2021 (5:50pm-8:55pm)</v>
      </c>
      <c r="B86" t="s">
        <v>67</v>
      </c>
      <c r="C86" t="s">
        <v>179</v>
      </c>
      <c r="D86" t="s">
        <v>171</v>
      </c>
      <c r="E86" s="63">
        <v>1033</v>
      </c>
      <c r="F86" s="63">
        <v>5201</v>
      </c>
      <c r="G86" s="63">
        <v>25761.22831156716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0</v>
      </c>
      <c r="O86" s="64">
        <v>0</v>
      </c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2</v>
      </c>
      <c r="Z86" s="64">
        <v>1</v>
      </c>
      <c r="AA86" s="64">
        <v>1</v>
      </c>
      <c r="AB86" s="64">
        <v>2</v>
      </c>
      <c r="AC86" s="64">
        <v>0</v>
      </c>
      <c r="AD86" s="64">
        <v>0</v>
      </c>
      <c r="AE86" s="64">
        <v>0</v>
      </c>
      <c r="AF86" t="s">
        <v>201</v>
      </c>
      <c r="AG86" t="s">
        <v>202</v>
      </c>
      <c r="AH86" s="64">
        <v>0</v>
      </c>
    </row>
    <row r="87" spans="1:34" x14ac:dyDescent="0.25">
      <c r="A87" s="3" t="str">
        <f t="shared" si="1"/>
        <v>Climate Zone68/27/2021 (5:00pm-6:00pm)</v>
      </c>
      <c r="B87" t="s">
        <v>67</v>
      </c>
      <c r="C87" t="s">
        <v>179</v>
      </c>
      <c r="D87" t="s">
        <v>172</v>
      </c>
      <c r="E87" s="63">
        <v>1033</v>
      </c>
      <c r="F87" s="63">
        <v>5204</v>
      </c>
      <c r="G87" s="63">
        <v>25775.87536038697</v>
      </c>
      <c r="H87" s="64">
        <v>0</v>
      </c>
      <c r="I87" s="64">
        <v>0</v>
      </c>
      <c r="J87" s="64">
        <v>0</v>
      </c>
      <c r="K87" s="64">
        <v>0</v>
      </c>
      <c r="L87" s="64">
        <v>0</v>
      </c>
      <c r="M87" s="64">
        <v>0</v>
      </c>
      <c r="N87" s="64">
        <v>0</v>
      </c>
      <c r="O87" s="64">
        <v>0</v>
      </c>
      <c r="P87" s="64">
        <v>0</v>
      </c>
      <c r="Q87" s="64">
        <v>0</v>
      </c>
      <c r="R87" s="64">
        <v>0</v>
      </c>
      <c r="S87" s="64">
        <v>0</v>
      </c>
      <c r="T87" s="64">
        <v>0</v>
      </c>
      <c r="U87" s="64">
        <v>0</v>
      </c>
      <c r="V87" s="64">
        <v>0</v>
      </c>
      <c r="W87" s="64">
        <v>0</v>
      </c>
      <c r="X87" s="64">
        <v>0</v>
      </c>
      <c r="Y87" s="64">
        <v>1</v>
      </c>
      <c r="Z87" s="64">
        <v>0</v>
      </c>
      <c r="AA87" s="64">
        <v>0</v>
      </c>
      <c r="AB87" s="64">
        <v>0</v>
      </c>
      <c r="AC87" s="64">
        <v>0</v>
      </c>
      <c r="AD87" s="64">
        <v>0</v>
      </c>
      <c r="AE87" s="64">
        <v>0</v>
      </c>
      <c r="AF87" t="s">
        <v>200</v>
      </c>
      <c r="AG87" t="s">
        <v>198</v>
      </c>
      <c r="AH87" s="64">
        <v>0</v>
      </c>
    </row>
    <row r="88" spans="1:34" x14ac:dyDescent="0.25">
      <c r="A88" s="3" t="str">
        <f t="shared" si="1"/>
        <v>Climate Zone69/9/2021 (3:58pm-5:00pm)</v>
      </c>
      <c r="B88" t="s">
        <v>67</v>
      </c>
      <c r="C88" t="s">
        <v>179</v>
      </c>
      <c r="D88" t="s">
        <v>173</v>
      </c>
      <c r="E88" s="63">
        <v>1032</v>
      </c>
      <c r="F88" s="63">
        <v>5206</v>
      </c>
      <c r="G88" s="63">
        <v>25783.741361241777</v>
      </c>
      <c r="H88" s="64">
        <v>0</v>
      </c>
      <c r="I88" s="64">
        <v>0</v>
      </c>
      <c r="J88" s="64">
        <v>0</v>
      </c>
      <c r="K88" s="64">
        <v>0</v>
      </c>
      <c r="L88" s="64">
        <v>0</v>
      </c>
      <c r="M88" s="64">
        <v>0</v>
      </c>
      <c r="N88" s="64">
        <v>0</v>
      </c>
      <c r="O88" s="64">
        <v>0</v>
      </c>
      <c r="P88" s="64">
        <v>0</v>
      </c>
      <c r="Q88" s="64">
        <v>0</v>
      </c>
      <c r="R88" s="64">
        <v>0</v>
      </c>
      <c r="S88" s="64">
        <v>0</v>
      </c>
      <c r="T88" s="64">
        <v>0</v>
      </c>
      <c r="U88" s="64">
        <v>0</v>
      </c>
      <c r="V88" s="64">
        <v>0</v>
      </c>
      <c r="W88" s="64">
        <v>2</v>
      </c>
      <c r="X88" s="64">
        <v>1</v>
      </c>
      <c r="Y88" s="64">
        <v>0</v>
      </c>
      <c r="Z88" s="64">
        <v>0</v>
      </c>
      <c r="AA88" s="64">
        <v>0</v>
      </c>
      <c r="AB88" s="64">
        <v>0</v>
      </c>
      <c r="AC88" s="64">
        <v>0</v>
      </c>
      <c r="AD88" s="64">
        <v>0</v>
      </c>
      <c r="AE88" s="64">
        <v>0</v>
      </c>
      <c r="AF88" t="s">
        <v>203</v>
      </c>
      <c r="AG88" t="s">
        <v>200</v>
      </c>
      <c r="AH88" s="64">
        <v>0</v>
      </c>
    </row>
    <row r="89" spans="1:34" x14ac:dyDescent="0.25">
      <c r="A89" s="3" t="str">
        <f t="shared" si="1"/>
        <v>Climate Zone6Average Event Day (5:00pm-6:00pm)</v>
      </c>
      <c r="B89" t="s">
        <v>67</v>
      </c>
      <c r="C89" t="s">
        <v>179</v>
      </c>
      <c r="D89" t="s">
        <v>167</v>
      </c>
      <c r="E89" s="63">
        <v>1031.25</v>
      </c>
      <c r="F89" s="63">
        <v>5194.25</v>
      </c>
      <c r="G89" s="63">
        <v>25724.820034577471</v>
      </c>
      <c r="H89" s="64">
        <v>0</v>
      </c>
      <c r="I89" s="64">
        <v>0</v>
      </c>
      <c r="J89" s="64">
        <v>0</v>
      </c>
      <c r="K89" s="64">
        <v>0</v>
      </c>
      <c r="L89" s="64">
        <v>0</v>
      </c>
      <c r="M89" s="64">
        <v>0</v>
      </c>
      <c r="N89" s="64">
        <v>0</v>
      </c>
      <c r="O89" s="64">
        <v>0</v>
      </c>
      <c r="P89" s="64">
        <v>0</v>
      </c>
      <c r="Q89" s="64">
        <v>0</v>
      </c>
      <c r="R89" s="64">
        <v>0</v>
      </c>
      <c r="S89" s="64">
        <v>0</v>
      </c>
      <c r="T89" s="64">
        <v>0</v>
      </c>
      <c r="U89" s="64">
        <v>0</v>
      </c>
      <c r="V89" s="64">
        <v>0</v>
      </c>
      <c r="W89" s="64">
        <v>0</v>
      </c>
      <c r="X89" s="64">
        <v>0</v>
      </c>
      <c r="Y89" s="64">
        <v>1</v>
      </c>
      <c r="Z89" s="64">
        <v>0</v>
      </c>
      <c r="AA89" s="64">
        <v>0</v>
      </c>
      <c r="AB89" s="64">
        <v>0</v>
      </c>
      <c r="AC89" s="64">
        <v>0</v>
      </c>
      <c r="AD89" s="64">
        <v>0</v>
      </c>
      <c r="AE89" s="64">
        <v>0</v>
      </c>
      <c r="AF89" t="s">
        <v>200</v>
      </c>
      <c r="AG89" t="s">
        <v>198</v>
      </c>
      <c r="AH89" s="64">
        <v>0</v>
      </c>
    </row>
    <row r="90" spans="1:34" x14ac:dyDescent="0.25">
      <c r="A90" s="3" t="str">
        <f t="shared" si="1"/>
        <v>Climate Zone86/17/2021 (5:00pm-6:00pm)</v>
      </c>
      <c r="B90" t="s">
        <v>67</v>
      </c>
      <c r="C90" t="s">
        <v>181</v>
      </c>
      <c r="D90" t="s">
        <v>170</v>
      </c>
      <c r="E90" s="63">
        <v>1995</v>
      </c>
      <c r="F90" s="63">
        <v>16761</v>
      </c>
      <c r="G90" s="63">
        <v>80142.074114694449</v>
      </c>
      <c r="H90" s="64">
        <v>0</v>
      </c>
      <c r="I90" s="64">
        <v>0</v>
      </c>
      <c r="J90" s="64">
        <v>0</v>
      </c>
      <c r="K90" s="64">
        <v>0</v>
      </c>
      <c r="L90" s="64">
        <v>0</v>
      </c>
      <c r="M90" s="64">
        <v>0</v>
      </c>
      <c r="N90" s="64">
        <v>0</v>
      </c>
      <c r="O90" s="64">
        <v>0</v>
      </c>
      <c r="P90" s="64">
        <v>0</v>
      </c>
      <c r="Q90" s="64">
        <v>0</v>
      </c>
      <c r="R90" s="64">
        <v>0</v>
      </c>
      <c r="S90" s="64">
        <v>0</v>
      </c>
      <c r="T90" s="64">
        <v>0</v>
      </c>
      <c r="U90" s="64">
        <v>0</v>
      </c>
      <c r="V90" s="64">
        <v>0</v>
      </c>
      <c r="W90" s="64">
        <v>0</v>
      </c>
      <c r="X90" s="64">
        <v>0</v>
      </c>
      <c r="Y90" s="64">
        <v>1</v>
      </c>
      <c r="Z90" s="64">
        <v>0</v>
      </c>
      <c r="AA90" s="64">
        <v>0</v>
      </c>
      <c r="AB90" s="64">
        <v>0</v>
      </c>
      <c r="AC90" s="64">
        <v>0</v>
      </c>
      <c r="AD90" s="64">
        <v>0</v>
      </c>
      <c r="AE90" s="64">
        <v>0</v>
      </c>
      <c r="AF90" t="s">
        <v>200</v>
      </c>
      <c r="AG90" t="s">
        <v>198</v>
      </c>
      <c r="AH90" s="64">
        <v>0</v>
      </c>
    </row>
    <row r="91" spans="1:34" x14ac:dyDescent="0.25">
      <c r="A91" s="3" t="str">
        <f t="shared" si="1"/>
        <v>Climate Zone87/9/2021 (5:50pm-8:55pm)</v>
      </c>
      <c r="B91" t="s">
        <v>67</v>
      </c>
      <c r="C91" t="s">
        <v>181</v>
      </c>
      <c r="D91" t="s">
        <v>171</v>
      </c>
      <c r="E91" s="63">
        <v>2002</v>
      </c>
      <c r="F91" s="63">
        <v>16862</v>
      </c>
      <c r="G91" s="63">
        <v>80632.196383395552</v>
      </c>
      <c r="H91" s="64">
        <v>0</v>
      </c>
      <c r="I91" s="64">
        <v>0</v>
      </c>
      <c r="J91" s="64">
        <v>0</v>
      </c>
      <c r="K91" s="64">
        <v>0</v>
      </c>
      <c r="L91" s="64">
        <v>0</v>
      </c>
      <c r="M91" s="64">
        <v>0</v>
      </c>
      <c r="N91" s="64">
        <v>0</v>
      </c>
      <c r="O91" s="64">
        <v>0</v>
      </c>
      <c r="P91" s="64">
        <v>0</v>
      </c>
      <c r="Q91" s="64">
        <v>0</v>
      </c>
      <c r="R91" s="64">
        <v>0</v>
      </c>
      <c r="S91" s="64">
        <v>0</v>
      </c>
      <c r="T91" s="64">
        <v>0</v>
      </c>
      <c r="U91" s="64">
        <v>0</v>
      </c>
      <c r="V91" s="64">
        <v>0</v>
      </c>
      <c r="W91" s="64">
        <v>0</v>
      </c>
      <c r="X91" s="64">
        <v>0</v>
      </c>
      <c r="Y91" s="64">
        <v>2</v>
      </c>
      <c r="Z91" s="64">
        <v>1</v>
      </c>
      <c r="AA91" s="64">
        <v>1</v>
      </c>
      <c r="AB91" s="64">
        <v>2</v>
      </c>
      <c r="AC91" s="64">
        <v>0</v>
      </c>
      <c r="AD91" s="64">
        <v>0</v>
      </c>
      <c r="AE91" s="64">
        <v>0</v>
      </c>
      <c r="AF91" t="s">
        <v>201</v>
      </c>
      <c r="AG91" t="s">
        <v>202</v>
      </c>
      <c r="AH91" s="64">
        <v>0</v>
      </c>
    </row>
    <row r="92" spans="1:34" x14ac:dyDescent="0.25">
      <c r="A92" s="3" t="str">
        <f t="shared" si="1"/>
        <v>Climate Zone88/27/2021 (5:00pm-6:00pm)</v>
      </c>
      <c r="B92" t="s">
        <v>67</v>
      </c>
      <c r="C92" t="s">
        <v>181</v>
      </c>
      <c r="D92" t="s">
        <v>172</v>
      </c>
      <c r="E92" s="63">
        <v>1995</v>
      </c>
      <c r="F92" s="63">
        <v>16866</v>
      </c>
      <c r="G92" s="63">
        <v>80627.240359312113</v>
      </c>
      <c r="H92" s="64">
        <v>0</v>
      </c>
      <c r="I92" s="64">
        <v>0</v>
      </c>
      <c r="J92" s="64">
        <v>0</v>
      </c>
      <c r="K92" s="64">
        <v>0</v>
      </c>
      <c r="L92" s="64">
        <v>0</v>
      </c>
      <c r="M92" s="64">
        <v>0</v>
      </c>
      <c r="N92" s="64">
        <v>0</v>
      </c>
      <c r="O92" s="64">
        <v>0</v>
      </c>
      <c r="P92" s="64">
        <v>0</v>
      </c>
      <c r="Q92" s="64">
        <v>0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64">
        <v>0</v>
      </c>
      <c r="Y92" s="64">
        <v>1</v>
      </c>
      <c r="Z92" s="64">
        <v>0</v>
      </c>
      <c r="AA92" s="64">
        <v>0</v>
      </c>
      <c r="AB92" s="64">
        <v>0</v>
      </c>
      <c r="AC92" s="64">
        <v>0</v>
      </c>
      <c r="AD92" s="64">
        <v>0</v>
      </c>
      <c r="AE92" s="64">
        <v>0</v>
      </c>
      <c r="AF92" t="s">
        <v>200</v>
      </c>
      <c r="AG92" t="s">
        <v>198</v>
      </c>
      <c r="AH92" s="64">
        <v>0</v>
      </c>
    </row>
    <row r="93" spans="1:34" x14ac:dyDescent="0.25">
      <c r="A93" s="3" t="str">
        <f t="shared" si="1"/>
        <v>Climate Zone89/9/2021 (3:58pm-5:00pm)</v>
      </c>
      <c r="B93" t="s">
        <v>67</v>
      </c>
      <c r="C93" t="s">
        <v>181</v>
      </c>
      <c r="D93" t="s">
        <v>173</v>
      </c>
      <c r="E93" s="63">
        <v>1996</v>
      </c>
      <c r="F93" s="63">
        <v>16875</v>
      </c>
      <c r="G93" s="63">
        <v>80670.271030372358</v>
      </c>
      <c r="H93" s="64">
        <v>0</v>
      </c>
      <c r="I93" s="64">
        <v>0</v>
      </c>
      <c r="J93" s="64">
        <v>0</v>
      </c>
      <c r="K93" s="64">
        <v>0</v>
      </c>
      <c r="L93" s="64">
        <v>0</v>
      </c>
      <c r="M93" s="64">
        <v>0</v>
      </c>
      <c r="N93" s="64">
        <v>0</v>
      </c>
      <c r="O93" s="64">
        <v>0</v>
      </c>
      <c r="P93" s="64">
        <v>0</v>
      </c>
      <c r="Q93" s="64">
        <v>0</v>
      </c>
      <c r="R93" s="64">
        <v>0</v>
      </c>
      <c r="S93" s="64">
        <v>0</v>
      </c>
      <c r="T93" s="64">
        <v>0</v>
      </c>
      <c r="U93" s="64">
        <v>0</v>
      </c>
      <c r="V93" s="64">
        <v>0</v>
      </c>
      <c r="W93" s="64">
        <v>2</v>
      </c>
      <c r="X93" s="64">
        <v>1</v>
      </c>
      <c r="Y93" s="64">
        <v>0</v>
      </c>
      <c r="Z93" s="64">
        <v>0</v>
      </c>
      <c r="AA93" s="64">
        <v>0</v>
      </c>
      <c r="AB93" s="64">
        <v>0</v>
      </c>
      <c r="AC93" s="64">
        <v>0</v>
      </c>
      <c r="AD93" s="64">
        <v>0</v>
      </c>
      <c r="AE93" s="64">
        <v>0</v>
      </c>
      <c r="AF93" t="s">
        <v>203</v>
      </c>
      <c r="AG93" t="s">
        <v>200</v>
      </c>
      <c r="AH93" s="64">
        <v>0</v>
      </c>
    </row>
    <row r="94" spans="1:34" x14ac:dyDescent="0.25">
      <c r="A94" s="3" t="str">
        <f t="shared" si="1"/>
        <v>Climate Zone8Average Event Day (5:00pm-6:00pm)</v>
      </c>
      <c r="B94" t="s">
        <v>67</v>
      </c>
      <c r="C94" t="s">
        <v>181</v>
      </c>
      <c r="D94" t="s">
        <v>167</v>
      </c>
      <c r="E94" s="63">
        <v>1997</v>
      </c>
      <c r="F94" s="63">
        <v>16841</v>
      </c>
      <c r="G94" s="63">
        <v>80517.945471943618</v>
      </c>
      <c r="H94" s="64">
        <v>0</v>
      </c>
      <c r="I94" s="64">
        <v>0</v>
      </c>
      <c r="J94" s="64">
        <v>0</v>
      </c>
      <c r="K94" s="64">
        <v>0</v>
      </c>
      <c r="L94" s="64">
        <v>0</v>
      </c>
      <c r="M94" s="64">
        <v>0</v>
      </c>
      <c r="N94" s="64">
        <v>0</v>
      </c>
      <c r="O94" s="64">
        <v>0</v>
      </c>
      <c r="P94" s="64">
        <v>0</v>
      </c>
      <c r="Q94" s="64">
        <v>0</v>
      </c>
      <c r="R94" s="64">
        <v>0</v>
      </c>
      <c r="S94" s="64">
        <v>0</v>
      </c>
      <c r="T94" s="64">
        <v>0</v>
      </c>
      <c r="U94" s="64">
        <v>0</v>
      </c>
      <c r="V94" s="64">
        <v>0</v>
      </c>
      <c r="W94" s="64">
        <v>0</v>
      </c>
      <c r="X94" s="64">
        <v>0</v>
      </c>
      <c r="Y94" s="64">
        <v>1</v>
      </c>
      <c r="Z94" s="64">
        <v>0</v>
      </c>
      <c r="AA94" s="64">
        <v>0</v>
      </c>
      <c r="AB94" s="64">
        <v>0</v>
      </c>
      <c r="AC94" s="64">
        <v>0</v>
      </c>
      <c r="AD94" s="64">
        <v>0</v>
      </c>
      <c r="AE94" s="64">
        <v>0</v>
      </c>
      <c r="AF94" t="s">
        <v>200</v>
      </c>
      <c r="AG94" t="s">
        <v>198</v>
      </c>
      <c r="AH94" s="64">
        <v>0</v>
      </c>
    </row>
    <row r="95" spans="1:34" x14ac:dyDescent="0.25">
      <c r="A95" s="3" t="str">
        <f t="shared" si="1"/>
        <v>Climate Zone96/17/2021 (5:00pm-6:00pm)</v>
      </c>
      <c r="B95" t="s">
        <v>67</v>
      </c>
      <c r="C95" t="s">
        <v>182</v>
      </c>
      <c r="D95" t="s">
        <v>170</v>
      </c>
      <c r="E95" s="63">
        <v>1758</v>
      </c>
      <c r="F95" s="63">
        <v>15018</v>
      </c>
      <c r="G95" s="63">
        <v>72421.654736472788</v>
      </c>
      <c r="H95" s="64">
        <v>0</v>
      </c>
      <c r="I95" s="64">
        <v>0</v>
      </c>
      <c r="J95" s="64">
        <v>0</v>
      </c>
      <c r="K95" s="64">
        <v>0</v>
      </c>
      <c r="L95" s="64">
        <v>0</v>
      </c>
      <c r="M95" s="64">
        <v>0</v>
      </c>
      <c r="N95" s="64">
        <v>0</v>
      </c>
      <c r="O95" s="64">
        <v>0</v>
      </c>
      <c r="P95" s="64">
        <v>0</v>
      </c>
      <c r="Q95" s="64">
        <v>0</v>
      </c>
      <c r="R95" s="64">
        <v>0</v>
      </c>
      <c r="S95" s="64">
        <v>0</v>
      </c>
      <c r="T95" s="64">
        <v>0</v>
      </c>
      <c r="U95" s="64">
        <v>0</v>
      </c>
      <c r="V95" s="64">
        <v>0</v>
      </c>
      <c r="W95" s="64">
        <v>0</v>
      </c>
      <c r="X95" s="64">
        <v>0</v>
      </c>
      <c r="Y95" s="64">
        <v>1</v>
      </c>
      <c r="Z95" s="64">
        <v>0</v>
      </c>
      <c r="AA95" s="64">
        <v>0</v>
      </c>
      <c r="AB95" s="64">
        <v>0</v>
      </c>
      <c r="AC95" s="64">
        <v>0</v>
      </c>
      <c r="AD95" s="64">
        <v>0</v>
      </c>
      <c r="AE95" s="64">
        <v>0</v>
      </c>
      <c r="AF95" t="s">
        <v>200</v>
      </c>
      <c r="AG95" t="s">
        <v>198</v>
      </c>
      <c r="AH95" s="64">
        <v>0</v>
      </c>
    </row>
    <row r="96" spans="1:34" x14ac:dyDescent="0.25">
      <c r="A96" s="3" t="str">
        <f t="shared" si="1"/>
        <v>Climate Zone97/9/2021 (5:50pm-8:55pm)</v>
      </c>
      <c r="B96" t="s">
        <v>67</v>
      </c>
      <c r="C96" t="s">
        <v>182</v>
      </c>
      <c r="D96" t="s">
        <v>171</v>
      </c>
      <c r="E96" s="63">
        <v>1719</v>
      </c>
      <c r="F96" s="63">
        <v>15029</v>
      </c>
      <c r="G96" s="63">
        <v>72505.494515858038</v>
      </c>
      <c r="H96" s="64">
        <v>0</v>
      </c>
      <c r="I96" s="64">
        <v>0</v>
      </c>
      <c r="J96" s="64">
        <v>0</v>
      </c>
      <c r="K96" s="64">
        <v>0</v>
      </c>
      <c r="L96" s="64">
        <v>0</v>
      </c>
      <c r="M96" s="64">
        <v>0</v>
      </c>
      <c r="N96" s="64">
        <v>0</v>
      </c>
      <c r="O96" s="64">
        <v>0</v>
      </c>
      <c r="P96" s="64">
        <v>0</v>
      </c>
      <c r="Q96" s="64">
        <v>0</v>
      </c>
      <c r="R96" s="64">
        <v>0</v>
      </c>
      <c r="S96" s="64">
        <v>0</v>
      </c>
      <c r="T96" s="64">
        <v>0</v>
      </c>
      <c r="U96" s="64">
        <v>0</v>
      </c>
      <c r="V96" s="64">
        <v>0</v>
      </c>
      <c r="W96" s="64">
        <v>0</v>
      </c>
      <c r="X96" s="64">
        <v>0</v>
      </c>
      <c r="Y96" s="64">
        <v>2</v>
      </c>
      <c r="Z96" s="64">
        <v>1</v>
      </c>
      <c r="AA96" s="64">
        <v>1</v>
      </c>
      <c r="AB96" s="64">
        <v>2</v>
      </c>
      <c r="AC96" s="64">
        <v>0</v>
      </c>
      <c r="AD96" s="64">
        <v>0</v>
      </c>
      <c r="AE96" s="64">
        <v>0</v>
      </c>
      <c r="AF96" t="s">
        <v>201</v>
      </c>
      <c r="AG96" t="s">
        <v>202</v>
      </c>
      <c r="AH96" s="64">
        <v>0</v>
      </c>
    </row>
    <row r="97" spans="1:34" x14ac:dyDescent="0.25">
      <c r="A97" s="3" t="str">
        <f t="shared" si="1"/>
        <v>Climate Zone98/27/2021 (5:00pm-6:00pm)</v>
      </c>
      <c r="B97" t="s">
        <v>67</v>
      </c>
      <c r="C97" t="s">
        <v>182</v>
      </c>
      <c r="D97" t="s">
        <v>172</v>
      </c>
      <c r="E97" s="63">
        <v>1718</v>
      </c>
      <c r="F97" s="63">
        <v>15015</v>
      </c>
      <c r="G97" s="63">
        <v>72428.044737167482</v>
      </c>
      <c r="H97" s="64">
        <v>0</v>
      </c>
      <c r="I97" s="64">
        <v>0</v>
      </c>
      <c r="J97" s="64">
        <v>0</v>
      </c>
      <c r="K97" s="64">
        <v>0</v>
      </c>
      <c r="L97" s="64">
        <v>0</v>
      </c>
      <c r="M97" s="64">
        <v>0</v>
      </c>
      <c r="N97" s="64">
        <v>0</v>
      </c>
      <c r="O97" s="64">
        <v>0</v>
      </c>
      <c r="P97" s="64">
        <v>0</v>
      </c>
      <c r="Q97" s="64">
        <v>0</v>
      </c>
      <c r="R97" s="64">
        <v>0</v>
      </c>
      <c r="S97" s="64">
        <v>0</v>
      </c>
      <c r="T97" s="64">
        <v>0</v>
      </c>
      <c r="U97" s="64">
        <v>0</v>
      </c>
      <c r="V97" s="64">
        <v>0</v>
      </c>
      <c r="W97" s="64">
        <v>0</v>
      </c>
      <c r="X97" s="64">
        <v>0</v>
      </c>
      <c r="Y97" s="64">
        <v>1</v>
      </c>
      <c r="Z97" s="64">
        <v>0</v>
      </c>
      <c r="AA97" s="64">
        <v>0</v>
      </c>
      <c r="AB97" s="64">
        <v>0</v>
      </c>
      <c r="AC97" s="64">
        <v>0</v>
      </c>
      <c r="AD97" s="64">
        <v>0</v>
      </c>
      <c r="AE97" s="64">
        <v>0</v>
      </c>
      <c r="AF97" t="s">
        <v>200</v>
      </c>
      <c r="AG97" t="s">
        <v>198</v>
      </c>
      <c r="AH97" s="64">
        <v>0</v>
      </c>
    </row>
    <row r="98" spans="1:34" x14ac:dyDescent="0.25">
      <c r="A98" s="3" t="str">
        <f t="shared" si="1"/>
        <v>Climate Zone99/9/2021 (3:58pm-5:00pm)</v>
      </c>
      <c r="B98" t="s">
        <v>67</v>
      </c>
      <c r="C98" t="s">
        <v>182</v>
      </c>
      <c r="D98" t="s">
        <v>173</v>
      </c>
      <c r="E98" s="63">
        <v>1719</v>
      </c>
      <c r="F98" s="63">
        <v>15023</v>
      </c>
      <c r="G98" s="63">
        <v>72466.699506383564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W98" s="64">
        <v>2</v>
      </c>
      <c r="X98" s="64">
        <v>1</v>
      </c>
      <c r="Y98" s="64">
        <v>0</v>
      </c>
      <c r="Z98" s="64">
        <v>0</v>
      </c>
      <c r="AA98" s="64">
        <v>0</v>
      </c>
      <c r="AB98" s="64">
        <v>0</v>
      </c>
      <c r="AC98" s="64">
        <v>0</v>
      </c>
      <c r="AD98" s="64">
        <v>0</v>
      </c>
      <c r="AE98" s="64">
        <v>0</v>
      </c>
      <c r="AF98" t="s">
        <v>203</v>
      </c>
      <c r="AG98" t="s">
        <v>200</v>
      </c>
      <c r="AH98" s="64">
        <v>0</v>
      </c>
    </row>
    <row r="99" spans="1:34" x14ac:dyDescent="0.25">
      <c r="A99" s="3" t="str">
        <f t="shared" si="1"/>
        <v>Climate Zone9Average Event Day (5:00pm-6:00pm)</v>
      </c>
      <c r="B99" t="s">
        <v>67</v>
      </c>
      <c r="C99" t="s">
        <v>182</v>
      </c>
      <c r="D99" t="s">
        <v>167</v>
      </c>
      <c r="E99" s="63">
        <v>1728.5</v>
      </c>
      <c r="F99" s="63">
        <v>15021.25</v>
      </c>
      <c r="G99" s="63">
        <v>72455.473373970468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W99" s="64">
        <v>0</v>
      </c>
      <c r="X99" s="64">
        <v>0</v>
      </c>
      <c r="Y99" s="64">
        <v>1</v>
      </c>
      <c r="Z99" s="64">
        <v>0</v>
      </c>
      <c r="AA99" s="64">
        <v>0</v>
      </c>
      <c r="AB99" s="64">
        <v>0</v>
      </c>
      <c r="AC99" s="64">
        <v>0</v>
      </c>
      <c r="AD99" s="64">
        <v>0</v>
      </c>
      <c r="AE99" s="64">
        <v>0</v>
      </c>
      <c r="AF99" t="s">
        <v>200</v>
      </c>
      <c r="AG99" t="s">
        <v>198</v>
      </c>
      <c r="AH99" s="64">
        <v>0</v>
      </c>
    </row>
    <row r="100" spans="1:34" x14ac:dyDescent="0.25">
      <c r="A100" s="3" t="str">
        <f t="shared" si="1"/>
        <v>AC Cycling %10010/14/2020 (6:00pm-7:00pm)</v>
      </c>
      <c r="B100" t="s">
        <v>69</v>
      </c>
      <c r="C100" t="s">
        <v>204</v>
      </c>
      <c r="D100" t="s">
        <v>168</v>
      </c>
      <c r="E100" s="67" t="s">
        <v>208</v>
      </c>
      <c r="F100" s="67" t="s">
        <v>208</v>
      </c>
      <c r="G100" s="67" t="s">
        <v>208</v>
      </c>
      <c r="H100" s="64">
        <v>0</v>
      </c>
      <c r="I100" s="64">
        <v>0</v>
      </c>
      <c r="J100" s="64">
        <v>0</v>
      </c>
      <c r="K100" s="64">
        <v>0</v>
      </c>
      <c r="L100" s="64">
        <v>0</v>
      </c>
      <c r="M100" s="64">
        <v>0</v>
      </c>
      <c r="N100" s="64">
        <v>0</v>
      </c>
      <c r="O100" s="64">
        <v>0</v>
      </c>
      <c r="P100" s="64">
        <v>0</v>
      </c>
      <c r="Q100" s="64">
        <v>0</v>
      </c>
      <c r="R100" s="64">
        <v>0</v>
      </c>
      <c r="S100" s="64">
        <v>0</v>
      </c>
      <c r="T100" s="64">
        <v>0</v>
      </c>
      <c r="U100" s="64">
        <v>0</v>
      </c>
      <c r="V100" s="64">
        <v>0</v>
      </c>
      <c r="W100" s="64">
        <v>0</v>
      </c>
      <c r="X100" s="64">
        <v>0</v>
      </c>
      <c r="Y100" s="64">
        <v>0</v>
      </c>
      <c r="Z100" s="64">
        <v>1</v>
      </c>
      <c r="AA100" s="64">
        <v>0</v>
      </c>
      <c r="AB100" s="64">
        <v>0</v>
      </c>
      <c r="AC100" s="64">
        <v>0</v>
      </c>
      <c r="AD100" s="64">
        <v>0</v>
      </c>
      <c r="AE100" s="64">
        <v>0</v>
      </c>
      <c r="AF100" t="s">
        <v>198</v>
      </c>
      <c r="AG100" t="s">
        <v>199</v>
      </c>
      <c r="AH100" s="64">
        <v>1</v>
      </c>
    </row>
    <row r="101" spans="1:34" x14ac:dyDescent="0.25">
      <c r="A101" s="3" t="str">
        <f t="shared" si="1"/>
        <v>AC Cycling %10010/15/2020 (6:00pm-7:00pm)</v>
      </c>
      <c r="B101" t="s">
        <v>69</v>
      </c>
      <c r="C101" t="s">
        <v>204</v>
      </c>
      <c r="D101" t="s">
        <v>169</v>
      </c>
      <c r="E101" s="67" t="s">
        <v>208</v>
      </c>
      <c r="F101" s="67" t="s">
        <v>208</v>
      </c>
      <c r="G101" s="67" t="s">
        <v>208</v>
      </c>
      <c r="H101" s="64">
        <v>0</v>
      </c>
      <c r="I101" s="64">
        <v>0</v>
      </c>
      <c r="J101" s="64">
        <v>0</v>
      </c>
      <c r="K101" s="64">
        <v>0</v>
      </c>
      <c r="L101" s="64">
        <v>0</v>
      </c>
      <c r="M101" s="64">
        <v>0</v>
      </c>
      <c r="N101" s="64">
        <v>0</v>
      </c>
      <c r="O101" s="64">
        <v>0</v>
      </c>
      <c r="P101" s="64">
        <v>0</v>
      </c>
      <c r="Q101" s="64">
        <v>0</v>
      </c>
      <c r="R101" s="64">
        <v>0</v>
      </c>
      <c r="S101" s="64">
        <v>0</v>
      </c>
      <c r="T101" s="64">
        <v>0</v>
      </c>
      <c r="U101" s="64">
        <v>0</v>
      </c>
      <c r="V101" s="64">
        <v>0</v>
      </c>
      <c r="W101" s="64">
        <v>0</v>
      </c>
      <c r="X101" s="64">
        <v>0</v>
      </c>
      <c r="Y101" s="64">
        <v>0</v>
      </c>
      <c r="Z101" s="64">
        <v>1</v>
      </c>
      <c r="AA101" s="64">
        <v>0</v>
      </c>
      <c r="AB101" s="64">
        <v>0</v>
      </c>
      <c r="AC101" s="64">
        <v>0</v>
      </c>
      <c r="AD101" s="64">
        <v>0</v>
      </c>
      <c r="AE101" s="64">
        <v>0</v>
      </c>
      <c r="AF101" t="s">
        <v>198</v>
      </c>
      <c r="AG101" t="s">
        <v>199</v>
      </c>
      <c r="AH101" s="64">
        <v>1</v>
      </c>
    </row>
    <row r="102" spans="1:34" x14ac:dyDescent="0.25">
      <c r="A102" s="3" t="str">
        <f t="shared" si="1"/>
        <v>AC Cycling %1006/17/2021 (5:00pm-6:00pm)</v>
      </c>
      <c r="B102" t="s">
        <v>69</v>
      </c>
      <c r="C102" t="s">
        <v>204</v>
      </c>
      <c r="D102" t="s">
        <v>170</v>
      </c>
      <c r="E102" s="63">
        <v>4778</v>
      </c>
      <c r="F102" s="63">
        <v>41615</v>
      </c>
      <c r="G102" s="63">
        <v>213696.67599217364</v>
      </c>
      <c r="H102" s="64">
        <v>0</v>
      </c>
      <c r="I102" s="64">
        <v>0</v>
      </c>
      <c r="J102" s="64">
        <v>0</v>
      </c>
      <c r="K102" s="64">
        <v>0</v>
      </c>
      <c r="L102" s="64">
        <v>0</v>
      </c>
      <c r="M102" s="64">
        <v>0</v>
      </c>
      <c r="N102" s="64">
        <v>0</v>
      </c>
      <c r="O102" s="64">
        <v>0</v>
      </c>
      <c r="P102" s="64">
        <v>0</v>
      </c>
      <c r="Q102" s="64">
        <v>0</v>
      </c>
      <c r="R102" s="64">
        <v>0</v>
      </c>
      <c r="S102" s="64">
        <v>0</v>
      </c>
      <c r="T102" s="64">
        <v>0</v>
      </c>
      <c r="U102" s="64">
        <v>0</v>
      </c>
      <c r="V102" s="64">
        <v>0</v>
      </c>
      <c r="W102" s="64">
        <v>0</v>
      </c>
      <c r="X102" s="64">
        <v>0</v>
      </c>
      <c r="Y102" s="64">
        <v>1</v>
      </c>
      <c r="Z102" s="64">
        <v>0</v>
      </c>
      <c r="AA102" s="64">
        <v>0</v>
      </c>
      <c r="AB102" s="64">
        <v>0</v>
      </c>
      <c r="AC102" s="64">
        <v>0</v>
      </c>
      <c r="AD102" s="64">
        <v>0</v>
      </c>
      <c r="AE102" s="64">
        <v>0</v>
      </c>
      <c r="AF102" t="s">
        <v>200</v>
      </c>
      <c r="AG102" t="s">
        <v>198</v>
      </c>
      <c r="AH102" s="64">
        <v>0</v>
      </c>
    </row>
    <row r="103" spans="1:34" x14ac:dyDescent="0.25">
      <c r="A103" s="3" t="str">
        <f t="shared" si="1"/>
        <v>AC Cycling %1007/9/2021 (5:50pm-8:55pm)</v>
      </c>
      <c r="B103" t="s">
        <v>69</v>
      </c>
      <c r="C103" t="s">
        <v>204</v>
      </c>
      <c r="D103" t="s">
        <v>171</v>
      </c>
      <c r="E103" s="63">
        <v>4876</v>
      </c>
      <c r="F103" s="63">
        <v>41173</v>
      </c>
      <c r="G103" s="63">
        <v>212658.63996641757</v>
      </c>
      <c r="H103" s="64">
        <v>0</v>
      </c>
      <c r="I103" s="64">
        <v>0</v>
      </c>
      <c r="J103" s="64">
        <v>0</v>
      </c>
      <c r="K103" s="64">
        <v>0</v>
      </c>
      <c r="L103" s="64">
        <v>0</v>
      </c>
      <c r="M103" s="64">
        <v>0</v>
      </c>
      <c r="N103" s="64">
        <v>0</v>
      </c>
      <c r="O103" s="64">
        <v>0</v>
      </c>
      <c r="P103" s="64">
        <v>0</v>
      </c>
      <c r="Q103" s="64">
        <v>0</v>
      </c>
      <c r="R103" s="64">
        <v>0</v>
      </c>
      <c r="S103" s="64">
        <v>0</v>
      </c>
      <c r="T103" s="64">
        <v>0</v>
      </c>
      <c r="U103" s="64">
        <v>0</v>
      </c>
      <c r="V103" s="64">
        <v>0</v>
      </c>
      <c r="W103" s="64">
        <v>0</v>
      </c>
      <c r="X103" s="64">
        <v>0</v>
      </c>
      <c r="Y103" s="64">
        <v>2</v>
      </c>
      <c r="Z103" s="64">
        <v>1</v>
      </c>
      <c r="AA103" s="64">
        <v>1</v>
      </c>
      <c r="AB103" s="64">
        <v>2</v>
      </c>
      <c r="AC103" s="64">
        <v>0</v>
      </c>
      <c r="AD103" s="64">
        <v>0</v>
      </c>
      <c r="AE103" s="64">
        <v>0</v>
      </c>
      <c r="AF103" t="s">
        <v>201</v>
      </c>
      <c r="AG103" t="s">
        <v>202</v>
      </c>
      <c r="AH103" s="64">
        <v>0</v>
      </c>
    </row>
    <row r="104" spans="1:34" x14ac:dyDescent="0.25">
      <c r="A104" s="3" t="str">
        <f t="shared" si="1"/>
        <v>AC Cycling %1008/27/2021 (5:00pm-6:00pm)</v>
      </c>
      <c r="B104" t="s">
        <v>69</v>
      </c>
      <c r="C104" t="s">
        <v>204</v>
      </c>
      <c r="D104" t="s">
        <v>172</v>
      </c>
      <c r="E104" s="63">
        <v>4827</v>
      </c>
      <c r="F104" s="63">
        <v>38941</v>
      </c>
      <c r="G104" s="63">
        <v>199475.98854044627</v>
      </c>
      <c r="H104" s="64">
        <v>0</v>
      </c>
      <c r="I104" s="64">
        <v>0</v>
      </c>
      <c r="J104" s="64">
        <v>0</v>
      </c>
      <c r="K104" s="64">
        <v>0</v>
      </c>
      <c r="L104" s="64">
        <v>0</v>
      </c>
      <c r="M104" s="64">
        <v>0</v>
      </c>
      <c r="N104" s="64">
        <v>0</v>
      </c>
      <c r="O104" s="64">
        <v>0</v>
      </c>
      <c r="P104" s="64">
        <v>0</v>
      </c>
      <c r="Q104" s="64">
        <v>0</v>
      </c>
      <c r="R104" s="64">
        <v>0</v>
      </c>
      <c r="S104" s="64">
        <v>0</v>
      </c>
      <c r="T104" s="64">
        <v>0</v>
      </c>
      <c r="U104" s="64">
        <v>0</v>
      </c>
      <c r="V104" s="64">
        <v>0</v>
      </c>
      <c r="W104" s="64">
        <v>0</v>
      </c>
      <c r="X104" s="64">
        <v>0</v>
      </c>
      <c r="Y104" s="64">
        <v>1</v>
      </c>
      <c r="Z104" s="64">
        <v>0</v>
      </c>
      <c r="AA104" s="64">
        <v>0</v>
      </c>
      <c r="AB104" s="64">
        <v>0</v>
      </c>
      <c r="AC104" s="64">
        <v>0</v>
      </c>
      <c r="AD104" s="64">
        <v>0</v>
      </c>
      <c r="AE104" s="64">
        <v>0</v>
      </c>
      <c r="AF104" t="s">
        <v>200</v>
      </c>
      <c r="AG104" t="s">
        <v>198</v>
      </c>
      <c r="AH104" s="64">
        <v>0</v>
      </c>
    </row>
    <row r="105" spans="1:34" x14ac:dyDescent="0.25">
      <c r="A105" s="3" t="str">
        <f t="shared" si="1"/>
        <v>AC Cycling %1009/9/2021 (3:58pm-5:00pm)</v>
      </c>
      <c r="B105" t="s">
        <v>69</v>
      </c>
      <c r="C105" t="s">
        <v>204</v>
      </c>
      <c r="D105" t="s">
        <v>173</v>
      </c>
      <c r="E105" s="63">
        <v>4829</v>
      </c>
      <c r="F105" s="63">
        <v>38961</v>
      </c>
      <c r="G105" s="63">
        <v>199576.55810401813</v>
      </c>
      <c r="H105" s="64">
        <v>0</v>
      </c>
      <c r="I105" s="64">
        <v>0</v>
      </c>
      <c r="J105" s="64">
        <v>0</v>
      </c>
      <c r="K105" s="64">
        <v>0</v>
      </c>
      <c r="L105" s="64">
        <v>0</v>
      </c>
      <c r="M105" s="64">
        <v>0</v>
      </c>
      <c r="N105" s="64">
        <v>0</v>
      </c>
      <c r="O105" s="64">
        <v>0</v>
      </c>
      <c r="P105" s="64">
        <v>0</v>
      </c>
      <c r="Q105" s="64">
        <v>0</v>
      </c>
      <c r="R105" s="64">
        <v>0</v>
      </c>
      <c r="S105" s="64">
        <v>0</v>
      </c>
      <c r="T105" s="64">
        <v>0</v>
      </c>
      <c r="U105" s="64">
        <v>0</v>
      </c>
      <c r="V105" s="64">
        <v>0</v>
      </c>
      <c r="W105" s="64">
        <v>2</v>
      </c>
      <c r="X105" s="64">
        <v>1</v>
      </c>
      <c r="Y105" s="64">
        <v>0</v>
      </c>
      <c r="Z105" s="64">
        <v>0</v>
      </c>
      <c r="AA105" s="64">
        <v>0</v>
      </c>
      <c r="AB105" s="64">
        <v>0</v>
      </c>
      <c r="AC105" s="64">
        <v>0</v>
      </c>
      <c r="AD105" s="64">
        <v>0</v>
      </c>
      <c r="AE105" s="64">
        <v>0</v>
      </c>
      <c r="AF105" t="s">
        <v>203</v>
      </c>
      <c r="AG105" t="s">
        <v>200</v>
      </c>
      <c r="AH105" s="64">
        <v>0</v>
      </c>
    </row>
    <row r="106" spans="1:34" x14ac:dyDescent="0.25">
      <c r="A106" s="3" t="str">
        <f t="shared" si="1"/>
        <v>AC Cycling %100Average Event Day (5:00pm-6:00pm)</v>
      </c>
      <c r="B106" t="s">
        <v>69</v>
      </c>
      <c r="C106" t="s">
        <v>204</v>
      </c>
      <c r="D106" t="s">
        <v>167</v>
      </c>
      <c r="E106" s="63">
        <v>4827.5</v>
      </c>
      <c r="F106" s="63">
        <v>40172.5</v>
      </c>
      <c r="G106" s="63">
        <v>206351.96565076389</v>
      </c>
      <c r="H106" s="64">
        <v>0</v>
      </c>
      <c r="I106" s="64">
        <v>0</v>
      </c>
      <c r="J106" s="64">
        <v>0</v>
      </c>
      <c r="K106" s="64">
        <v>0</v>
      </c>
      <c r="L106" s="64">
        <v>0</v>
      </c>
      <c r="M106" s="64">
        <v>0</v>
      </c>
      <c r="N106" s="64">
        <v>0</v>
      </c>
      <c r="O106" s="64">
        <v>0</v>
      </c>
      <c r="P106" s="64">
        <v>0</v>
      </c>
      <c r="Q106" s="64">
        <v>0</v>
      </c>
      <c r="R106" s="64">
        <v>0</v>
      </c>
      <c r="S106" s="64">
        <v>0</v>
      </c>
      <c r="T106" s="64">
        <v>0</v>
      </c>
      <c r="U106" s="64">
        <v>0</v>
      </c>
      <c r="V106" s="64">
        <v>0</v>
      </c>
      <c r="W106" s="64">
        <v>0</v>
      </c>
      <c r="X106" s="64">
        <v>0</v>
      </c>
      <c r="Y106" s="64">
        <v>1</v>
      </c>
      <c r="Z106" s="64">
        <v>0</v>
      </c>
      <c r="AA106" s="64">
        <v>0</v>
      </c>
      <c r="AB106" s="64">
        <v>0</v>
      </c>
      <c r="AC106" s="64">
        <v>0</v>
      </c>
      <c r="AD106" s="64">
        <v>0</v>
      </c>
      <c r="AE106" s="64">
        <v>0</v>
      </c>
      <c r="AF106" t="s">
        <v>200</v>
      </c>
      <c r="AG106" t="s">
        <v>198</v>
      </c>
      <c r="AH106" s="64">
        <v>0</v>
      </c>
    </row>
    <row r="107" spans="1:34" x14ac:dyDescent="0.25">
      <c r="A107" s="3" t="str">
        <f t="shared" si="1"/>
        <v>AC Cycling %3010/14/2020 (6:00pm-7:00pm)</v>
      </c>
      <c r="B107" t="s">
        <v>69</v>
      </c>
      <c r="C107" t="s">
        <v>205</v>
      </c>
      <c r="D107" t="s">
        <v>168</v>
      </c>
      <c r="E107" s="67" t="s">
        <v>208</v>
      </c>
      <c r="F107" s="67" t="s">
        <v>208</v>
      </c>
      <c r="G107" s="67" t="s">
        <v>208</v>
      </c>
      <c r="H107" s="64">
        <v>0</v>
      </c>
      <c r="I107" s="64">
        <v>0</v>
      </c>
      <c r="J107" s="64">
        <v>0</v>
      </c>
      <c r="K107" s="64">
        <v>0</v>
      </c>
      <c r="L107" s="64">
        <v>0</v>
      </c>
      <c r="M107" s="64">
        <v>0</v>
      </c>
      <c r="N107" s="64">
        <v>0</v>
      </c>
      <c r="O107" s="64">
        <v>0</v>
      </c>
      <c r="P107" s="64">
        <v>0</v>
      </c>
      <c r="Q107" s="64">
        <v>0</v>
      </c>
      <c r="R107" s="64">
        <v>0</v>
      </c>
      <c r="S107" s="64">
        <v>0</v>
      </c>
      <c r="T107" s="64">
        <v>0</v>
      </c>
      <c r="U107" s="64">
        <v>0</v>
      </c>
      <c r="V107" s="64">
        <v>0</v>
      </c>
      <c r="W107" s="64">
        <v>0</v>
      </c>
      <c r="X107" s="64">
        <v>0</v>
      </c>
      <c r="Y107" s="64">
        <v>0</v>
      </c>
      <c r="Z107" s="64">
        <v>1</v>
      </c>
      <c r="AA107" s="64">
        <v>0</v>
      </c>
      <c r="AB107" s="64">
        <v>0</v>
      </c>
      <c r="AC107" s="64">
        <v>0</v>
      </c>
      <c r="AD107" s="64">
        <v>0</v>
      </c>
      <c r="AE107" s="64">
        <v>0</v>
      </c>
      <c r="AF107" t="s">
        <v>198</v>
      </c>
      <c r="AG107" t="s">
        <v>199</v>
      </c>
      <c r="AH107" s="64">
        <v>1</v>
      </c>
    </row>
    <row r="108" spans="1:34" x14ac:dyDescent="0.25">
      <c r="A108" s="3" t="str">
        <f t="shared" si="1"/>
        <v>AC Cycling %3010/15/2020 (6:00pm-7:00pm)</v>
      </c>
      <c r="B108" t="s">
        <v>69</v>
      </c>
      <c r="C108" t="s">
        <v>205</v>
      </c>
      <c r="D108" t="s">
        <v>169</v>
      </c>
      <c r="E108" s="67" t="s">
        <v>208</v>
      </c>
      <c r="F108" s="67" t="s">
        <v>208</v>
      </c>
      <c r="G108" s="67" t="s">
        <v>208</v>
      </c>
      <c r="H108" s="64">
        <v>0</v>
      </c>
      <c r="I108" s="64">
        <v>0</v>
      </c>
      <c r="J108" s="64">
        <v>0</v>
      </c>
      <c r="K108" s="64">
        <v>0</v>
      </c>
      <c r="L108" s="64">
        <v>0</v>
      </c>
      <c r="M108" s="64">
        <v>0</v>
      </c>
      <c r="N108" s="64">
        <v>0</v>
      </c>
      <c r="O108" s="64">
        <v>0</v>
      </c>
      <c r="P108" s="64">
        <v>0</v>
      </c>
      <c r="Q108" s="64">
        <v>0</v>
      </c>
      <c r="R108" s="64">
        <v>0</v>
      </c>
      <c r="S108" s="64">
        <v>0</v>
      </c>
      <c r="T108" s="64">
        <v>0</v>
      </c>
      <c r="U108" s="64">
        <v>0</v>
      </c>
      <c r="V108" s="64">
        <v>0</v>
      </c>
      <c r="W108" s="64">
        <v>0</v>
      </c>
      <c r="X108" s="64">
        <v>0</v>
      </c>
      <c r="Y108" s="64">
        <v>0</v>
      </c>
      <c r="Z108" s="64">
        <v>1</v>
      </c>
      <c r="AA108" s="64">
        <v>0</v>
      </c>
      <c r="AB108" s="64">
        <v>0</v>
      </c>
      <c r="AC108" s="64">
        <v>0</v>
      </c>
      <c r="AD108" s="64">
        <v>0</v>
      </c>
      <c r="AE108" s="64">
        <v>0</v>
      </c>
      <c r="AF108" t="s">
        <v>198</v>
      </c>
      <c r="AG108" t="s">
        <v>199</v>
      </c>
      <c r="AH108" s="64">
        <v>1</v>
      </c>
    </row>
    <row r="109" spans="1:34" x14ac:dyDescent="0.25">
      <c r="A109" s="3" t="str">
        <f t="shared" si="1"/>
        <v>AC Cycling %306/17/2021 (5:00pm-6:00pm)</v>
      </c>
      <c r="B109" t="s">
        <v>69</v>
      </c>
      <c r="C109" t="s">
        <v>205</v>
      </c>
      <c r="D109" t="s">
        <v>170</v>
      </c>
      <c r="E109" s="67" t="s">
        <v>208</v>
      </c>
      <c r="F109" s="67" t="s">
        <v>208</v>
      </c>
      <c r="G109" s="67" t="s">
        <v>208</v>
      </c>
      <c r="H109" s="64">
        <v>0</v>
      </c>
      <c r="I109" s="64">
        <v>0</v>
      </c>
      <c r="J109" s="64">
        <v>0</v>
      </c>
      <c r="K109" s="64">
        <v>0</v>
      </c>
      <c r="L109" s="64">
        <v>0</v>
      </c>
      <c r="M109" s="64">
        <v>0</v>
      </c>
      <c r="N109" s="64">
        <v>0</v>
      </c>
      <c r="O109" s="64">
        <v>0</v>
      </c>
      <c r="P109" s="64">
        <v>0</v>
      </c>
      <c r="Q109" s="64">
        <v>0</v>
      </c>
      <c r="R109" s="64">
        <v>0</v>
      </c>
      <c r="S109" s="64">
        <v>0</v>
      </c>
      <c r="T109" s="64">
        <v>0</v>
      </c>
      <c r="U109" s="64">
        <v>0</v>
      </c>
      <c r="V109" s="64">
        <v>0</v>
      </c>
      <c r="W109" s="64">
        <v>0</v>
      </c>
      <c r="X109" s="64">
        <v>0</v>
      </c>
      <c r="Y109" s="64">
        <v>1</v>
      </c>
      <c r="Z109" s="64">
        <v>0</v>
      </c>
      <c r="AA109" s="64">
        <v>0</v>
      </c>
      <c r="AB109" s="64">
        <v>0</v>
      </c>
      <c r="AC109" s="64">
        <v>0</v>
      </c>
      <c r="AD109" s="64">
        <v>0</v>
      </c>
      <c r="AE109" s="64">
        <v>0</v>
      </c>
      <c r="AF109" t="s">
        <v>200</v>
      </c>
      <c r="AG109" t="s">
        <v>198</v>
      </c>
      <c r="AH109" s="64">
        <v>1</v>
      </c>
    </row>
    <row r="110" spans="1:34" x14ac:dyDescent="0.25">
      <c r="A110" s="3" t="str">
        <f t="shared" si="1"/>
        <v>AC Cycling %307/9/2021 (5:50pm-8:55pm)</v>
      </c>
      <c r="B110" t="s">
        <v>69</v>
      </c>
      <c r="C110" t="s">
        <v>205</v>
      </c>
      <c r="D110" t="s">
        <v>171</v>
      </c>
      <c r="E110" s="67" t="s">
        <v>208</v>
      </c>
      <c r="F110" s="67" t="s">
        <v>208</v>
      </c>
      <c r="G110" s="67" t="s">
        <v>208</v>
      </c>
      <c r="H110" s="64">
        <v>0</v>
      </c>
      <c r="I110" s="64">
        <v>0</v>
      </c>
      <c r="J110" s="64">
        <v>0</v>
      </c>
      <c r="K110" s="64">
        <v>0</v>
      </c>
      <c r="L110" s="64">
        <v>0</v>
      </c>
      <c r="M110" s="64">
        <v>0</v>
      </c>
      <c r="N110" s="64">
        <v>0</v>
      </c>
      <c r="O110" s="64">
        <v>0</v>
      </c>
      <c r="P110" s="64">
        <v>0</v>
      </c>
      <c r="Q110" s="64">
        <v>0</v>
      </c>
      <c r="R110" s="64">
        <v>0</v>
      </c>
      <c r="S110" s="64">
        <v>0</v>
      </c>
      <c r="T110" s="64">
        <v>0</v>
      </c>
      <c r="U110" s="64">
        <v>0</v>
      </c>
      <c r="V110" s="64">
        <v>0</v>
      </c>
      <c r="W110" s="64">
        <v>0</v>
      </c>
      <c r="X110" s="64">
        <v>0</v>
      </c>
      <c r="Y110" s="64">
        <v>2</v>
      </c>
      <c r="Z110" s="64">
        <v>1</v>
      </c>
      <c r="AA110" s="64">
        <v>1</v>
      </c>
      <c r="AB110" s="64">
        <v>2</v>
      </c>
      <c r="AC110" s="64">
        <v>0</v>
      </c>
      <c r="AD110" s="64">
        <v>0</v>
      </c>
      <c r="AE110" s="64">
        <v>0</v>
      </c>
      <c r="AF110" t="s">
        <v>201</v>
      </c>
      <c r="AG110" t="s">
        <v>202</v>
      </c>
      <c r="AH110" s="64">
        <v>1</v>
      </c>
    </row>
    <row r="111" spans="1:34" x14ac:dyDescent="0.25">
      <c r="A111" s="3" t="str">
        <f t="shared" si="1"/>
        <v>AC Cycling %308/27/2021 (5:00pm-6:00pm)</v>
      </c>
      <c r="B111" t="s">
        <v>69</v>
      </c>
      <c r="C111" t="s">
        <v>205</v>
      </c>
      <c r="D111" t="s">
        <v>172</v>
      </c>
      <c r="E111" s="67" t="s">
        <v>208</v>
      </c>
      <c r="F111" s="67" t="s">
        <v>208</v>
      </c>
      <c r="G111" s="67" t="s">
        <v>208</v>
      </c>
      <c r="H111" s="64">
        <v>0</v>
      </c>
      <c r="I111" s="64">
        <v>0</v>
      </c>
      <c r="J111" s="64">
        <v>0</v>
      </c>
      <c r="K111" s="64">
        <v>0</v>
      </c>
      <c r="L111" s="64">
        <v>0</v>
      </c>
      <c r="M111" s="64">
        <v>0</v>
      </c>
      <c r="N111" s="64">
        <v>0</v>
      </c>
      <c r="O111" s="64">
        <v>0</v>
      </c>
      <c r="P111" s="64">
        <v>0</v>
      </c>
      <c r="Q111" s="64">
        <v>0</v>
      </c>
      <c r="R111" s="64">
        <v>0</v>
      </c>
      <c r="S111" s="64">
        <v>0</v>
      </c>
      <c r="T111" s="64">
        <v>0</v>
      </c>
      <c r="U111" s="64">
        <v>0</v>
      </c>
      <c r="V111" s="64">
        <v>0</v>
      </c>
      <c r="W111" s="64">
        <v>0</v>
      </c>
      <c r="X111" s="64">
        <v>0</v>
      </c>
      <c r="Y111" s="64">
        <v>1</v>
      </c>
      <c r="Z111" s="64">
        <v>0</v>
      </c>
      <c r="AA111" s="64">
        <v>0</v>
      </c>
      <c r="AB111" s="64">
        <v>0</v>
      </c>
      <c r="AC111" s="64">
        <v>0</v>
      </c>
      <c r="AD111" s="64">
        <v>0</v>
      </c>
      <c r="AE111" s="64">
        <v>0</v>
      </c>
      <c r="AF111" t="s">
        <v>200</v>
      </c>
      <c r="AG111" t="s">
        <v>198</v>
      </c>
      <c r="AH111" s="64">
        <v>1</v>
      </c>
    </row>
    <row r="112" spans="1:34" x14ac:dyDescent="0.25">
      <c r="A112" s="3" t="str">
        <f t="shared" si="1"/>
        <v>AC Cycling %309/9/2021 (3:58pm-5:00pm)</v>
      </c>
      <c r="B112" t="s">
        <v>69</v>
      </c>
      <c r="C112" t="s">
        <v>205</v>
      </c>
      <c r="D112" t="s">
        <v>173</v>
      </c>
      <c r="E112" s="67" t="s">
        <v>208</v>
      </c>
      <c r="F112" s="67" t="s">
        <v>208</v>
      </c>
      <c r="G112" s="67" t="s">
        <v>208</v>
      </c>
      <c r="H112" s="64">
        <v>0</v>
      </c>
      <c r="I112" s="64">
        <v>0</v>
      </c>
      <c r="J112" s="64">
        <v>0</v>
      </c>
      <c r="K112" s="64">
        <v>0</v>
      </c>
      <c r="L112" s="64">
        <v>0</v>
      </c>
      <c r="M112" s="64">
        <v>0</v>
      </c>
      <c r="N112" s="64">
        <v>0</v>
      </c>
      <c r="O112" s="64">
        <v>0</v>
      </c>
      <c r="P112" s="64">
        <v>0</v>
      </c>
      <c r="Q112" s="64">
        <v>0</v>
      </c>
      <c r="R112" s="64">
        <v>0</v>
      </c>
      <c r="S112" s="64">
        <v>0</v>
      </c>
      <c r="T112" s="64">
        <v>0</v>
      </c>
      <c r="U112" s="64">
        <v>0</v>
      </c>
      <c r="V112" s="64">
        <v>0</v>
      </c>
      <c r="W112" s="64">
        <v>2</v>
      </c>
      <c r="X112" s="64">
        <v>1</v>
      </c>
      <c r="Y112" s="64">
        <v>0</v>
      </c>
      <c r="Z112" s="64">
        <v>0</v>
      </c>
      <c r="AA112" s="64">
        <v>0</v>
      </c>
      <c r="AB112" s="64">
        <v>0</v>
      </c>
      <c r="AC112" s="64">
        <v>0</v>
      </c>
      <c r="AD112" s="64">
        <v>0</v>
      </c>
      <c r="AE112" s="64">
        <v>0</v>
      </c>
      <c r="AF112" t="s">
        <v>203</v>
      </c>
      <c r="AG112" t="s">
        <v>200</v>
      </c>
      <c r="AH112" s="64">
        <v>1</v>
      </c>
    </row>
    <row r="113" spans="1:34" x14ac:dyDescent="0.25">
      <c r="A113" s="3" t="str">
        <f t="shared" si="1"/>
        <v>AC Cycling %30Average Event Day (5:00pm-6:00pm)</v>
      </c>
      <c r="B113" t="s">
        <v>69</v>
      </c>
      <c r="C113" t="s">
        <v>205</v>
      </c>
      <c r="D113" t="s">
        <v>167</v>
      </c>
      <c r="E113" s="67" t="s">
        <v>208</v>
      </c>
      <c r="F113" s="67" t="s">
        <v>208</v>
      </c>
      <c r="G113" s="67" t="s">
        <v>208</v>
      </c>
      <c r="H113" s="64">
        <v>0</v>
      </c>
      <c r="I113" s="64">
        <v>0</v>
      </c>
      <c r="J113" s="64">
        <v>0</v>
      </c>
      <c r="K113" s="64">
        <v>0</v>
      </c>
      <c r="L113" s="64">
        <v>0</v>
      </c>
      <c r="M113" s="64">
        <v>0</v>
      </c>
      <c r="N113" s="64">
        <v>0</v>
      </c>
      <c r="O113" s="64">
        <v>0</v>
      </c>
      <c r="P113" s="64">
        <v>0</v>
      </c>
      <c r="Q113" s="64">
        <v>0</v>
      </c>
      <c r="R113" s="64">
        <v>0</v>
      </c>
      <c r="S113" s="64">
        <v>0</v>
      </c>
      <c r="T113" s="64">
        <v>0</v>
      </c>
      <c r="U113" s="64">
        <v>0</v>
      </c>
      <c r="V113" s="64">
        <v>0</v>
      </c>
      <c r="W113" s="64">
        <v>0</v>
      </c>
      <c r="X113" s="64">
        <v>0</v>
      </c>
      <c r="Y113" s="64">
        <v>1</v>
      </c>
      <c r="Z113" s="64">
        <v>0</v>
      </c>
      <c r="AA113" s="64">
        <v>0</v>
      </c>
      <c r="AB113" s="64">
        <v>0</v>
      </c>
      <c r="AC113" s="64">
        <v>0</v>
      </c>
      <c r="AD113" s="64">
        <v>0</v>
      </c>
      <c r="AE113" s="64">
        <v>0</v>
      </c>
      <c r="AF113" t="s">
        <v>200</v>
      </c>
      <c r="AG113" t="s">
        <v>198</v>
      </c>
      <c r="AH113" s="64">
        <v>1</v>
      </c>
    </row>
    <row r="114" spans="1:34" x14ac:dyDescent="0.25">
      <c r="A114" s="3" t="str">
        <f t="shared" si="1"/>
        <v>AC Cycling %5010/14/2020 (6:00pm-7:00pm)</v>
      </c>
      <c r="B114" t="s">
        <v>69</v>
      </c>
      <c r="C114" t="s">
        <v>206</v>
      </c>
      <c r="D114" t="s">
        <v>168</v>
      </c>
      <c r="E114" s="67" t="s">
        <v>208</v>
      </c>
      <c r="F114" s="67" t="s">
        <v>208</v>
      </c>
      <c r="G114" s="67" t="s">
        <v>208</v>
      </c>
      <c r="H114" s="64">
        <v>0</v>
      </c>
      <c r="I114" s="64">
        <v>0</v>
      </c>
      <c r="J114" s="64">
        <v>0</v>
      </c>
      <c r="K114" s="64">
        <v>0</v>
      </c>
      <c r="L114" s="64">
        <v>0</v>
      </c>
      <c r="M114" s="64">
        <v>0</v>
      </c>
      <c r="N114" s="64">
        <v>0</v>
      </c>
      <c r="O114" s="64">
        <v>0</v>
      </c>
      <c r="P114" s="64">
        <v>0</v>
      </c>
      <c r="Q114" s="64">
        <v>0</v>
      </c>
      <c r="R114" s="64">
        <v>0</v>
      </c>
      <c r="S114" s="64">
        <v>0</v>
      </c>
      <c r="T114" s="64">
        <v>0</v>
      </c>
      <c r="U114" s="64">
        <v>0</v>
      </c>
      <c r="V114" s="64">
        <v>0</v>
      </c>
      <c r="W114" s="64">
        <v>0</v>
      </c>
      <c r="X114" s="64">
        <v>0</v>
      </c>
      <c r="Y114" s="64">
        <v>0</v>
      </c>
      <c r="Z114" s="64">
        <v>1</v>
      </c>
      <c r="AA114" s="64">
        <v>0</v>
      </c>
      <c r="AB114" s="64">
        <v>0</v>
      </c>
      <c r="AC114" s="64">
        <v>0</v>
      </c>
      <c r="AD114" s="64">
        <v>0</v>
      </c>
      <c r="AE114" s="64">
        <v>0</v>
      </c>
      <c r="AF114" t="s">
        <v>198</v>
      </c>
      <c r="AG114" t="s">
        <v>199</v>
      </c>
      <c r="AH114" s="64">
        <v>1</v>
      </c>
    </row>
    <row r="115" spans="1:34" x14ac:dyDescent="0.25">
      <c r="A115" s="3" t="str">
        <f t="shared" si="1"/>
        <v>AC Cycling %5010/15/2020 (6:00pm-7:00pm)</v>
      </c>
      <c r="B115" t="s">
        <v>69</v>
      </c>
      <c r="C115" t="s">
        <v>206</v>
      </c>
      <c r="D115" t="s">
        <v>169</v>
      </c>
      <c r="E115" s="67" t="s">
        <v>208</v>
      </c>
      <c r="F115" s="67" t="s">
        <v>208</v>
      </c>
      <c r="G115" s="67" t="s">
        <v>208</v>
      </c>
      <c r="H115" s="64">
        <v>0</v>
      </c>
      <c r="I115" s="64">
        <v>0</v>
      </c>
      <c r="J115" s="64">
        <v>0</v>
      </c>
      <c r="K115" s="64">
        <v>0</v>
      </c>
      <c r="L115" s="64">
        <v>0</v>
      </c>
      <c r="M115" s="64">
        <v>0</v>
      </c>
      <c r="N115" s="64">
        <v>0</v>
      </c>
      <c r="O115" s="64">
        <v>0</v>
      </c>
      <c r="P115" s="64">
        <v>0</v>
      </c>
      <c r="Q115" s="64">
        <v>0</v>
      </c>
      <c r="R115" s="64">
        <v>0</v>
      </c>
      <c r="S115" s="64">
        <v>0</v>
      </c>
      <c r="T115" s="64">
        <v>0</v>
      </c>
      <c r="U115" s="64">
        <v>0</v>
      </c>
      <c r="V115" s="64">
        <v>0</v>
      </c>
      <c r="W115" s="64">
        <v>0</v>
      </c>
      <c r="X115" s="64">
        <v>0</v>
      </c>
      <c r="Y115" s="64">
        <v>0</v>
      </c>
      <c r="Z115" s="64">
        <v>1</v>
      </c>
      <c r="AA115" s="64">
        <v>0</v>
      </c>
      <c r="AB115" s="64">
        <v>0</v>
      </c>
      <c r="AC115" s="64">
        <v>0</v>
      </c>
      <c r="AD115" s="64">
        <v>0</v>
      </c>
      <c r="AE115" s="64">
        <v>0</v>
      </c>
      <c r="AF115" t="s">
        <v>198</v>
      </c>
      <c r="AG115" t="s">
        <v>199</v>
      </c>
      <c r="AH115" s="64">
        <v>1</v>
      </c>
    </row>
    <row r="116" spans="1:34" x14ac:dyDescent="0.25">
      <c r="A116" s="3" t="str">
        <f t="shared" si="1"/>
        <v>AC Cycling %506/17/2021 (5:00pm-6:00pm)</v>
      </c>
      <c r="B116" t="s">
        <v>69</v>
      </c>
      <c r="C116" t="s">
        <v>206</v>
      </c>
      <c r="D116" t="s">
        <v>170</v>
      </c>
      <c r="E116" s="67" t="s">
        <v>208</v>
      </c>
      <c r="F116" s="67" t="s">
        <v>208</v>
      </c>
      <c r="G116" s="67" t="s">
        <v>208</v>
      </c>
      <c r="H116" s="64">
        <v>0</v>
      </c>
      <c r="I116" s="64">
        <v>0</v>
      </c>
      <c r="J116" s="64">
        <v>0</v>
      </c>
      <c r="K116" s="64">
        <v>0</v>
      </c>
      <c r="L116" s="64">
        <v>0</v>
      </c>
      <c r="M116" s="64">
        <v>0</v>
      </c>
      <c r="N116" s="64">
        <v>0</v>
      </c>
      <c r="O116" s="64">
        <v>0</v>
      </c>
      <c r="P116" s="64">
        <v>0</v>
      </c>
      <c r="Q116" s="64">
        <v>0</v>
      </c>
      <c r="R116" s="64">
        <v>0</v>
      </c>
      <c r="S116" s="64">
        <v>0</v>
      </c>
      <c r="T116" s="64">
        <v>0</v>
      </c>
      <c r="U116" s="64">
        <v>0</v>
      </c>
      <c r="V116" s="64">
        <v>0</v>
      </c>
      <c r="W116" s="64">
        <v>0</v>
      </c>
      <c r="X116" s="64">
        <v>0</v>
      </c>
      <c r="Y116" s="64">
        <v>1</v>
      </c>
      <c r="Z116" s="64">
        <v>0</v>
      </c>
      <c r="AA116" s="64">
        <v>0</v>
      </c>
      <c r="AB116" s="64">
        <v>0</v>
      </c>
      <c r="AC116" s="64">
        <v>0</v>
      </c>
      <c r="AD116" s="64">
        <v>0</v>
      </c>
      <c r="AE116" s="64">
        <v>0</v>
      </c>
      <c r="AF116" t="s">
        <v>200</v>
      </c>
      <c r="AG116" t="s">
        <v>198</v>
      </c>
      <c r="AH116" s="64">
        <v>1</v>
      </c>
    </row>
    <row r="117" spans="1:34" x14ac:dyDescent="0.25">
      <c r="A117" s="3" t="str">
        <f t="shared" si="1"/>
        <v>AC Cycling %507/9/2021 (5:50pm-8:55pm)</v>
      </c>
      <c r="B117" t="s">
        <v>69</v>
      </c>
      <c r="C117" t="s">
        <v>206</v>
      </c>
      <c r="D117" t="s">
        <v>171</v>
      </c>
      <c r="E117" s="67" t="s">
        <v>208</v>
      </c>
      <c r="F117" s="67" t="s">
        <v>208</v>
      </c>
      <c r="G117" s="67" t="s">
        <v>208</v>
      </c>
      <c r="H117" s="64">
        <v>0</v>
      </c>
      <c r="I117" s="64">
        <v>0</v>
      </c>
      <c r="J117" s="64">
        <v>0</v>
      </c>
      <c r="K117" s="64">
        <v>0</v>
      </c>
      <c r="L117" s="64">
        <v>0</v>
      </c>
      <c r="M117" s="64">
        <v>0</v>
      </c>
      <c r="N117" s="64">
        <v>0</v>
      </c>
      <c r="O117" s="64">
        <v>0</v>
      </c>
      <c r="P117" s="64">
        <v>0</v>
      </c>
      <c r="Q117" s="64">
        <v>0</v>
      </c>
      <c r="R117" s="64">
        <v>0</v>
      </c>
      <c r="S117" s="64">
        <v>0</v>
      </c>
      <c r="T117" s="64">
        <v>0</v>
      </c>
      <c r="U117" s="64">
        <v>0</v>
      </c>
      <c r="V117" s="64">
        <v>0</v>
      </c>
      <c r="W117" s="64">
        <v>0</v>
      </c>
      <c r="X117" s="64">
        <v>0</v>
      </c>
      <c r="Y117" s="64">
        <v>2</v>
      </c>
      <c r="Z117" s="64">
        <v>1</v>
      </c>
      <c r="AA117" s="64">
        <v>1</v>
      </c>
      <c r="AB117" s="64">
        <v>2</v>
      </c>
      <c r="AC117" s="64">
        <v>0</v>
      </c>
      <c r="AD117" s="64">
        <v>0</v>
      </c>
      <c r="AE117" s="64">
        <v>0</v>
      </c>
      <c r="AF117" t="s">
        <v>201</v>
      </c>
      <c r="AG117" t="s">
        <v>202</v>
      </c>
      <c r="AH117" s="64">
        <v>1</v>
      </c>
    </row>
    <row r="118" spans="1:34" x14ac:dyDescent="0.25">
      <c r="A118" s="3" t="str">
        <f t="shared" si="1"/>
        <v>AC Cycling %508/27/2021 (5:00pm-6:00pm)</v>
      </c>
      <c r="B118" t="s">
        <v>69</v>
      </c>
      <c r="C118" t="s">
        <v>206</v>
      </c>
      <c r="D118" t="s">
        <v>172</v>
      </c>
      <c r="E118" s="67" t="s">
        <v>208</v>
      </c>
      <c r="F118" s="67" t="s">
        <v>208</v>
      </c>
      <c r="G118" s="67" t="s">
        <v>208</v>
      </c>
      <c r="H118" s="64">
        <v>0</v>
      </c>
      <c r="I118" s="64">
        <v>0</v>
      </c>
      <c r="J118" s="64">
        <v>0</v>
      </c>
      <c r="K118" s="64">
        <v>0</v>
      </c>
      <c r="L118" s="64">
        <v>0</v>
      </c>
      <c r="M118" s="64">
        <v>0</v>
      </c>
      <c r="N118" s="64">
        <v>0</v>
      </c>
      <c r="O118" s="64">
        <v>0</v>
      </c>
      <c r="P118" s="64">
        <v>0</v>
      </c>
      <c r="Q118" s="64">
        <v>0</v>
      </c>
      <c r="R118" s="64">
        <v>0</v>
      </c>
      <c r="S118" s="64">
        <v>0</v>
      </c>
      <c r="T118" s="64">
        <v>0</v>
      </c>
      <c r="U118" s="64">
        <v>0</v>
      </c>
      <c r="V118" s="64">
        <v>0</v>
      </c>
      <c r="W118" s="64">
        <v>0</v>
      </c>
      <c r="X118" s="64">
        <v>0</v>
      </c>
      <c r="Y118" s="64">
        <v>1</v>
      </c>
      <c r="Z118" s="64">
        <v>0</v>
      </c>
      <c r="AA118" s="64">
        <v>0</v>
      </c>
      <c r="AB118" s="64">
        <v>0</v>
      </c>
      <c r="AC118" s="64">
        <v>0</v>
      </c>
      <c r="AD118" s="64">
        <v>0</v>
      </c>
      <c r="AE118" s="64">
        <v>0</v>
      </c>
      <c r="AF118" t="s">
        <v>200</v>
      </c>
      <c r="AG118" t="s">
        <v>198</v>
      </c>
      <c r="AH118" s="64">
        <v>1</v>
      </c>
    </row>
    <row r="119" spans="1:34" x14ac:dyDescent="0.25">
      <c r="A119" s="3" t="str">
        <f t="shared" si="1"/>
        <v>AC Cycling %509/9/2021 (3:58pm-5:00pm)</v>
      </c>
      <c r="B119" t="s">
        <v>69</v>
      </c>
      <c r="C119" t="s">
        <v>206</v>
      </c>
      <c r="D119" t="s">
        <v>173</v>
      </c>
      <c r="E119" s="67" t="s">
        <v>208</v>
      </c>
      <c r="F119" s="67" t="s">
        <v>208</v>
      </c>
      <c r="G119" s="67" t="s">
        <v>208</v>
      </c>
      <c r="H119" s="64">
        <v>0</v>
      </c>
      <c r="I119" s="64">
        <v>0</v>
      </c>
      <c r="J119" s="64">
        <v>0</v>
      </c>
      <c r="K119" s="64">
        <v>0</v>
      </c>
      <c r="L119" s="64">
        <v>0</v>
      </c>
      <c r="M119" s="64">
        <v>0</v>
      </c>
      <c r="N119" s="64">
        <v>0</v>
      </c>
      <c r="O119" s="64">
        <v>0</v>
      </c>
      <c r="P119" s="64">
        <v>0</v>
      </c>
      <c r="Q119" s="64">
        <v>0</v>
      </c>
      <c r="R119" s="64">
        <v>0</v>
      </c>
      <c r="S119" s="64">
        <v>0</v>
      </c>
      <c r="T119" s="64">
        <v>0</v>
      </c>
      <c r="U119" s="64">
        <v>0</v>
      </c>
      <c r="V119" s="64">
        <v>0</v>
      </c>
      <c r="W119" s="64">
        <v>2</v>
      </c>
      <c r="X119" s="64">
        <v>1</v>
      </c>
      <c r="Y119" s="64">
        <v>0</v>
      </c>
      <c r="Z119" s="64">
        <v>0</v>
      </c>
      <c r="AA119" s="64">
        <v>0</v>
      </c>
      <c r="AB119" s="64">
        <v>0</v>
      </c>
      <c r="AC119" s="64">
        <v>0</v>
      </c>
      <c r="AD119" s="64">
        <v>0</v>
      </c>
      <c r="AE119" s="64">
        <v>0</v>
      </c>
      <c r="AF119" t="s">
        <v>203</v>
      </c>
      <c r="AG119" t="s">
        <v>200</v>
      </c>
      <c r="AH119" s="64">
        <v>2</v>
      </c>
    </row>
    <row r="120" spans="1:34" x14ac:dyDescent="0.25">
      <c r="A120" s="3" t="str">
        <f t="shared" si="1"/>
        <v>AC Cycling %50Average Event Day (5:00pm-6:00pm)</v>
      </c>
      <c r="B120" t="s">
        <v>69</v>
      </c>
      <c r="C120" t="s">
        <v>206</v>
      </c>
      <c r="D120" t="s">
        <v>167</v>
      </c>
      <c r="E120" s="67" t="s">
        <v>208</v>
      </c>
      <c r="F120" s="67" t="s">
        <v>208</v>
      </c>
      <c r="G120" s="67" t="s">
        <v>208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1</v>
      </c>
      <c r="Z120" s="64">
        <v>0</v>
      </c>
      <c r="AA120" s="64">
        <v>0</v>
      </c>
      <c r="AB120" s="64">
        <v>0</v>
      </c>
      <c r="AC120" s="64">
        <v>0</v>
      </c>
      <c r="AD120" s="64">
        <v>0</v>
      </c>
      <c r="AE120" s="64">
        <v>0</v>
      </c>
      <c r="AF120" t="s">
        <v>200</v>
      </c>
      <c r="AG120" t="s">
        <v>198</v>
      </c>
      <c r="AH120" s="64">
        <v>1</v>
      </c>
    </row>
    <row r="121" spans="1:34" x14ac:dyDescent="0.25">
      <c r="A121" s="3" t="str">
        <f t="shared" si="1"/>
        <v>IndustryAgriculture, Mining, Construction6/17/2021 (5:00pm-6:00pm)</v>
      </c>
      <c r="B121" t="s">
        <v>62</v>
      </c>
      <c r="C121" t="s">
        <v>88</v>
      </c>
      <c r="D121" t="s">
        <v>170</v>
      </c>
      <c r="E121" s="67" t="s">
        <v>208</v>
      </c>
      <c r="F121" s="67" t="s">
        <v>208</v>
      </c>
      <c r="G121" s="67" t="s">
        <v>208</v>
      </c>
      <c r="H121" s="64">
        <v>0</v>
      </c>
      <c r="I121" s="64">
        <v>0</v>
      </c>
      <c r="J121" s="64">
        <v>0</v>
      </c>
      <c r="K121" s="64">
        <v>0</v>
      </c>
      <c r="L121" s="64">
        <v>0</v>
      </c>
      <c r="M121" s="64">
        <v>0</v>
      </c>
      <c r="N121" s="64">
        <v>0</v>
      </c>
      <c r="O121" s="64">
        <v>0</v>
      </c>
      <c r="P121" s="64">
        <v>0</v>
      </c>
      <c r="Q121" s="64">
        <v>0</v>
      </c>
      <c r="R121" s="64">
        <v>0</v>
      </c>
      <c r="S121" s="64">
        <v>0</v>
      </c>
      <c r="T121" s="64">
        <v>0</v>
      </c>
      <c r="U121" s="64">
        <v>0</v>
      </c>
      <c r="V121" s="64">
        <v>0</v>
      </c>
      <c r="W121" s="64">
        <v>0</v>
      </c>
      <c r="X121" s="64">
        <v>0</v>
      </c>
      <c r="Y121" s="64">
        <v>1</v>
      </c>
      <c r="Z121" s="64">
        <v>0</v>
      </c>
      <c r="AA121" s="64">
        <v>0</v>
      </c>
      <c r="AB121" s="64">
        <v>0</v>
      </c>
      <c r="AC121" s="64">
        <v>0</v>
      </c>
      <c r="AD121" s="64">
        <v>0</v>
      </c>
      <c r="AE121" s="64">
        <v>0</v>
      </c>
      <c r="AF121" t="s">
        <v>200</v>
      </c>
      <c r="AG121" t="s">
        <v>198</v>
      </c>
      <c r="AH121" s="64">
        <v>1</v>
      </c>
    </row>
    <row r="122" spans="1:34" x14ac:dyDescent="0.25">
      <c r="A122" s="3" t="str">
        <f t="shared" si="1"/>
        <v>IndustryAgriculture, Mining, Construction7/9/2021 (5:50pm-8:55pm)</v>
      </c>
      <c r="B122" t="s">
        <v>62</v>
      </c>
      <c r="C122" t="s">
        <v>88</v>
      </c>
      <c r="D122" t="s">
        <v>171</v>
      </c>
      <c r="E122" s="63">
        <v>205</v>
      </c>
      <c r="F122" s="63">
        <v>478</v>
      </c>
      <c r="G122" s="63">
        <v>2050.5904458955233</v>
      </c>
      <c r="H122" s="64">
        <v>0</v>
      </c>
      <c r="I122" s="64">
        <v>0</v>
      </c>
      <c r="J122" s="64">
        <v>0</v>
      </c>
      <c r="K122" s="64">
        <v>0</v>
      </c>
      <c r="L122" s="64">
        <v>0</v>
      </c>
      <c r="M122" s="64">
        <v>0</v>
      </c>
      <c r="N122" s="64">
        <v>0</v>
      </c>
      <c r="O122" s="64">
        <v>0</v>
      </c>
      <c r="P122" s="64">
        <v>0</v>
      </c>
      <c r="Q122" s="64">
        <v>0</v>
      </c>
      <c r="R122" s="64">
        <v>0</v>
      </c>
      <c r="S122" s="64">
        <v>0</v>
      </c>
      <c r="T122" s="64">
        <v>0</v>
      </c>
      <c r="U122" s="64">
        <v>0</v>
      </c>
      <c r="V122" s="64">
        <v>0</v>
      </c>
      <c r="W122" s="64">
        <v>0</v>
      </c>
      <c r="X122" s="64">
        <v>0</v>
      </c>
      <c r="Y122" s="64">
        <v>2</v>
      </c>
      <c r="Z122" s="64">
        <v>1</v>
      </c>
      <c r="AA122" s="64">
        <v>1</v>
      </c>
      <c r="AB122" s="64">
        <v>2</v>
      </c>
      <c r="AC122" s="64">
        <v>0</v>
      </c>
      <c r="AD122" s="64">
        <v>0</v>
      </c>
      <c r="AE122" s="64">
        <v>0</v>
      </c>
      <c r="AF122" t="s">
        <v>201</v>
      </c>
      <c r="AG122" t="s">
        <v>202</v>
      </c>
      <c r="AH122" s="64">
        <v>0</v>
      </c>
    </row>
    <row r="123" spans="1:34" x14ac:dyDescent="0.25">
      <c r="A123" s="3" t="str">
        <f t="shared" si="1"/>
        <v>IndustryAgriculture, Mining, Construction8/27/2021 (5:00pm-6:00pm)</v>
      </c>
      <c r="B123" t="s">
        <v>62</v>
      </c>
      <c r="C123" t="s">
        <v>88</v>
      </c>
      <c r="D123" t="s">
        <v>172</v>
      </c>
      <c r="E123" s="67" t="s">
        <v>208</v>
      </c>
      <c r="F123" s="67" t="s">
        <v>208</v>
      </c>
      <c r="G123" s="67" t="s">
        <v>208</v>
      </c>
      <c r="H123" s="64">
        <v>0</v>
      </c>
      <c r="I123" s="64">
        <v>0</v>
      </c>
      <c r="J123" s="64">
        <v>0</v>
      </c>
      <c r="K123" s="64">
        <v>0</v>
      </c>
      <c r="L123" s="64">
        <v>0</v>
      </c>
      <c r="M123" s="64">
        <v>0</v>
      </c>
      <c r="N123" s="64">
        <v>0</v>
      </c>
      <c r="O123" s="64">
        <v>0</v>
      </c>
      <c r="P123" s="64">
        <v>0</v>
      </c>
      <c r="Q123" s="64">
        <v>0</v>
      </c>
      <c r="R123" s="64">
        <v>0</v>
      </c>
      <c r="S123" s="64">
        <v>0</v>
      </c>
      <c r="T123" s="64">
        <v>0</v>
      </c>
      <c r="U123" s="64">
        <v>0</v>
      </c>
      <c r="V123" s="64">
        <v>0</v>
      </c>
      <c r="W123" s="64">
        <v>0</v>
      </c>
      <c r="X123" s="64">
        <v>0</v>
      </c>
      <c r="Y123" s="64">
        <v>1</v>
      </c>
      <c r="Z123" s="64">
        <v>0</v>
      </c>
      <c r="AA123" s="64">
        <v>0</v>
      </c>
      <c r="AB123" s="64">
        <v>0</v>
      </c>
      <c r="AC123" s="64">
        <v>0</v>
      </c>
      <c r="AD123" s="64">
        <v>0</v>
      </c>
      <c r="AE123" s="64">
        <v>0</v>
      </c>
      <c r="AF123" t="s">
        <v>200</v>
      </c>
      <c r="AG123" t="s">
        <v>198</v>
      </c>
      <c r="AH123" s="64">
        <v>1</v>
      </c>
    </row>
    <row r="124" spans="1:34" x14ac:dyDescent="0.25">
      <c r="A124" s="3" t="str">
        <f t="shared" si="1"/>
        <v>IndustryAgriculture, Mining, Construction9/9/2021 (3:58pm-5:00pm)</v>
      </c>
      <c r="B124" t="s">
        <v>62</v>
      </c>
      <c r="C124" t="s">
        <v>88</v>
      </c>
      <c r="D124" t="s">
        <v>173</v>
      </c>
      <c r="E124" s="67" t="s">
        <v>208</v>
      </c>
      <c r="F124" s="67" t="s">
        <v>208</v>
      </c>
      <c r="G124" s="67" t="s">
        <v>208</v>
      </c>
      <c r="H124" s="64">
        <v>0</v>
      </c>
      <c r="I124" s="64">
        <v>0</v>
      </c>
      <c r="J124" s="64">
        <v>0</v>
      </c>
      <c r="K124" s="64">
        <v>0</v>
      </c>
      <c r="L124" s="64">
        <v>0</v>
      </c>
      <c r="M124" s="64">
        <v>0</v>
      </c>
      <c r="N124" s="64">
        <v>0</v>
      </c>
      <c r="O124" s="64">
        <v>0</v>
      </c>
      <c r="P124" s="64">
        <v>0</v>
      </c>
      <c r="Q124" s="64">
        <v>0</v>
      </c>
      <c r="R124" s="64">
        <v>0</v>
      </c>
      <c r="S124" s="64">
        <v>0</v>
      </c>
      <c r="T124" s="64">
        <v>0</v>
      </c>
      <c r="U124" s="64">
        <v>0</v>
      </c>
      <c r="V124" s="64">
        <v>0</v>
      </c>
      <c r="W124" s="64">
        <v>2</v>
      </c>
      <c r="X124" s="64">
        <v>1</v>
      </c>
      <c r="Y124" s="64">
        <v>0</v>
      </c>
      <c r="Z124" s="64">
        <v>0</v>
      </c>
      <c r="AA124" s="64">
        <v>0</v>
      </c>
      <c r="AB124" s="64">
        <v>0</v>
      </c>
      <c r="AC124" s="64">
        <v>0</v>
      </c>
      <c r="AD124" s="64">
        <v>0</v>
      </c>
      <c r="AE124" s="64">
        <v>0</v>
      </c>
      <c r="AF124" t="s">
        <v>203</v>
      </c>
      <c r="AG124" t="s">
        <v>200</v>
      </c>
      <c r="AH124" s="64">
        <v>1</v>
      </c>
    </row>
    <row r="125" spans="1:34" x14ac:dyDescent="0.25">
      <c r="A125" s="3" t="str">
        <f t="shared" si="1"/>
        <v>IndustryAgriculture, Mining, ConstructionAverage Event Day (5:00pm-6:00pm)</v>
      </c>
      <c r="B125" t="s">
        <v>62</v>
      </c>
      <c r="C125" t="s">
        <v>88</v>
      </c>
      <c r="D125" t="s">
        <v>167</v>
      </c>
      <c r="E125" s="67" t="s">
        <v>208</v>
      </c>
      <c r="F125" s="67" t="s">
        <v>208</v>
      </c>
      <c r="G125" s="67" t="s">
        <v>208</v>
      </c>
      <c r="H125" s="64">
        <v>0</v>
      </c>
      <c r="I125" s="64">
        <v>0</v>
      </c>
      <c r="J125" s="64">
        <v>0</v>
      </c>
      <c r="K125" s="64">
        <v>0</v>
      </c>
      <c r="L125" s="64">
        <v>0</v>
      </c>
      <c r="M125" s="64">
        <v>0</v>
      </c>
      <c r="N125" s="64">
        <v>0</v>
      </c>
      <c r="O125" s="64">
        <v>0</v>
      </c>
      <c r="P125" s="64">
        <v>0</v>
      </c>
      <c r="Q125" s="64">
        <v>0</v>
      </c>
      <c r="R125" s="64">
        <v>0</v>
      </c>
      <c r="S125" s="64">
        <v>0</v>
      </c>
      <c r="T125" s="64">
        <v>0</v>
      </c>
      <c r="U125" s="64">
        <v>0</v>
      </c>
      <c r="V125" s="64">
        <v>0</v>
      </c>
      <c r="W125" s="64">
        <v>0</v>
      </c>
      <c r="X125" s="64">
        <v>0</v>
      </c>
      <c r="Y125" s="64">
        <v>1</v>
      </c>
      <c r="Z125" s="64">
        <v>0</v>
      </c>
      <c r="AA125" s="64">
        <v>0</v>
      </c>
      <c r="AB125" s="64">
        <v>0</v>
      </c>
      <c r="AC125" s="64">
        <v>0</v>
      </c>
      <c r="AD125" s="64">
        <v>0</v>
      </c>
      <c r="AE125" s="64">
        <v>0</v>
      </c>
      <c r="AF125" t="s">
        <v>200</v>
      </c>
      <c r="AG125" t="s">
        <v>198</v>
      </c>
      <c r="AH125" s="64">
        <v>1</v>
      </c>
    </row>
    <row r="126" spans="1:34" x14ac:dyDescent="0.25">
      <c r="A126" s="3" t="str">
        <f t="shared" si="1"/>
        <v>IndustryInstitutional/Government10/14/2020 (6:00pm-7:00pm)</v>
      </c>
      <c r="B126" t="s">
        <v>62</v>
      </c>
      <c r="C126" t="s">
        <v>89</v>
      </c>
      <c r="D126" t="s">
        <v>168</v>
      </c>
      <c r="E126" s="67" t="s">
        <v>208</v>
      </c>
      <c r="F126" s="67" t="s">
        <v>208</v>
      </c>
      <c r="G126" s="67" t="s">
        <v>208</v>
      </c>
      <c r="H126" s="64">
        <v>0</v>
      </c>
      <c r="I126" s="64">
        <v>0</v>
      </c>
      <c r="J126" s="64">
        <v>0</v>
      </c>
      <c r="K126" s="64">
        <v>0</v>
      </c>
      <c r="L126" s="64">
        <v>0</v>
      </c>
      <c r="M126" s="64">
        <v>0</v>
      </c>
      <c r="N126" s="64">
        <v>0</v>
      </c>
      <c r="O126" s="64">
        <v>0</v>
      </c>
      <c r="P126" s="64">
        <v>0</v>
      </c>
      <c r="Q126" s="64">
        <v>0</v>
      </c>
      <c r="R126" s="64">
        <v>0</v>
      </c>
      <c r="S126" s="64">
        <v>0</v>
      </c>
      <c r="T126" s="64">
        <v>0</v>
      </c>
      <c r="U126" s="64">
        <v>0</v>
      </c>
      <c r="V126" s="64">
        <v>0</v>
      </c>
      <c r="W126" s="64">
        <v>0</v>
      </c>
      <c r="X126" s="64">
        <v>0</v>
      </c>
      <c r="Y126" s="64">
        <v>0</v>
      </c>
      <c r="Z126" s="64">
        <v>1</v>
      </c>
      <c r="AA126" s="64">
        <v>0</v>
      </c>
      <c r="AB126" s="64">
        <v>0</v>
      </c>
      <c r="AC126" s="64">
        <v>0</v>
      </c>
      <c r="AD126" s="64">
        <v>0</v>
      </c>
      <c r="AE126" s="64">
        <v>0</v>
      </c>
      <c r="AF126" t="s">
        <v>198</v>
      </c>
      <c r="AG126" t="s">
        <v>199</v>
      </c>
      <c r="AH126" s="64">
        <v>1</v>
      </c>
    </row>
    <row r="127" spans="1:34" x14ac:dyDescent="0.25">
      <c r="A127" s="3" t="str">
        <f t="shared" si="1"/>
        <v>IndustryInstitutional/Government10/15/2020 (6:00pm-7:00pm)</v>
      </c>
      <c r="B127" t="s">
        <v>62</v>
      </c>
      <c r="C127" t="s">
        <v>89</v>
      </c>
      <c r="D127" t="s">
        <v>169</v>
      </c>
      <c r="E127" s="67" t="s">
        <v>208</v>
      </c>
      <c r="F127" s="67" t="s">
        <v>208</v>
      </c>
      <c r="G127" s="67" t="s">
        <v>208</v>
      </c>
      <c r="H127" s="64">
        <v>0</v>
      </c>
      <c r="I127" s="64">
        <v>0</v>
      </c>
      <c r="J127" s="64">
        <v>0</v>
      </c>
      <c r="K127" s="64">
        <v>0</v>
      </c>
      <c r="L127" s="64">
        <v>0</v>
      </c>
      <c r="M127" s="64">
        <v>0</v>
      </c>
      <c r="N127" s="64">
        <v>0</v>
      </c>
      <c r="O127" s="64">
        <v>0</v>
      </c>
      <c r="P127" s="64">
        <v>0</v>
      </c>
      <c r="Q127" s="64">
        <v>0</v>
      </c>
      <c r="R127" s="64">
        <v>0</v>
      </c>
      <c r="S127" s="64">
        <v>0</v>
      </c>
      <c r="T127" s="64">
        <v>0</v>
      </c>
      <c r="U127" s="64">
        <v>0</v>
      </c>
      <c r="V127" s="64">
        <v>0</v>
      </c>
      <c r="W127" s="64">
        <v>0</v>
      </c>
      <c r="X127" s="64">
        <v>0</v>
      </c>
      <c r="Y127" s="64">
        <v>0</v>
      </c>
      <c r="Z127" s="64">
        <v>1</v>
      </c>
      <c r="AA127" s="64">
        <v>0</v>
      </c>
      <c r="AB127" s="64">
        <v>0</v>
      </c>
      <c r="AC127" s="64">
        <v>0</v>
      </c>
      <c r="AD127" s="64">
        <v>0</v>
      </c>
      <c r="AE127" s="64">
        <v>0</v>
      </c>
      <c r="AF127" t="s">
        <v>198</v>
      </c>
      <c r="AG127" t="s">
        <v>199</v>
      </c>
      <c r="AH127" s="64">
        <v>1</v>
      </c>
    </row>
    <row r="128" spans="1:34" x14ac:dyDescent="0.25">
      <c r="A128" s="3" t="str">
        <f t="shared" si="1"/>
        <v>IndustryInstitutional/Government6/17/2021 (5:00pm-6:00pm)</v>
      </c>
      <c r="B128" t="s">
        <v>62</v>
      </c>
      <c r="C128" t="s">
        <v>89</v>
      </c>
      <c r="D128" t="s">
        <v>170</v>
      </c>
      <c r="E128" s="67" t="s">
        <v>208</v>
      </c>
      <c r="F128" s="67" t="s">
        <v>208</v>
      </c>
      <c r="G128" s="67" t="s">
        <v>208</v>
      </c>
      <c r="H128" s="64">
        <v>0</v>
      </c>
      <c r="I128" s="64">
        <v>0</v>
      </c>
      <c r="J128" s="64">
        <v>0</v>
      </c>
      <c r="K128" s="64">
        <v>0</v>
      </c>
      <c r="L128" s="64">
        <v>0</v>
      </c>
      <c r="M128" s="64">
        <v>0</v>
      </c>
      <c r="N128" s="64">
        <v>0</v>
      </c>
      <c r="O128" s="64">
        <v>0</v>
      </c>
      <c r="P128" s="64">
        <v>0</v>
      </c>
      <c r="Q128" s="64">
        <v>0</v>
      </c>
      <c r="R128" s="64">
        <v>0</v>
      </c>
      <c r="S128" s="64">
        <v>0</v>
      </c>
      <c r="T128" s="64">
        <v>0</v>
      </c>
      <c r="U128" s="64">
        <v>0</v>
      </c>
      <c r="V128" s="64">
        <v>0</v>
      </c>
      <c r="W128" s="64">
        <v>0</v>
      </c>
      <c r="X128" s="64">
        <v>0</v>
      </c>
      <c r="Y128" s="64">
        <v>1</v>
      </c>
      <c r="Z128" s="64">
        <v>0</v>
      </c>
      <c r="AA128" s="64">
        <v>0</v>
      </c>
      <c r="AB128" s="64">
        <v>0</v>
      </c>
      <c r="AC128" s="64">
        <v>0</v>
      </c>
      <c r="AD128" s="64">
        <v>0</v>
      </c>
      <c r="AE128" s="64">
        <v>0</v>
      </c>
      <c r="AF128" t="s">
        <v>200</v>
      </c>
      <c r="AG128" t="s">
        <v>198</v>
      </c>
      <c r="AH128" s="64">
        <v>1</v>
      </c>
    </row>
    <row r="129" spans="1:34" x14ac:dyDescent="0.25">
      <c r="A129" s="3" t="str">
        <f t="shared" si="1"/>
        <v>IndustryInstitutional/Government7/9/2021 (5:50pm-8:55pm)</v>
      </c>
      <c r="B129" t="s">
        <v>62</v>
      </c>
      <c r="C129" t="s">
        <v>89</v>
      </c>
      <c r="D129" t="s">
        <v>171</v>
      </c>
      <c r="E129" s="67" t="s">
        <v>208</v>
      </c>
      <c r="F129" s="67" t="s">
        <v>208</v>
      </c>
      <c r="G129" s="67" t="s">
        <v>208</v>
      </c>
      <c r="H129" s="64">
        <v>0</v>
      </c>
      <c r="I129" s="64">
        <v>0</v>
      </c>
      <c r="J129" s="64">
        <v>0</v>
      </c>
      <c r="K129" s="64">
        <v>0</v>
      </c>
      <c r="L129" s="64">
        <v>0</v>
      </c>
      <c r="M129" s="64">
        <v>0</v>
      </c>
      <c r="N129" s="64">
        <v>0</v>
      </c>
      <c r="O129" s="64">
        <v>0</v>
      </c>
      <c r="P129" s="64">
        <v>0</v>
      </c>
      <c r="Q129" s="64">
        <v>0</v>
      </c>
      <c r="R129" s="64">
        <v>0</v>
      </c>
      <c r="S129" s="64">
        <v>0</v>
      </c>
      <c r="T129" s="64">
        <v>0</v>
      </c>
      <c r="U129" s="64">
        <v>0</v>
      </c>
      <c r="V129" s="64">
        <v>0</v>
      </c>
      <c r="W129" s="64">
        <v>0</v>
      </c>
      <c r="X129" s="64">
        <v>0</v>
      </c>
      <c r="Y129" s="64">
        <v>2</v>
      </c>
      <c r="Z129" s="64">
        <v>1</v>
      </c>
      <c r="AA129" s="64">
        <v>1</v>
      </c>
      <c r="AB129" s="64">
        <v>2</v>
      </c>
      <c r="AC129" s="64">
        <v>0</v>
      </c>
      <c r="AD129" s="64">
        <v>0</v>
      </c>
      <c r="AE129" s="64">
        <v>0</v>
      </c>
      <c r="AF129" t="s">
        <v>201</v>
      </c>
      <c r="AG129" t="s">
        <v>202</v>
      </c>
      <c r="AH129" s="64">
        <v>1</v>
      </c>
    </row>
    <row r="130" spans="1:34" x14ac:dyDescent="0.25">
      <c r="A130" s="3" t="str">
        <f t="shared" ref="A130:A193" si="2">B130&amp;C130&amp;D130</f>
        <v>IndustryInstitutional/Government8/27/2021 (5:00pm-6:00pm)</v>
      </c>
      <c r="B130" t="s">
        <v>62</v>
      </c>
      <c r="C130" t="s">
        <v>89</v>
      </c>
      <c r="D130" t="s">
        <v>172</v>
      </c>
      <c r="E130" s="67" t="s">
        <v>208</v>
      </c>
      <c r="F130" s="67" t="s">
        <v>208</v>
      </c>
      <c r="G130" s="67" t="s">
        <v>208</v>
      </c>
      <c r="H130" s="64">
        <v>0</v>
      </c>
      <c r="I130" s="64">
        <v>0</v>
      </c>
      <c r="J130" s="64">
        <v>0</v>
      </c>
      <c r="K130" s="64">
        <v>0</v>
      </c>
      <c r="L130" s="64">
        <v>0</v>
      </c>
      <c r="M130" s="64">
        <v>0</v>
      </c>
      <c r="N130" s="64">
        <v>0</v>
      </c>
      <c r="O130" s="64">
        <v>0</v>
      </c>
      <c r="P130" s="64">
        <v>0</v>
      </c>
      <c r="Q130" s="64">
        <v>0</v>
      </c>
      <c r="R130" s="64">
        <v>0</v>
      </c>
      <c r="S130" s="64">
        <v>0</v>
      </c>
      <c r="T130" s="64">
        <v>0</v>
      </c>
      <c r="U130" s="64">
        <v>0</v>
      </c>
      <c r="V130" s="64">
        <v>0</v>
      </c>
      <c r="W130" s="64">
        <v>0</v>
      </c>
      <c r="X130" s="64">
        <v>0</v>
      </c>
      <c r="Y130" s="64">
        <v>1</v>
      </c>
      <c r="Z130" s="64">
        <v>0</v>
      </c>
      <c r="AA130" s="64">
        <v>0</v>
      </c>
      <c r="AB130" s="64">
        <v>0</v>
      </c>
      <c r="AC130" s="64">
        <v>0</v>
      </c>
      <c r="AD130" s="64">
        <v>0</v>
      </c>
      <c r="AE130" s="64">
        <v>0</v>
      </c>
      <c r="AF130" t="s">
        <v>200</v>
      </c>
      <c r="AG130" t="s">
        <v>198</v>
      </c>
      <c r="AH130" s="64">
        <v>1</v>
      </c>
    </row>
    <row r="131" spans="1:34" x14ac:dyDescent="0.25">
      <c r="A131" s="3" t="str">
        <f t="shared" si="2"/>
        <v>IndustryInstitutional/Government9/9/2021 (3:58pm-5:00pm)</v>
      </c>
      <c r="B131" t="s">
        <v>62</v>
      </c>
      <c r="C131" t="s">
        <v>89</v>
      </c>
      <c r="D131" t="s">
        <v>173</v>
      </c>
      <c r="E131" s="67" t="s">
        <v>208</v>
      </c>
      <c r="F131" s="67" t="s">
        <v>208</v>
      </c>
      <c r="G131" s="67" t="s">
        <v>208</v>
      </c>
      <c r="H131" s="64">
        <v>0</v>
      </c>
      <c r="I131" s="64">
        <v>0</v>
      </c>
      <c r="J131" s="64">
        <v>0</v>
      </c>
      <c r="K131" s="64">
        <v>0</v>
      </c>
      <c r="L131" s="64">
        <v>0</v>
      </c>
      <c r="M131" s="64">
        <v>0</v>
      </c>
      <c r="N131" s="64">
        <v>0</v>
      </c>
      <c r="O131" s="64">
        <v>0</v>
      </c>
      <c r="P131" s="64">
        <v>0</v>
      </c>
      <c r="Q131" s="64">
        <v>0</v>
      </c>
      <c r="R131" s="64">
        <v>0</v>
      </c>
      <c r="S131" s="64">
        <v>0</v>
      </c>
      <c r="T131" s="64">
        <v>0</v>
      </c>
      <c r="U131" s="64">
        <v>0</v>
      </c>
      <c r="V131" s="64">
        <v>0</v>
      </c>
      <c r="W131" s="64">
        <v>2</v>
      </c>
      <c r="X131" s="64">
        <v>1</v>
      </c>
      <c r="Y131" s="64">
        <v>0</v>
      </c>
      <c r="Z131" s="64">
        <v>0</v>
      </c>
      <c r="AA131" s="64">
        <v>0</v>
      </c>
      <c r="AB131" s="64">
        <v>0</v>
      </c>
      <c r="AC131" s="64">
        <v>0</v>
      </c>
      <c r="AD131" s="64">
        <v>0</v>
      </c>
      <c r="AE131" s="64">
        <v>0</v>
      </c>
      <c r="AF131" t="s">
        <v>203</v>
      </c>
      <c r="AG131" t="s">
        <v>200</v>
      </c>
      <c r="AH131" s="64">
        <v>1</v>
      </c>
    </row>
    <row r="132" spans="1:34" x14ac:dyDescent="0.25">
      <c r="A132" s="3" t="str">
        <f t="shared" si="2"/>
        <v>IndustryInstitutional/GovernmentAverage Event Day (5:00pm-6:00pm)</v>
      </c>
      <c r="B132" t="s">
        <v>62</v>
      </c>
      <c r="C132" t="s">
        <v>89</v>
      </c>
      <c r="D132" t="s">
        <v>167</v>
      </c>
      <c r="E132" s="67" t="s">
        <v>208</v>
      </c>
      <c r="F132" s="67" t="s">
        <v>208</v>
      </c>
      <c r="G132" s="67" t="s">
        <v>208</v>
      </c>
      <c r="H132" s="64">
        <v>0</v>
      </c>
      <c r="I132" s="64">
        <v>0</v>
      </c>
      <c r="J132" s="64">
        <v>0</v>
      </c>
      <c r="K132" s="64">
        <v>0</v>
      </c>
      <c r="L132" s="64">
        <v>0</v>
      </c>
      <c r="M132" s="64">
        <v>0</v>
      </c>
      <c r="N132" s="64">
        <v>0</v>
      </c>
      <c r="O132" s="64">
        <v>0</v>
      </c>
      <c r="P132" s="64">
        <v>0</v>
      </c>
      <c r="Q132" s="64">
        <v>0</v>
      </c>
      <c r="R132" s="64">
        <v>0</v>
      </c>
      <c r="S132" s="64">
        <v>0</v>
      </c>
      <c r="T132" s="64">
        <v>0</v>
      </c>
      <c r="U132" s="64">
        <v>0</v>
      </c>
      <c r="V132" s="64">
        <v>0</v>
      </c>
      <c r="W132" s="64">
        <v>0</v>
      </c>
      <c r="X132" s="64">
        <v>0</v>
      </c>
      <c r="Y132" s="64">
        <v>1</v>
      </c>
      <c r="Z132" s="64">
        <v>0</v>
      </c>
      <c r="AA132" s="64">
        <v>0</v>
      </c>
      <c r="AB132" s="64">
        <v>0</v>
      </c>
      <c r="AC132" s="64">
        <v>0</v>
      </c>
      <c r="AD132" s="64">
        <v>0</v>
      </c>
      <c r="AE132" s="64">
        <v>0</v>
      </c>
      <c r="AF132" t="s">
        <v>200</v>
      </c>
      <c r="AG132" t="s">
        <v>198</v>
      </c>
      <c r="AH132" s="64">
        <v>1</v>
      </c>
    </row>
    <row r="133" spans="1:34" x14ac:dyDescent="0.25">
      <c r="A133" s="3" t="str">
        <f t="shared" si="2"/>
        <v>IndustryManufacturing6/17/2021 (5:00pm-6:00pm)</v>
      </c>
      <c r="B133" t="s">
        <v>62</v>
      </c>
      <c r="C133" t="s">
        <v>90</v>
      </c>
      <c r="D133" t="s">
        <v>170</v>
      </c>
      <c r="E133" s="67" t="s">
        <v>208</v>
      </c>
      <c r="F133" s="67" t="s">
        <v>208</v>
      </c>
      <c r="G133" s="67" t="s">
        <v>208</v>
      </c>
      <c r="H133" s="64">
        <v>0</v>
      </c>
      <c r="I133" s="64">
        <v>0</v>
      </c>
      <c r="J133" s="64">
        <v>0</v>
      </c>
      <c r="K133" s="64">
        <v>0</v>
      </c>
      <c r="L133" s="64">
        <v>0</v>
      </c>
      <c r="M133" s="64">
        <v>0</v>
      </c>
      <c r="N133" s="64">
        <v>0</v>
      </c>
      <c r="O133" s="64">
        <v>0</v>
      </c>
      <c r="P133" s="64">
        <v>0</v>
      </c>
      <c r="Q133" s="64">
        <v>0</v>
      </c>
      <c r="R133" s="64">
        <v>0</v>
      </c>
      <c r="S133" s="64">
        <v>0</v>
      </c>
      <c r="T133" s="64">
        <v>0</v>
      </c>
      <c r="U133" s="64">
        <v>0</v>
      </c>
      <c r="V133" s="64">
        <v>0</v>
      </c>
      <c r="W133" s="64">
        <v>0</v>
      </c>
      <c r="X133" s="64">
        <v>0</v>
      </c>
      <c r="Y133" s="64">
        <v>1</v>
      </c>
      <c r="Z133" s="64">
        <v>0</v>
      </c>
      <c r="AA133" s="64">
        <v>0</v>
      </c>
      <c r="AB133" s="64">
        <v>0</v>
      </c>
      <c r="AC133" s="64">
        <v>0</v>
      </c>
      <c r="AD133" s="64">
        <v>0</v>
      </c>
      <c r="AE133" s="64">
        <v>0</v>
      </c>
      <c r="AF133" t="s">
        <v>200</v>
      </c>
      <c r="AG133" t="s">
        <v>198</v>
      </c>
      <c r="AH133" s="64">
        <v>1</v>
      </c>
    </row>
    <row r="134" spans="1:34" x14ac:dyDescent="0.25">
      <c r="A134" s="3" t="str">
        <f t="shared" si="2"/>
        <v>IndustryManufacturing7/9/2021 (5:50pm-8:55pm)</v>
      </c>
      <c r="B134" t="s">
        <v>62</v>
      </c>
      <c r="C134" t="s">
        <v>90</v>
      </c>
      <c r="D134" t="s">
        <v>171</v>
      </c>
      <c r="E134" s="67" t="s">
        <v>208</v>
      </c>
      <c r="F134" s="67" t="s">
        <v>208</v>
      </c>
      <c r="G134" s="67" t="s">
        <v>208</v>
      </c>
      <c r="H134" s="64">
        <v>0</v>
      </c>
      <c r="I134" s="64">
        <v>0</v>
      </c>
      <c r="J134" s="64">
        <v>0</v>
      </c>
      <c r="K134" s="64">
        <v>0</v>
      </c>
      <c r="L134" s="64">
        <v>0</v>
      </c>
      <c r="M134" s="64">
        <v>0</v>
      </c>
      <c r="N134" s="64">
        <v>0</v>
      </c>
      <c r="O134" s="64">
        <v>0</v>
      </c>
      <c r="P134" s="64">
        <v>0</v>
      </c>
      <c r="Q134" s="64">
        <v>0</v>
      </c>
      <c r="R134" s="64">
        <v>0</v>
      </c>
      <c r="S134" s="64">
        <v>0</v>
      </c>
      <c r="T134" s="64">
        <v>0</v>
      </c>
      <c r="U134" s="64">
        <v>0</v>
      </c>
      <c r="V134" s="64">
        <v>0</v>
      </c>
      <c r="W134" s="64">
        <v>0</v>
      </c>
      <c r="X134" s="64">
        <v>0</v>
      </c>
      <c r="Y134" s="64">
        <v>2</v>
      </c>
      <c r="Z134" s="64">
        <v>1</v>
      </c>
      <c r="AA134" s="64">
        <v>1</v>
      </c>
      <c r="AB134" s="64">
        <v>2</v>
      </c>
      <c r="AC134" s="64">
        <v>0</v>
      </c>
      <c r="AD134" s="64">
        <v>0</v>
      </c>
      <c r="AE134" s="64">
        <v>0</v>
      </c>
      <c r="AF134" t="s">
        <v>201</v>
      </c>
      <c r="AG134" t="s">
        <v>202</v>
      </c>
      <c r="AH134" s="64">
        <v>1</v>
      </c>
    </row>
    <row r="135" spans="1:34" x14ac:dyDescent="0.25">
      <c r="A135" s="3" t="str">
        <f t="shared" si="2"/>
        <v>IndustryManufacturing8/27/2021 (5:00pm-6:00pm)</v>
      </c>
      <c r="B135" t="s">
        <v>62</v>
      </c>
      <c r="C135" t="s">
        <v>90</v>
      </c>
      <c r="D135" t="s">
        <v>172</v>
      </c>
      <c r="E135" s="67" t="s">
        <v>208</v>
      </c>
      <c r="F135" s="67" t="s">
        <v>208</v>
      </c>
      <c r="G135" s="67" t="s">
        <v>208</v>
      </c>
      <c r="H135" s="64">
        <v>0</v>
      </c>
      <c r="I135" s="64">
        <v>0</v>
      </c>
      <c r="J135" s="64">
        <v>0</v>
      </c>
      <c r="K135" s="64">
        <v>0</v>
      </c>
      <c r="L135" s="64">
        <v>0</v>
      </c>
      <c r="M135" s="64">
        <v>0</v>
      </c>
      <c r="N135" s="64">
        <v>0</v>
      </c>
      <c r="O135" s="64">
        <v>0</v>
      </c>
      <c r="P135" s="64">
        <v>0</v>
      </c>
      <c r="Q135" s="64">
        <v>0</v>
      </c>
      <c r="R135" s="64">
        <v>0</v>
      </c>
      <c r="S135" s="64">
        <v>0</v>
      </c>
      <c r="T135" s="64">
        <v>0</v>
      </c>
      <c r="U135" s="64">
        <v>0</v>
      </c>
      <c r="V135" s="64">
        <v>0</v>
      </c>
      <c r="W135" s="64">
        <v>0</v>
      </c>
      <c r="X135" s="64">
        <v>0</v>
      </c>
      <c r="Y135" s="64">
        <v>1</v>
      </c>
      <c r="Z135" s="64">
        <v>0</v>
      </c>
      <c r="AA135" s="64">
        <v>0</v>
      </c>
      <c r="AB135" s="64">
        <v>0</v>
      </c>
      <c r="AC135" s="64">
        <v>0</v>
      </c>
      <c r="AD135" s="64">
        <v>0</v>
      </c>
      <c r="AE135" s="64">
        <v>0</v>
      </c>
      <c r="AF135" t="s">
        <v>200</v>
      </c>
      <c r="AG135" t="s">
        <v>198</v>
      </c>
      <c r="AH135" s="64">
        <v>1</v>
      </c>
    </row>
    <row r="136" spans="1:34" x14ac:dyDescent="0.25">
      <c r="A136" s="3" t="str">
        <f t="shared" si="2"/>
        <v>IndustryManufacturing9/9/2021 (3:58pm-5:00pm)</v>
      </c>
      <c r="B136" t="s">
        <v>62</v>
      </c>
      <c r="C136" t="s">
        <v>90</v>
      </c>
      <c r="D136" t="s">
        <v>173</v>
      </c>
      <c r="E136" s="67" t="s">
        <v>208</v>
      </c>
      <c r="F136" s="67" t="s">
        <v>208</v>
      </c>
      <c r="G136" s="67" t="s">
        <v>208</v>
      </c>
      <c r="H136" s="64">
        <v>0</v>
      </c>
      <c r="I136" s="64">
        <v>0</v>
      </c>
      <c r="J136" s="64">
        <v>0</v>
      </c>
      <c r="K136" s="64">
        <v>0</v>
      </c>
      <c r="L136" s="64">
        <v>0</v>
      </c>
      <c r="M136" s="64">
        <v>0</v>
      </c>
      <c r="N136" s="64">
        <v>0</v>
      </c>
      <c r="O136" s="64">
        <v>0</v>
      </c>
      <c r="P136" s="64">
        <v>0</v>
      </c>
      <c r="Q136" s="64">
        <v>0</v>
      </c>
      <c r="R136" s="64">
        <v>0</v>
      </c>
      <c r="S136" s="64">
        <v>0</v>
      </c>
      <c r="T136" s="64">
        <v>0</v>
      </c>
      <c r="U136" s="64">
        <v>0</v>
      </c>
      <c r="V136" s="64">
        <v>0</v>
      </c>
      <c r="W136" s="64">
        <v>2</v>
      </c>
      <c r="X136" s="64">
        <v>1</v>
      </c>
      <c r="Y136" s="64">
        <v>0</v>
      </c>
      <c r="Z136" s="64">
        <v>0</v>
      </c>
      <c r="AA136" s="64">
        <v>0</v>
      </c>
      <c r="AB136" s="64">
        <v>0</v>
      </c>
      <c r="AC136" s="64">
        <v>0</v>
      </c>
      <c r="AD136" s="64">
        <v>0</v>
      </c>
      <c r="AE136" s="64">
        <v>0</v>
      </c>
      <c r="AF136" t="s">
        <v>203</v>
      </c>
      <c r="AG136" t="s">
        <v>200</v>
      </c>
      <c r="AH136" s="64">
        <v>1</v>
      </c>
    </row>
    <row r="137" spans="1:34" x14ac:dyDescent="0.25">
      <c r="A137" s="3" t="str">
        <f t="shared" si="2"/>
        <v>IndustryManufacturingAverage Event Day (5:00pm-6:00pm)</v>
      </c>
      <c r="B137" t="s">
        <v>62</v>
      </c>
      <c r="C137" t="s">
        <v>90</v>
      </c>
      <c r="D137" t="s">
        <v>167</v>
      </c>
      <c r="E137" s="67" t="s">
        <v>208</v>
      </c>
      <c r="F137" s="67" t="s">
        <v>208</v>
      </c>
      <c r="G137" s="67" t="s">
        <v>208</v>
      </c>
      <c r="H137" s="64">
        <v>0</v>
      </c>
      <c r="I137" s="64">
        <v>0</v>
      </c>
      <c r="J137" s="64">
        <v>0</v>
      </c>
      <c r="K137" s="64">
        <v>0</v>
      </c>
      <c r="L137" s="64">
        <v>0</v>
      </c>
      <c r="M137" s="64">
        <v>0</v>
      </c>
      <c r="N137" s="64">
        <v>0</v>
      </c>
      <c r="O137" s="64">
        <v>0</v>
      </c>
      <c r="P137" s="64">
        <v>0</v>
      </c>
      <c r="Q137" s="64">
        <v>0</v>
      </c>
      <c r="R137" s="64">
        <v>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64">
        <v>0</v>
      </c>
      <c r="Y137" s="64">
        <v>1</v>
      </c>
      <c r="Z137" s="64">
        <v>0</v>
      </c>
      <c r="AA137" s="64">
        <v>0</v>
      </c>
      <c r="AB137" s="64">
        <v>0</v>
      </c>
      <c r="AC137" s="64">
        <v>0</v>
      </c>
      <c r="AD137" s="64">
        <v>0</v>
      </c>
      <c r="AE137" s="64">
        <v>0</v>
      </c>
      <c r="AF137" t="s">
        <v>200</v>
      </c>
      <c r="AG137" t="s">
        <v>198</v>
      </c>
      <c r="AH137" s="64">
        <v>1</v>
      </c>
    </row>
    <row r="138" spans="1:34" x14ac:dyDescent="0.25">
      <c r="A138" s="3" t="str">
        <f t="shared" si="2"/>
        <v>IndustryOffices, Hotels, Finance, Services10/14/2020 (6:00pm-7:00pm)</v>
      </c>
      <c r="B138" t="s">
        <v>62</v>
      </c>
      <c r="C138" t="s">
        <v>91</v>
      </c>
      <c r="D138" t="s">
        <v>168</v>
      </c>
      <c r="E138" s="67" t="s">
        <v>208</v>
      </c>
      <c r="F138" s="67" t="s">
        <v>208</v>
      </c>
      <c r="G138" s="67" t="s">
        <v>208</v>
      </c>
      <c r="H138" s="64">
        <v>0</v>
      </c>
      <c r="I138" s="64">
        <v>0</v>
      </c>
      <c r="J138" s="64">
        <v>0</v>
      </c>
      <c r="K138" s="64">
        <v>0</v>
      </c>
      <c r="L138" s="64">
        <v>0</v>
      </c>
      <c r="M138" s="64">
        <v>0</v>
      </c>
      <c r="N138" s="64">
        <v>0</v>
      </c>
      <c r="O138" s="64">
        <v>0</v>
      </c>
      <c r="P138" s="64">
        <v>0</v>
      </c>
      <c r="Q138" s="64">
        <v>0</v>
      </c>
      <c r="R138" s="64">
        <v>0</v>
      </c>
      <c r="S138" s="64">
        <v>0</v>
      </c>
      <c r="T138" s="64">
        <v>0</v>
      </c>
      <c r="U138" s="64">
        <v>0</v>
      </c>
      <c r="V138" s="64">
        <v>0</v>
      </c>
      <c r="W138" s="64">
        <v>0</v>
      </c>
      <c r="X138" s="64">
        <v>0</v>
      </c>
      <c r="Y138" s="64">
        <v>0</v>
      </c>
      <c r="Z138" s="64">
        <v>1</v>
      </c>
      <c r="AA138" s="64">
        <v>0</v>
      </c>
      <c r="AB138" s="64">
        <v>0</v>
      </c>
      <c r="AC138" s="64">
        <v>0</v>
      </c>
      <c r="AD138" s="64">
        <v>0</v>
      </c>
      <c r="AE138" s="64">
        <v>0</v>
      </c>
      <c r="AF138" t="s">
        <v>198</v>
      </c>
      <c r="AG138" t="s">
        <v>199</v>
      </c>
      <c r="AH138" s="64">
        <v>1</v>
      </c>
    </row>
    <row r="139" spans="1:34" x14ac:dyDescent="0.25">
      <c r="A139" s="3" t="str">
        <f t="shared" si="2"/>
        <v>IndustryOffices, Hotels, Finance, Services10/15/2020 (6:00pm-7:00pm)</v>
      </c>
      <c r="B139" t="s">
        <v>62</v>
      </c>
      <c r="C139" t="s">
        <v>91</v>
      </c>
      <c r="D139" t="s">
        <v>169</v>
      </c>
      <c r="E139" s="67" t="s">
        <v>208</v>
      </c>
      <c r="F139" s="67" t="s">
        <v>208</v>
      </c>
      <c r="G139" s="67" t="s">
        <v>208</v>
      </c>
      <c r="H139" s="64">
        <v>0</v>
      </c>
      <c r="I139" s="64">
        <v>0</v>
      </c>
      <c r="J139" s="64">
        <v>0</v>
      </c>
      <c r="K139" s="64">
        <v>0</v>
      </c>
      <c r="L139" s="64">
        <v>0</v>
      </c>
      <c r="M139" s="64">
        <v>0</v>
      </c>
      <c r="N139" s="64">
        <v>0</v>
      </c>
      <c r="O139" s="64">
        <v>0</v>
      </c>
      <c r="P139" s="64">
        <v>0</v>
      </c>
      <c r="Q139" s="64">
        <v>0</v>
      </c>
      <c r="R139" s="64">
        <v>0</v>
      </c>
      <c r="S139" s="64">
        <v>0</v>
      </c>
      <c r="T139" s="64">
        <v>0</v>
      </c>
      <c r="U139" s="64">
        <v>0</v>
      </c>
      <c r="V139" s="64">
        <v>0</v>
      </c>
      <c r="W139" s="64">
        <v>0</v>
      </c>
      <c r="X139" s="64">
        <v>0</v>
      </c>
      <c r="Y139" s="64">
        <v>0</v>
      </c>
      <c r="Z139" s="64">
        <v>1</v>
      </c>
      <c r="AA139" s="64">
        <v>0</v>
      </c>
      <c r="AB139" s="64">
        <v>0</v>
      </c>
      <c r="AC139" s="64">
        <v>0</v>
      </c>
      <c r="AD139" s="64">
        <v>0</v>
      </c>
      <c r="AE139" s="64">
        <v>0</v>
      </c>
      <c r="AF139" t="s">
        <v>198</v>
      </c>
      <c r="AG139" t="s">
        <v>199</v>
      </c>
      <c r="AH139" s="64">
        <v>1</v>
      </c>
    </row>
    <row r="140" spans="1:34" x14ac:dyDescent="0.25">
      <c r="A140" s="3" t="str">
        <f t="shared" si="2"/>
        <v>IndustryOffices, Hotels, Finance, Services6/17/2021 (5:00pm-6:00pm)</v>
      </c>
      <c r="B140" t="s">
        <v>62</v>
      </c>
      <c r="C140" t="s">
        <v>91</v>
      </c>
      <c r="D140" t="s">
        <v>170</v>
      </c>
      <c r="E140" s="63">
        <v>1677</v>
      </c>
      <c r="F140" s="63">
        <v>3227</v>
      </c>
      <c r="G140" s="63">
        <v>13949.633579813806</v>
      </c>
      <c r="H140" s="64">
        <v>0</v>
      </c>
      <c r="I140" s="64">
        <v>0</v>
      </c>
      <c r="J140" s="64">
        <v>0</v>
      </c>
      <c r="K140" s="64">
        <v>0</v>
      </c>
      <c r="L140" s="64">
        <v>0</v>
      </c>
      <c r="M140" s="64">
        <v>0</v>
      </c>
      <c r="N140" s="64">
        <v>0</v>
      </c>
      <c r="O140" s="64">
        <v>0</v>
      </c>
      <c r="P140" s="64">
        <v>0</v>
      </c>
      <c r="Q140" s="64">
        <v>0</v>
      </c>
      <c r="R140" s="64">
        <v>0</v>
      </c>
      <c r="S140" s="64">
        <v>0</v>
      </c>
      <c r="T140" s="64">
        <v>0</v>
      </c>
      <c r="U140" s="64">
        <v>0</v>
      </c>
      <c r="V140" s="64">
        <v>0</v>
      </c>
      <c r="W140" s="64">
        <v>0</v>
      </c>
      <c r="X140" s="64">
        <v>0</v>
      </c>
      <c r="Y140" s="64">
        <v>1</v>
      </c>
      <c r="Z140" s="64">
        <v>0</v>
      </c>
      <c r="AA140" s="64">
        <v>0</v>
      </c>
      <c r="AB140" s="64">
        <v>0</v>
      </c>
      <c r="AC140" s="64">
        <v>0</v>
      </c>
      <c r="AD140" s="64">
        <v>0</v>
      </c>
      <c r="AE140" s="64">
        <v>0</v>
      </c>
      <c r="AF140" t="s">
        <v>200</v>
      </c>
      <c r="AG140" t="s">
        <v>198</v>
      </c>
      <c r="AH140" s="64">
        <v>0</v>
      </c>
    </row>
    <row r="141" spans="1:34" x14ac:dyDescent="0.25">
      <c r="A141" s="3" t="str">
        <f t="shared" si="2"/>
        <v>IndustryOffices, Hotels, Finance, Services7/9/2021 (5:50pm-8:55pm)</v>
      </c>
      <c r="B141" t="s">
        <v>62</v>
      </c>
      <c r="C141" t="s">
        <v>91</v>
      </c>
      <c r="D141" t="s">
        <v>171</v>
      </c>
      <c r="E141" s="63">
        <v>1731</v>
      </c>
      <c r="F141" s="63">
        <v>3362</v>
      </c>
      <c r="G141" s="63">
        <v>14686.632385261188</v>
      </c>
      <c r="H141" s="64">
        <v>0</v>
      </c>
      <c r="I141" s="64">
        <v>0</v>
      </c>
      <c r="J141" s="64">
        <v>0</v>
      </c>
      <c r="K141" s="64">
        <v>0</v>
      </c>
      <c r="L141" s="64">
        <v>0</v>
      </c>
      <c r="M141" s="64">
        <v>0</v>
      </c>
      <c r="N141" s="64">
        <v>0</v>
      </c>
      <c r="O141" s="64">
        <v>0</v>
      </c>
      <c r="P141" s="64">
        <v>0</v>
      </c>
      <c r="Q141" s="64">
        <v>0</v>
      </c>
      <c r="R141" s="64">
        <v>0</v>
      </c>
      <c r="S141" s="64">
        <v>0</v>
      </c>
      <c r="T141" s="64">
        <v>0</v>
      </c>
      <c r="U141" s="64">
        <v>0</v>
      </c>
      <c r="V141" s="64">
        <v>0</v>
      </c>
      <c r="W141" s="64">
        <v>0</v>
      </c>
      <c r="X141" s="64">
        <v>0</v>
      </c>
      <c r="Y141" s="64">
        <v>2</v>
      </c>
      <c r="Z141" s="64">
        <v>1</v>
      </c>
      <c r="AA141" s="64">
        <v>1</v>
      </c>
      <c r="AB141" s="64">
        <v>2</v>
      </c>
      <c r="AC141" s="64">
        <v>0</v>
      </c>
      <c r="AD141" s="64">
        <v>0</v>
      </c>
      <c r="AE141" s="64">
        <v>0</v>
      </c>
      <c r="AF141" t="s">
        <v>201</v>
      </c>
      <c r="AG141" t="s">
        <v>202</v>
      </c>
      <c r="AH141" s="64">
        <v>0</v>
      </c>
    </row>
    <row r="142" spans="1:34" x14ac:dyDescent="0.25">
      <c r="A142" s="3" t="str">
        <f t="shared" si="2"/>
        <v>IndustryOffices, Hotels, Finance, Services8/27/2021 (5:00pm-6:00pm)</v>
      </c>
      <c r="B142" t="s">
        <v>62</v>
      </c>
      <c r="C142" t="s">
        <v>91</v>
      </c>
      <c r="D142" t="s">
        <v>172</v>
      </c>
      <c r="E142" s="63">
        <v>1724</v>
      </c>
      <c r="F142" s="63">
        <v>3350</v>
      </c>
      <c r="G142" s="63">
        <v>14636.722736898701</v>
      </c>
      <c r="H142" s="64">
        <v>0</v>
      </c>
      <c r="I142" s="64">
        <v>0</v>
      </c>
      <c r="J142" s="64">
        <v>0</v>
      </c>
      <c r="K142" s="64">
        <v>0</v>
      </c>
      <c r="L142" s="64">
        <v>0</v>
      </c>
      <c r="M142" s="64">
        <v>0</v>
      </c>
      <c r="N142" s="64">
        <v>0</v>
      </c>
      <c r="O142" s="64">
        <v>0</v>
      </c>
      <c r="P142" s="64">
        <v>0</v>
      </c>
      <c r="Q142" s="64">
        <v>0</v>
      </c>
      <c r="R142" s="64">
        <v>0</v>
      </c>
      <c r="S142" s="64">
        <v>0</v>
      </c>
      <c r="T142" s="64">
        <v>0</v>
      </c>
      <c r="U142" s="64">
        <v>0</v>
      </c>
      <c r="V142" s="64">
        <v>0</v>
      </c>
      <c r="W142" s="64">
        <v>0</v>
      </c>
      <c r="X142" s="64">
        <v>0</v>
      </c>
      <c r="Y142" s="64">
        <v>1</v>
      </c>
      <c r="Z142" s="64">
        <v>0</v>
      </c>
      <c r="AA142" s="64">
        <v>0</v>
      </c>
      <c r="AB142" s="64">
        <v>0</v>
      </c>
      <c r="AC142" s="64">
        <v>0</v>
      </c>
      <c r="AD142" s="64">
        <v>0</v>
      </c>
      <c r="AE142" s="64">
        <v>0</v>
      </c>
      <c r="AF142" t="s">
        <v>200</v>
      </c>
      <c r="AG142" t="s">
        <v>198</v>
      </c>
      <c r="AH142" s="64">
        <v>0</v>
      </c>
    </row>
    <row r="143" spans="1:34" x14ac:dyDescent="0.25">
      <c r="A143" s="3" t="str">
        <f t="shared" si="2"/>
        <v>IndustryOffices, Hotels, Finance, Services9/9/2021 (3:58pm-5:00pm)</v>
      </c>
      <c r="B143" t="s">
        <v>62</v>
      </c>
      <c r="C143" t="s">
        <v>91</v>
      </c>
      <c r="D143" t="s">
        <v>173</v>
      </c>
      <c r="E143" s="63">
        <v>1724</v>
      </c>
      <c r="F143" s="63">
        <v>3352</v>
      </c>
      <c r="G143" s="63">
        <v>14644.534340008064</v>
      </c>
      <c r="H143" s="64">
        <v>0</v>
      </c>
      <c r="I143" s="64">
        <v>0</v>
      </c>
      <c r="J143" s="64">
        <v>0</v>
      </c>
      <c r="K143" s="64">
        <v>0</v>
      </c>
      <c r="L143" s="64">
        <v>0</v>
      </c>
      <c r="M143" s="64">
        <v>0</v>
      </c>
      <c r="N143" s="64">
        <v>0</v>
      </c>
      <c r="O143" s="64">
        <v>0</v>
      </c>
      <c r="P143" s="64">
        <v>0</v>
      </c>
      <c r="Q143" s="64">
        <v>0</v>
      </c>
      <c r="R143" s="64">
        <v>0</v>
      </c>
      <c r="S143" s="64">
        <v>0</v>
      </c>
      <c r="T143" s="64">
        <v>0</v>
      </c>
      <c r="U143" s="64">
        <v>0</v>
      </c>
      <c r="V143" s="64">
        <v>0</v>
      </c>
      <c r="W143" s="64">
        <v>2</v>
      </c>
      <c r="X143" s="64">
        <v>1</v>
      </c>
      <c r="Y143" s="64">
        <v>0</v>
      </c>
      <c r="Z143" s="64">
        <v>0</v>
      </c>
      <c r="AA143" s="64">
        <v>0</v>
      </c>
      <c r="AB143" s="64">
        <v>0</v>
      </c>
      <c r="AC143" s="64">
        <v>0</v>
      </c>
      <c r="AD143" s="64">
        <v>0</v>
      </c>
      <c r="AE143" s="64">
        <v>0</v>
      </c>
      <c r="AF143" t="s">
        <v>203</v>
      </c>
      <c r="AG143" t="s">
        <v>200</v>
      </c>
      <c r="AH143" s="64">
        <v>0</v>
      </c>
    </row>
    <row r="144" spans="1:34" x14ac:dyDescent="0.25">
      <c r="A144" s="3" t="str">
        <f t="shared" si="2"/>
        <v>IndustryOffices, Hotels, Finance, ServicesAverage Event Day (5:00pm-6:00pm)</v>
      </c>
      <c r="B144" t="s">
        <v>62</v>
      </c>
      <c r="C144" t="s">
        <v>91</v>
      </c>
      <c r="D144" t="s">
        <v>167</v>
      </c>
      <c r="E144" s="63">
        <v>1714</v>
      </c>
      <c r="F144" s="63">
        <v>3322.75</v>
      </c>
      <c r="G144" s="63">
        <v>14479.380760495438</v>
      </c>
      <c r="H144" s="64">
        <v>0</v>
      </c>
      <c r="I144" s="64">
        <v>0</v>
      </c>
      <c r="J144" s="64">
        <v>0</v>
      </c>
      <c r="K144" s="64">
        <v>0</v>
      </c>
      <c r="L144" s="64">
        <v>0</v>
      </c>
      <c r="M144" s="64">
        <v>0</v>
      </c>
      <c r="N144" s="64">
        <v>0</v>
      </c>
      <c r="O144" s="64">
        <v>0</v>
      </c>
      <c r="P144" s="64">
        <v>0</v>
      </c>
      <c r="Q144" s="64">
        <v>0</v>
      </c>
      <c r="R144" s="64">
        <v>0</v>
      </c>
      <c r="S144" s="64">
        <v>0</v>
      </c>
      <c r="T144" s="64">
        <v>0</v>
      </c>
      <c r="U144" s="64">
        <v>0</v>
      </c>
      <c r="V144" s="64">
        <v>0</v>
      </c>
      <c r="W144" s="64">
        <v>0</v>
      </c>
      <c r="X144" s="64">
        <v>0</v>
      </c>
      <c r="Y144" s="64">
        <v>1</v>
      </c>
      <c r="Z144" s="64">
        <v>0</v>
      </c>
      <c r="AA144" s="64">
        <v>0</v>
      </c>
      <c r="AB144" s="64">
        <v>0</v>
      </c>
      <c r="AC144" s="64">
        <v>0</v>
      </c>
      <c r="AD144" s="64">
        <v>0</v>
      </c>
      <c r="AE144" s="64">
        <v>0</v>
      </c>
      <c r="AF144" t="s">
        <v>200</v>
      </c>
      <c r="AG144" t="s">
        <v>198</v>
      </c>
      <c r="AH144" s="64">
        <v>0</v>
      </c>
    </row>
    <row r="145" spans="1:34" x14ac:dyDescent="0.25">
      <c r="A145" s="3" t="str">
        <f t="shared" si="2"/>
        <v>IndustryRetail Stores6/17/2021 (5:00pm-6:00pm)</v>
      </c>
      <c r="B145" t="s">
        <v>62</v>
      </c>
      <c r="C145" t="s">
        <v>92</v>
      </c>
      <c r="D145" t="s">
        <v>170</v>
      </c>
      <c r="E145" s="63">
        <v>1131</v>
      </c>
      <c r="F145" s="63">
        <v>2272</v>
      </c>
      <c r="G145" s="63">
        <v>11714.168081500484</v>
      </c>
      <c r="H145" s="64">
        <v>0</v>
      </c>
      <c r="I145" s="64">
        <v>0</v>
      </c>
      <c r="J145" s="64">
        <v>0</v>
      </c>
      <c r="K145" s="64">
        <v>0</v>
      </c>
      <c r="L145" s="64">
        <v>0</v>
      </c>
      <c r="M145" s="64">
        <v>0</v>
      </c>
      <c r="N145" s="64">
        <v>0</v>
      </c>
      <c r="O145" s="64">
        <v>0</v>
      </c>
      <c r="P145" s="64">
        <v>0</v>
      </c>
      <c r="Q145" s="64">
        <v>0</v>
      </c>
      <c r="R145" s="64">
        <v>0</v>
      </c>
      <c r="S145" s="64">
        <v>0</v>
      </c>
      <c r="T145" s="64">
        <v>0</v>
      </c>
      <c r="U145" s="64">
        <v>0</v>
      </c>
      <c r="V145" s="64">
        <v>0</v>
      </c>
      <c r="W145" s="64">
        <v>0</v>
      </c>
      <c r="X145" s="64">
        <v>0</v>
      </c>
      <c r="Y145" s="64">
        <v>1</v>
      </c>
      <c r="Z145" s="64">
        <v>0</v>
      </c>
      <c r="AA145" s="64">
        <v>0</v>
      </c>
      <c r="AB145" s="64">
        <v>0</v>
      </c>
      <c r="AC145" s="64">
        <v>0</v>
      </c>
      <c r="AD145" s="64">
        <v>0</v>
      </c>
      <c r="AE145" s="64">
        <v>0</v>
      </c>
      <c r="AF145" t="s">
        <v>200</v>
      </c>
      <c r="AG145" t="s">
        <v>198</v>
      </c>
      <c r="AH145" s="64">
        <v>0</v>
      </c>
    </row>
    <row r="146" spans="1:34" x14ac:dyDescent="0.25">
      <c r="A146" s="3" t="str">
        <f t="shared" si="2"/>
        <v>IndustryRetail Stores7/9/2021 (5:50pm-8:55pm)</v>
      </c>
      <c r="B146" t="s">
        <v>62</v>
      </c>
      <c r="C146" t="s">
        <v>92</v>
      </c>
      <c r="D146" t="s">
        <v>171</v>
      </c>
      <c r="E146" s="63">
        <v>1158</v>
      </c>
      <c r="F146" s="63">
        <v>2360</v>
      </c>
      <c r="G146" s="63">
        <v>12175.331235074635</v>
      </c>
      <c r="H146" s="64">
        <v>0</v>
      </c>
      <c r="I146" s="64">
        <v>0</v>
      </c>
      <c r="J146" s="64">
        <v>0</v>
      </c>
      <c r="K146" s="64">
        <v>0</v>
      </c>
      <c r="L146" s="64">
        <v>0</v>
      </c>
      <c r="M146" s="64">
        <v>0</v>
      </c>
      <c r="N146" s="64">
        <v>0</v>
      </c>
      <c r="O146" s="64">
        <v>0</v>
      </c>
      <c r="P146" s="64">
        <v>0</v>
      </c>
      <c r="Q146" s="64">
        <v>0</v>
      </c>
      <c r="R146" s="64">
        <v>0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64">
        <v>0</v>
      </c>
      <c r="Y146" s="64">
        <v>2</v>
      </c>
      <c r="Z146" s="64">
        <v>1</v>
      </c>
      <c r="AA146" s="64">
        <v>1</v>
      </c>
      <c r="AB146" s="64">
        <v>2</v>
      </c>
      <c r="AC146" s="64">
        <v>0</v>
      </c>
      <c r="AD146" s="64">
        <v>0</v>
      </c>
      <c r="AE146" s="64">
        <v>0</v>
      </c>
      <c r="AF146" t="s">
        <v>201</v>
      </c>
      <c r="AG146" t="s">
        <v>202</v>
      </c>
      <c r="AH146" s="64">
        <v>0</v>
      </c>
    </row>
    <row r="147" spans="1:34" x14ac:dyDescent="0.25">
      <c r="A147" s="3" t="str">
        <f t="shared" si="2"/>
        <v>IndustryRetail Stores8/27/2021 (5:00pm-6:00pm)</v>
      </c>
      <c r="B147" t="s">
        <v>62</v>
      </c>
      <c r="C147" t="s">
        <v>92</v>
      </c>
      <c r="D147" t="s">
        <v>172</v>
      </c>
      <c r="E147" s="63">
        <v>1156</v>
      </c>
      <c r="F147" s="63">
        <v>2351</v>
      </c>
      <c r="G147" s="63">
        <v>11923.687122010217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0</v>
      </c>
      <c r="N147" s="64">
        <v>0</v>
      </c>
      <c r="O147" s="64">
        <v>0</v>
      </c>
      <c r="P147" s="64">
        <v>0</v>
      </c>
      <c r="Q147" s="64">
        <v>0</v>
      </c>
      <c r="R147" s="64">
        <v>0</v>
      </c>
      <c r="S147" s="64">
        <v>0</v>
      </c>
      <c r="T147" s="64">
        <v>0</v>
      </c>
      <c r="U147" s="64">
        <v>0</v>
      </c>
      <c r="V147" s="64">
        <v>0</v>
      </c>
      <c r="W147" s="64">
        <v>0</v>
      </c>
      <c r="X147" s="64">
        <v>0</v>
      </c>
      <c r="Y147" s="64">
        <v>1</v>
      </c>
      <c r="Z147" s="64">
        <v>0</v>
      </c>
      <c r="AA147" s="64">
        <v>0</v>
      </c>
      <c r="AB147" s="64">
        <v>0</v>
      </c>
      <c r="AC147" s="64">
        <v>0</v>
      </c>
      <c r="AD147" s="64">
        <v>0</v>
      </c>
      <c r="AE147" s="64">
        <v>0</v>
      </c>
      <c r="AF147" t="s">
        <v>200</v>
      </c>
      <c r="AG147" t="s">
        <v>198</v>
      </c>
      <c r="AH147" s="64">
        <v>0</v>
      </c>
    </row>
    <row r="148" spans="1:34" x14ac:dyDescent="0.25">
      <c r="A148" s="3" t="str">
        <f t="shared" si="2"/>
        <v>IndustryRetail Stores9/9/2021 (3:58pm-5:00pm)</v>
      </c>
      <c r="B148" t="s">
        <v>62</v>
      </c>
      <c r="C148" t="s">
        <v>92</v>
      </c>
      <c r="D148" t="s">
        <v>173</v>
      </c>
      <c r="E148" s="63">
        <v>1157</v>
      </c>
      <c r="F148" s="63">
        <v>2352</v>
      </c>
      <c r="G148" s="63">
        <v>11930.050780943449</v>
      </c>
      <c r="H148" s="64">
        <v>0</v>
      </c>
      <c r="I148" s="64">
        <v>0</v>
      </c>
      <c r="J148" s="64">
        <v>0</v>
      </c>
      <c r="K148" s="64">
        <v>0</v>
      </c>
      <c r="L148" s="64">
        <v>0</v>
      </c>
      <c r="M148" s="64">
        <v>0</v>
      </c>
      <c r="N148" s="64">
        <v>0</v>
      </c>
      <c r="O148" s="64">
        <v>0</v>
      </c>
      <c r="P148" s="64">
        <v>0</v>
      </c>
      <c r="Q148" s="64">
        <v>0</v>
      </c>
      <c r="R148" s="64">
        <v>0</v>
      </c>
      <c r="S148" s="64">
        <v>0</v>
      </c>
      <c r="T148" s="64">
        <v>0</v>
      </c>
      <c r="U148" s="64">
        <v>0</v>
      </c>
      <c r="V148" s="64">
        <v>0</v>
      </c>
      <c r="W148" s="64">
        <v>2</v>
      </c>
      <c r="X148" s="64">
        <v>1</v>
      </c>
      <c r="Y148" s="64">
        <v>0</v>
      </c>
      <c r="Z148" s="64">
        <v>0</v>
      </c>
      <c r="AA148" s="64">
        <v>0</v>
      </c>
      <c r="AB148" s="64">
        <v>0</v>
      </c>
      <c r="AC148" s="64">
        <v>0</v>
      </c>
      <c r="AD148" s="64">
        <v>0</v>
      </c>
      <c r="AE148" s="64">
        <v>0</v>
      </c>
      <c r="AF148" t="s">
        <v>203</v>
      </c>
      <c r="AG148" t="s">
        <v>200</v>
      </c>
      <c r="AH148" s="64">
        <v>0</v>
      </c>
    </row>
    <row r="149" spans="1:34" x14ac:dyDescent="0.25">
      <c r="A149" s="3" t="str">
        <f t="shared" si="2"/>
        <v>IndustryRetail StoresAverage Event Day (5:00pm-6:00pm)</v>
      </c>
      <c r="B149" t="s">
        <v>62</v>
      </c>
      <c r="C149" t="s">
        <v>92</v>
      </c>
      <c r="D149" t="s">
        <v>167</v>
      </c>
      <c r="E149" s="63">
        <v>1150.5</v>
      </c>
      <c r="F149" s="63">
        <v>2333.75</v>
      </c>
      <c r="G149" s="63">
        <v>11935.809304882196</v>
      </c>
      <c r="H149" s="64">
        <v>0</v>
      </c>
      <c r="I149" s="64">
        <v>0</v>
      </c>
      <c r="J149" s="64">
        <v>0</v>
      </c>
      <c r="K149" s="64">
        <v>0</v>
      </c>
      <c r="L149" s="64">
        <v>0</v>
      </c>
      <c r="M149" s="64">
        <v>0</v>
      </c>
      <c r="N149" s="64">
        <v>0</v>
      </c>
      <c r="O149" s="64">
        <v>0</v>
      </c>
      <c r="P149" s="64">
        <v>0</v>
      </c>
      <c r="Q149" s="64">
        <v>0</v>
      </c>
      <c r="R149" s="64">
        <v>0</v>
      </c>
      <c r="S149" s="64">
        <v>0</v>
      </c>
      <c r="T149" s="64">
        <v>0</v>
      </c>
      <c r="U149" s="64">
        <v>0</v>
      </c>
      <c r="V149" s="64">
        <v>0</v>
      </c>
      <c r="W149" s="64">
        <v>0</v>
      </c>
      <c r="X149" s="64">
        <v>0</v>
      </c>
      <c r="Y149" s="64">
        <v>1</v>
      </c>
      <c r="Z149" s="64">
        <v>0</v>
      </c>
      <c r="AA149" s="64">
        <v>0</v>
      </c>
      <c r="AB149" s="64">
        <v>0</v>
      </c>
      <c r="AC149" s="64">
        <v>0</v>
      </c>
      <c r="AD149" s="64">
        <v>0</v>
      </c>
      <c r="AE149" s="64">
        <v>0</v>
      </c>
      <c r="AF149" t="s">
        <v>200</v>
      </c>
      <c r="AG149" t="s">
        <v>198</v>
      </c>
      <c r="AH149" s="64">
        <v>0</v>
      </c>
    </row>
    <row r="150" spans="1:34" x14ac:dyDescent="0.25">
      <c r="A150" s="3" t="str">
        <f t="shared" si="2"/>
        <v>IndustrySchools10/14/2020 (6:00pm-7:00pm)</v>
      </c>
      <c r="B150" t="s">
        <v>62</v>
      </c>
      <c r="C150" t="s">
        <v>93</v>
      </c>
      <c r="D150" t="s">
        <v>168</v>
      </c>
      <c r="E150" s="67" t="s">
        <v>208</v>
      </c>
      <c r="F150" s="67" t="s">
        <v>208</v>
      </c>
      <c r="G150" s="67" t="s">
        <v>208</v>
      </c>
      <c r="H150" s="64">
        <v>0</v>
      </c>
      <c r="I150" s="64">
        <v>0</v>
      </c>
      <c r="J150" s="64">
        <v>0</v>
      </c>
      <c r="K150" s="64">
        <v>0</v>
      </c>
      <c r="L150" s="64">
        <v>0</v>
      </c>
      <c r="M150" s="64">
        <v>0</v>
      </c>
      <c r="N150" s="64">
        <v>0</v>
      </c>
      <c r="O150" s="64">
        <v>0</v>
      </c>
      <c r="P150" s="64">
        <v>0</v>
      </c>
      <c r="Q150" s="64">
        <v>0</v>
      </c>
      <c r="R150" s="64">
        <v>0</v>
      </c>
      <c r="S150" s="64">
        <v>0</v>
      </c>
      <c r="T150" s="64">
        <v>0</v>
      </c>
      <c r="U150" s="64">
        <v>0</v>
      </c>
      <c r="V150" s="64">
        <v>0</v>
      </c>
      <c r="W150" s="64">
        <v>0</v>
      </c>
      <c r="X150" s="64">
        <v>0</v>
      </c>
      <c r="Y150" s="64">
        <v>0</v>
      </c>
      <c r="Z150" s="64">
        <v>1</v>
      </c>
      <c r="AA150" s="64">
        <v>0</v>
      </c>
      <c r="AB150" s="64">
        <v>0</v>
      </c>
      <c r="AC150" s="64">
        <v>0</v>
      </c>
      <c r="AD150" s="64">
        <v>0</v>
      </c>
      <c r="AE150" s="64">
        <v>0</v>
      </c>
      <c r="AF150" t="s">
        <v>198</v>
      </c>
      <c r="AG150" t="s">
        <v>199</v>
      </c>
      <c r="AH150" s="64">
        <v>1</v>
      </c>
    </row>
    <row r="151" spans="1:34" x14ac:dyDescent="0.25">
      <c r="A151" s="3" t="str">
        <f t="shared" si="2"/>
        <v>IndustrySchools10/15/2020 (6:00pm-7:00pm)</v>
      </c>
      <c r="B151" t="s">
        <v>62</v>
      </c>
      <c r="C151" t="s">
        <v>93</v>
      </c>
      <c r="D151" t="s">
        <v>169</v>
      </c>
      <c r="E151" s="67" t="s">
        <v>208</v>
      </c>
      <c r="F151" s="67" t="s">
        <v>208</v>
      </c>
      <c r="G151" s="67" t="s">
        <v>208</v>
      </c>
      <c r="H151" s="64">
        <v>0</v>
      </c>
      <c r="I151" s="64">
        <v>0</v>
      </c>
      <c r="J151" s="64">
        <v>0</v>
      </c>
      <c r="K151" s="64">
        <v>0</v>
      </c>
      <c r="L151" s="64">
        <v>0</v>
      </c>
      <c r="M151" s="64">
        <v>0</v>
      </c>
      <c r="N151" s="64">
        <v>0</v>
      </c>
      <c r="O151" s="64">
        <v>0</v>
      </c>
      <c r="P151" s="64">
        <v>0</v>
      </c>
      <c r="Q151" s="64">
        <v>0</v>
      </c>
      <c r="R151" s="64">
        <v>0</v>
      </c>
      <c r="S151" s="64">
        <v>0</v>
      </c>
      <c r="T151" s="64">
        <v>0</v>
      </c>
      <c r="U151" s="64">
        <v>0</v>
      </c>
      <c r="V151" s="64">
        <v>0</v>
      </c>
      <c r="W151" s="64">
        <v>0</v>
      </c>
      <c r="X151" s="64">
        <v>0</v>
      </c>
      <c r="Y151" s="64">
        <v>0</v>
      </c>
      <c r="Z151" s="64">
        <v>1</v>
      </c>
      <c r="AA151" s="64">
        <v>0</v>
      </c>
      <c r="AB151" s="64">
        <v>0</v>
      </c>
      <c r="AC151" s="64">
        <v>0</v>
      </c>
      <c r="AD151" s="64">
        <v>0</v>
      </c>
      <c r="AE151" s="64">
        <v>0</v>
      </c>
      <c r="AF151" t="s">
        <v>198</v>
      </c>
      <c r="AG151" t="s">
        <v>199</v>
      </c>
      <c r="AH151" s="64">
        <v>1</v>
      </c>
    </row>
    <row r="152" spans="1:34" x14ac:dyDescent="0.25">
      <c r="A152" s="3" t="str">
        <f t="shared" si="2"/>
        <v>IndustrySchools6/17/2021 (5:00pm-6:00pm)</v>
      </c>
      <c r="B152" t="s">
        <v>62</v>
      </c>
      <c r="C152" t="s">
        <v>93</v>
      </c>
      <c r="D152" t="s">
        <v>170</v>
      </c>
      <c r="E152" s="63">
        <v>1539</v>
      </c>
      <c r="F152" s="63">
        <v>47935</v>
      </c>
      <c r="G152" s="63">
        <v>237058.37026851953</v>
      </c>
      <c r="H152" s="64">
        <v>0</v>
      </c>
      <c r="I152" s="64">
        <v>0</v>
      </c>
      <c r="J152" s="64">
        <v>0</v>
      </c>
      <c r="K152" s="64">
        <v>0</v>
      </c>
      <c r="L152" s="64">
        <v>0</v>
      </c>
      <c r="M152" s="64">
        <v>0</v>
      </c>
      <c r="N152" s="64">
        <v>0</v>
      </c>
      <c r="O152" s="64">
        <v>0</v>
      </c>
      <c r="P152" s="64">
        <v>0</v>
      </c>
      <c r="Q152" s="64">
        <v>0</v>
      </c>
      <c r="R152" s="64">
        <v>0</v>
      </c>
      <c r="S152" s="64">
        <v>0</v>
      </c>
      <c r="T152" s="64">
        <v>0</v>
      </c>
      <c r="U152" s="64">
        <v>0</v>
      </c>
      <c r="V152" s="64">
        <v>0</v>
      </c>
      <c r="W152" s="64">
        <v>0</v>
      </c>
      <c r="X152" s="64">
        <v>0</v>
      </c>
      <c r="Y152" s="64">
        <v>1</v>
      </c>
      <c r="Z152" s="64">
        <v>0</v>
      </c>
      <c r="AA152" s="64">
        <v>0</v>
      </c>
      <c r="AB152" s="64">
        <v>0</v>
      </c>
      <c r="AC152" s="64">
        <v>0</v>
      </c>
      <c r="AD152" s="64">
        <v>0</v>
      </c>
      <c r="AE152" s="64">
        <v>0</v>
      </c>
      <c r="AF152" t="s">
        <v>200</v>
      </c>
      <c r="AG152" t="s">
        <v>198</v>
      </c>
      <c r="AH152" s="64">
        <v>0</v>
      </c>
    </row>
    <row r="153" spans="1:34" x14ac:dyDescent="0.25">
      <c r="A153" s="3" t="str">
        <f t="shared" si="2"/>
        <v>IndustrySchools7/9/2021 (5:50pm-8:55pm)</v>
      </c>
      <c r="B153" t="s">
        <v>62</v>
      </c>
      <c r="C153" t="s">
        <v>93</v>
      </c>
      <c r="D153" t="s">
        <v>171</v>
      </c>
      <c r="E153" s="63">
        <v>1530</v>
      </c>
      <c r="F153" s="63">
        <v>47188</v>
      </c>
      <c r="G153" s="63">
        <v>234184.63632742519</v>
      </c>
      <c r="H153" s="64">
        <v>0</v>
      </c>
      <c r="I153" s="64">
        <v>0</v>
      </c>
      <c r="J153" s="64">
        <v>0</v>
      </c>
      <c r="K153" s="64">
        <v>0</v>
      </c>
      <c r="L153" s="64">
        <v>0</v>
      </c>
      <c r="M153" s="64">
        <v>0</v>
      </c>
      <c r="N153" s="64">
        <v>0</v>
      </c>
      <c r="O153" s="64">
        <v>0</v>
      </c>
      <c r="P153" s="64">
        <v>0</v>
      </c>
      <c r="Q153" s="64">
        <v>0</v>
      </c>
      <c r="R153" s="64">
        <v>0</v>
      </c>
      <c r="S153" s="64">
        <v>0</v>
      </c>
      <c r="T153" s="64">
        <v>0</v>
      </c>
      <c r="U153" s="64">
        <v>0</v>
      </c>
      <c r="V153" s="64">
        <v>0</v>
      </c>
      <c r="W153" s="64">
        <v>0</v>
      </c>
      <c r="X153" s="64">
        <v>0</v>
      </c>
      <c r="Y153" s="64">
        <v>2</v>
      </c>
      <c r="Z153" s="64">
        <v>1</v>
      </c>
      <c r="AA153" s="64">
        <v>1</v>
      </c>
      <c r="AB153" s="64">
        <v>2</v>
      </c>
      <c r="AC153" s="64">
        <v>0</v>
      </c>
      <c r="AD153" s="64">
        <v>0</v>
      </c>
      <c r="AE153" s="64">
        <v>0</v>
      </c>
      <c r="AF153" t="s">
        <v>201</v>
      </c>
      <c r="AG153" t="s">
        <v>202</v>
      </c>
      <c r="AH153" s="64">
        <v>0</v>
      </c>
    </row>
    <row r="154" spans="1:34" x14ac:dyDescent="0.25">
      <c r="A154" s="3" t="str">
        <f t="shared" si="2"/>
        <v>IndustrySchools8/27/2021 (5:00pm-6:00pm)</v>
      </c>
      <c r="B154" t="s">
        <v>62</v>
      </c>
      <c r="C154" t="s">
        <v>93</v>
      </c>
      <c r="D154" t="s">
        <v>172</v>
      </c>
      <c r="E154" s="63">
        <v>1497</v>
      </c>
      <c r="F154" s="63">
        <v>45018</v>
      </c>
      <c r="G154" s="63">
        <v>221551.60358693913</v>
      </c>
      <c r="H154" s="64">
        <v>0</v>
      </c>
      <c r="I154" s="64">
        <v>0</v>
      </c>
      <c r="J154" s="64">
        <v>0</v>
      </c>
      <c r="K154" s="64">
        <v>0</v>
      </c>
      <c r="L154" s="64">
        <v>0</v>
      </c>
      <c r="M154" s="64">
        <v>0</v>
      </c>
      <c r="N154" s="64">
        <v>0</v>
      </c>
      <c r="O154" s="64">
        <v>0</v>
      </c>
      <c r="P154" s="64">
        <v>0</v>
      </c>
      <c r="Q154" s="64">
        <v>0</v>
      </c>
      <c r="R154" s="64">
        <v>0</v>
      </c>
      <c r="S154" s="64">
        <v>0</v>
      </c>
      <c r="T154" s="64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1</v>
      </c>
      <c r="Z154" s="64">
        <v>0</v>
      </c>
      <c r="AA154" s="64">
        <v>0</v>
      </c>
      <c r="AB154" s="64">
        <v>0</v>
      </c>
      <c r="AC154" s="64">
        <v>0</v>
      </c>
      <c r="AD154" s="64">
        <v>0</v>
      </c>
      <c r="AE154" s="64">
        <v>0</v>
      </c>
      <c r="AF154" t="s">
        <v>200</v>
      </c>
      <c r="AG154" t="s">
        <v>198</v>
      </c>
      <c r="AH154" s="64">
        <v>0</v>
      </c>
    </row>
    <row r="155" spans="1:34" x14ac:dyDescent="0.25">
      <c r="A155" s="3" t="str">
        <f t="shared" si="2"/>
        <v>IndustrySchools9/9/2021 (3:58pm-5:00pm)</v>
      </c>
      <c r="B155" t="s">
        <v>62</v>
      </c>
      <c r="C155" t="s">
        <v>93</v>
      </c>
      <c r="D155" t="s">
        <v>173</v>
      </c>
      <c r="E155" s="63">
        <v>1498</v>
      </c>
      <c r="F155" s="63">
        <v>45042</v>
      </c>
      <c r="G155" s="63">
        <v>221669.84543838204</v>
      </c>
      <c r="H155" s="64">
        <v>0</v>
      </c>
      <c r="I155" s="64">
        <v>0</v>
      </c>
      <c r="J155" s="64">
        <v>0</v>
      </c>
      <c r="K155" s="64">
        <v>0</v>
      </c>
      <c r="L155" s="64">
        <v>0</v>
      </c>
      <c r="M155" s="64">
        <v>0</v>
      </c>
      <c r="N155" s="64">
        <v>0</v>
      </c>
      <c r="O155" s="64">
        <v>0</v>
      </c>
      <c r="P155" s="64">
        <v>0</v>
      </c>
      <c r="Q155" s="64">
        <v>0</v>
      </c>
      <c r="R155" s="64">
        <v>0</v>
      </c>
      <c r="S155" s="64">
        <v>0</v>
      </c>
      <c r="T155" s="64">
        <v>0</v>
      </c>
      <c r="U155" s="64">
        <v>0</v>
      </c>
      <c r="V155" s="64">
        <v>0</v>
      </c>
      <c r="W155" s="64">
        <v>2</v>
      </c>
      <c r="X155" s="64">
        <v>1</v>
      </c>
      <c r="Y155" s="64">
        <v>0</v>
      </c>
      <c r="Z155" s="64">
        <v>0</v>
      </c>
      <c r="AA155" s="64">
        <v>0</v>
      </c>
      <c r="AB155" s="64">
        <v>0</v>
      </c>
      <c r="AC155" s="64">
        <v>0</v>
      </c>
      <c r="AD155" s="64">
        <v>0</v>
      </c>
      <c r="AE155" s="64">
        <v>0</v>
      </c>
      <c r="AF155" t="s">
        <v>203</v>
      </c>
      <c r="AG155" t="s">
        <v>200</v>
      </c>
      <c r="AH155" s="64">
        <v>0</v>
      </c>
    </row>
    <row r="156" spans="1:34" x14ac:dyDescent="0.25">
      <c r="A156" s="3" t="str">
        <f t="shared" si="2"/>
        <v>IndustrySchoolsAverage Event Day (5:00pm-6:00pm)</v>
      </c>
      <c r="B156" t="s">
        <v>62</v>
      </c>
      <c r="C156" t="s">
        <v>93</v>
      </c>
      <c r="D156" t="s">
        <v>167</v>
      </c>
      <c r="E156" s="63">
        <v>1516</v>
      </c>
      <c r="F156" s="63">
        <v>46295.75</v>
      </c>
      <c r="G156" s="63">
        <v>228616.11390531645</v>
      </c>
      <c r="H156" s="64">
        <v>0</v>
      </c>
      <c r="I156" s="64">
        <v>0</v>
      </c>
      <c r="J156" s="64">
        <v>0</v>
      </c>
      <c r="K156" s="64">
        <v>0</v>
      </c>
      <c r="L156" s="64">
        <v>0</v>
      </c>
      <c r="M156" s="64">
        <v>0</v>
      </c>
      <c r="N156" s="64">
        <v>0</v>
      </c>
      <c r="O156" s="64">
        <v>0</v>
      </c>
      <c r="P156" s="64">
        <v>0</v>
      </c>
      <c r="Q156" s="64">
        <v>0</v>
      </c>
      <c r="R156" s="64">
        <v>0</v>
      </c>
      <c r="S156" s="64">
        <v>0</v>
      </c>
      <c r="T156" s="64">
        <v>0</v>
      </c>
      <c r="U156" s="64">
        <v>0</v>
      </c>
      <c r="V156" s="64">
        <v>0</v>
      </c>
      <c r="W156" s="64">
        <v>0</v>
      </c>
      <c r="X156" s="64">
        <v>0</v>
      </c>
      <c r="Y156" s="64">
        <v>1</v>
      </c>
      <c r="Z156" s="64">
        <v>0</v>
      </c>
      <c r="AA156" s="64">
        <v>0</v>
      </c>
      <c r="AB156" s="64">
        <v>0</v>
      </c>
      <c r="AC156" s="64">
        <v>0</v>
      </c>
      <c r="AD156" s="64">
        <v>0</v>
      </c>
      <c r="AE156" s="64">
        <v>0</v>
      </c>
      <c r="AF156" t="s">
        <v>200</v>
      </c>
      <c r="AG156" t="s">
        <v>198</v>
      </c>
      <c r="AH156" s="64">
        <v>0</v>
      </c>
    </row>
    <row r="157" spans="1:34" x14ac:dyDescent="0.25">
      <c r="A157" s="3" t="str">
        <f t="shared" si="2"/>
        <v>IndustryWholesale, Transport, Other Utilities10/14/2020 (6:00pm-7:00pm)</v>
      </c>
      <c r="B157" t="s">
        <v>62</v>
      </c>
      <c r="C157" t="s">
        <v>95</v>
      </c>
      <c r="D157" t="s">
        <v>168</v>
      </c>
      <c r="E157" s="67" t="s">
        <v>208</v>
      </c>
      <c r="F157" s="67" t="s">
        <v>208</v>
      </c>
      <c r="G157" s="67" t="s">
        <v>208</v>
      </c>
      <c r="H157" s="64">
        <v>0</v>
      </c>
      <c r="I157" s="64">
        <v>0</v>
      </c>
      <c r="J157" s="64">
        <v>0</v>
      </c>
      <c r="K157" s="64">
        <v>0</v>
      </c>
      <c r="L157" s="64">
        <v>0</v>
      </c>
      <c r="M157" s="64">
        <v>0</v>
      </c>
      <c r="N157" s="64">
        <v>0</v>
      </c>
      <c r="O157" s="64">
        <v>0</v>
      </c>
      <c r="P157" s="64">
        <v>0</v>
      </c>
      <c r="Q157" s="64">
        <v>0</v>
      </c>
      <c r="R157" s="64">
        <v>0</v>
      </c>
      <c r="S157" s="64">
        <v>0</v>
      </c>
      <c r="T157" s="64">
        <v>0</v>
      </c>
      <c r="U157" s="64">
        <v>0</v>
      </c>
      <c r="V157" s="64">
        <v>0</v>
      </c>
      <c r="W157" s="64">
        <v>0</v>
      </c>
      <c r="X157" s="64">
        <v>0</v>
      </c>
      <c r="Y157" s="64">
        <v>0</v>
      </c>
      <c r="Z157" s="64">
        <v>1</v>
      </c>
      <c r="AA157" s="64">
        <v>0</v>
      </c>
      <c r="AB157" s="64">
        <v>0</v>
      </c>
      <c r="AC157" s="64">
        <v>0</v>
      </c>
      <c r="AD157" s="64">
        <v>0</v>
      </c>
      <c r="AE157" s="64">
        <v>0</v>
      </c>
      <c r="AF157" t="s">
        <v>198</v>
      </c>
      <c r="AG157" t="s">
        <v>199</v>
      </c>
      <c r="AH157" s="64">
        <v>1</v>
      </c>
    </row>
    <row r="158" spans="1:34" x14ac:dyDescent="0.25">
      <c r="A158" s="3" t="str">
        <f t="shared" si="2"/>
        <v>IndustryWholesale, Transport, Other Utilities10/15/2020 (6:00pm-7:00pm)</v>
      </c>
      <c r="B158" t="s">
        <v>62</v>
      </c>
      <c r="C158" t="s">
        <v>95</v>
      </c>
      <c r="D158" t="s">
        <v>169</v>
      </c>
      <c r="E158" s="67" t="s">
        <v>208</v>
      </c>
      <c r="F158" s="67" t="s">
        <v>208</v>
      </c>
      <c r="G158" s="67" t="s">
        <v>208</v>
      </c>
      <c r="H158" s="64">
        <v>0</v>
      </c>
      <c r="I158" s="64">
        <v>0</v>
      </c>
      <c r="J158" s="64">
        <v>0</v>
      </c>
      <c r="K158" s="64">
        <v>0</v>
      </c>
      <c r="L158" s="64">
        <v>0</v>
      </c>
      <c r="M158" s="64">
        <v>0</v>
      </c>
      <c r="N158" s="64">
        <v>0</v>
      </c>
      <c r="O158" s="64">
        <v>0</v>
      </c>
      <c r="P158" s="64">
        <v>0</v>
      </c>
      <c r="Q158" s="64">
        <v>0</v>
      </c>
      <c r="R158" s="64">
        <v>0</v>
      </c>
      <c r="S158" s="64">
        <v>0</v>
      </c>
      <c r="T158" s="64">
        <v>0</v>
      </c>
      <c r="U158" s="64">
        <v>0</v>
      </c>
      <c r="V158" s="64">
        <v>0</v>
      </c>
      <c r="W158" s="64">
        <v>0</v>
      </c>
      <c r="X158" s="64">
        <v>0</v>
      </c>
      <c r="Y158" s="64">
        <v>0</v>
      </c>
      <c r="Z158" s="64">
        <v>1</v>
      </c>
      <c r="AA158" s="64">
        <v>0</v>
      </c>
      <c r="AB158" s="64">
        <v>0</v>
      </c>
      <c r="AC158" s="64">
        <v>0</v>
      </c>
      <c r="AD158" s="64">
        <v>0</v>
      </c>
      <c r="AE158" s="64">
        <v>0</v>
      </c>
      <c r="AF158" t="s">
        <v>198</v>
      </c>
      <c r="AG158" t="s">
        <v>199</v>
      </c>
      <c r="AH158" s="64">
        <v>1</v>
      </c>
    </row>
    <row r="159" spans="1:34" x14ac:dyDescent="0.25">
      <c r="A159" s="3" t="str">
        <f t="shared" si="2"/>
        <v>IndustryWholesale, Transport, Other Utilities6/17/2021 (5:00pm-6:00pm)</v>
      </c>
      <c r="B159" t="s">
        <v>62</v>
      </c>
      <c r="C159" t="s">
        <v>95</v>
      </c>
      <c r="D159" t="s">
        <v>170</v>
      </c>
      <c r="E159" s="63">
        <v>619</v>
      </c>
      <c r="F159" s="63">
        <v>1868</v>
      </c>
      <c r="G159" s="63">
        <v>8641.9189518283602</v>
      </c>
      <c r="H159" s="64">
        <v>0</v>
      </c>
      <c r="I159" s="64">
        <v>0</v>
      </c>
      <c r="J159" s="64">
        <v>0</v>
      </c>
      <c r="K159" s="64">
        <v>0</v>
      </c>
      <c r="L159" s="64">
        <v>0</v>
      </c>
      <c r="M159" s="64">
        <v>0</v>
      </c>
      <c r="N159" s="64">
        <v>0</v>
      </c>
      <c r="O159" s="64">
        <v>0</v>
      </c>
      <c r="P159" s="64">
        <v>0</v>
      </c>
      <c r="Q159" s="64">
        <v>0</v>
      </c>
      <c r="R159" s="64">
        <v>0</v>
      </c>
      <c r="S159" s="64">
        <v>0</v>
      </c>
      <c r="T159" s="64">
        <v>0</v>
      </c>
      <c r="U159" s="64">
        <v>0</v>
      </c>
      <c r="V159" s="64">
        <v>0</v>
      </c>
      <c r="W159" s="64">
        <v>0</v>
      </c>
      <c r="X159" s="64">
        <v>0</v>
      </c>
      <c r="Y159" s="64">
        <v>1</v>
      </c>
      <c r="Z159" s="64">
        <v>0</v>
      </c>
      <c r="AA159" s="64">
        <v>0</v>
      </c>
      <c r="AB159" s="64">
        <v>0</v>
      </c>
      <c r="AC159" s="64">
        <v>0</v>
      </c>
      <c r="AD159" s="64">
        <v>0</v>
      </c>
      <c r="AE159" s="64">
        <v>0</v>
      </c>
      <c r="AF159" t="s">
        <v>200</v>
      </c>
      <c r="AG159" t="s">
        <v>198</v>
      </c>
      <c r="AH159" s="64">
        <v>0</v>
      </c>
    </row>
    <row r="160" spans="1:34" x14ac:dyDescent="0.25">
      <c r="A160" s="3" t="str">
        <f t="shared" si="2"/>
        <v>IndustryWholesale, Transport, Other Utilities7/9/2021 (5:50pm-8:55pm)</v>
      </c>
      <c r="B160" t="s">
        <v>62</v>
      </c>
      <c r="C160" t="s">
        <v>95</v>
      </c>
      <c r="D160" t="s">
        <v>171</v>
      </c>
      <c r="E160" s="63">
        <v>622</v>
      </c>
      <c r="F160" s="63">
        <v>1875</v>
      </c>
      <c r="G160" s="63">
        <v>8692.6063759328335</v>
      </c>
      <c r="H160" s="64">
        <v>0</v>
      </c>
      <c r="I160" s="64">
        <v>0</v>
      </c>
      <c r="J160" s="64">
        <v>0</v>
      </c>
      <c r="K160" s="64">
        <v>0</v>
      </c>
      <c r="L160" s="64">
        <v>0</v>
      </c>
      <c r="M160" s="64">
        <v>0</v>
      </c>
      <c r="N160" s="64">
        <v>0</v>
      </c>
      <c r="O160" s="64">
        <v>0</v>
      </c>
      <c r="P160" s="64">
        <v>0</v>
      </c>
      <c r="Q160" s="64">
        <v>0</v>
      </c>
      <c r="R160" s="64">
        <v>0</v>
      </c>
      <c r="S160" s="64">
        <v>0</v>
      </c>
      <c r="T160" s="64">
        <v>0</v>
      </c>
      <c r="U160" s="64">
        <v>0</v>
      </c>
      <c r="V160" s="64">
        <v>0</v>
      </c>
      <c r="W160" s="64">
        <v>0</v>
      </c>
      <c r="X160" s="64">
        <v>0</v>
      </c>
      <c r="Y160" s="64">
        <v>2</v>
      </c>
      <c r="Z160" s="64">
        <v>1</v>
      </c>
      <c r="AA160" s="64">
        <v>1</v>
      </c>
      <c r="AB160" s="64">
        <v>2</v>
      </c>
      <c r="AC160" s="64">
        <v>0</v>
      </c>
      <c r="AD160" s="64">
        <v>0</v>
      </c>
      <c r="AE160" s="64">
        <v>0</v>
      </c>
      <c r="AF160" t="s">
        <v>201</v>
      </c>
      <c r="AG160" t="s">
        <v>202</v>
      </c>
      <c r="AH160" s="64">
        <v>0</v>
      </c>
    </row>
    <row r="161" spans="1:34" x14ac:dyDescent="0.25">
      <c r="A161" s="3" t="str">
        <f t="shared" si="2"/>
        <v>IndustryWholesale, Transport, Other Utilities8/27/2021 (5:00pm-6:00pm)</v>
      </c>
      <c r="B161" t="s">
        <v>62</v>
      </c>
      <c r="C161" t="s">
        <v>95</v>
      </c>
      <c r="D161" t="s">
        <v>172</v>
      </c>
      <c r="E161" s="63">
        <v>619</v>
      </c>
      <c r="F161" s="63">
        <v>1866</v>
      </c>
      <c r="G161" s="63">
        <v>8631.4818376780458</v>
      </c>
      <c r="H161" s="64">
        <v>0</v>
      </c>
      <c r="I161" s="64">
        <v>0</v>
      </c>
      <c r="J161" s="64">
        <v>0</v>
      </c>
      <c r="K161" s="64">
        <v>0</v>
      </c>
      <c r="L161" s="64">
        <v>0</v>
      </c>
      <c r="M161" s="64">
        <v>0</v>
      </c>
      <c r="N161" s="64">
        <v>0</v>
      </c>
      <c r="O161" s="64">
        <v>0</v>
      </c>
      <c r="P161" s="64">
        <v>0</v>
      </c>
      <c r="Q161" s="64">
        <v>0</v>
      </c>
      <c r="R161" s="64">
        <v>0</v>
      </c>
      <c r="S161" s="64">
        <v>0</v>
      </c>
      <c r="T161" s="64">
        <v>0</v>
      </c>
      <c r="U161" s="64">
        <v>0</v>
      </c>
      <c r="V161" s="64">
        <v>0</v>
      </c>
      <c r="W161" s="64">
        <v>0</v>
      </c>
      <c r="X161" s="64">
        <v>0</v>
      </c>
      <c r="Y161" s="64">
        <v>1</v>
      </c>
      <c r="Z161" s="64">
        <v>0</v>
      </c>
      <c r="AA161" s="64">
        <v>0</v>
      </c>
      <c r="AB161" s="64">
        <v>0</v>
      </c>
      <c r="AC161" s="64">
        <v>0</v>
      </c>
      <c r="AD161" s="64">
        <v>0</v>
      </c>
      <c r="AE161" s="64">
        <v>0</v>
      </c>
      <c r="AF161" t="s">
        <v>200</v>
      </c>
      <c r="AG161" t="s">
        <v>198</v>
      </c>
      <c r="AH161" s="64">
        <v>0</v>
      </c>
    </row>
    <row r="162" spans="1:34" x14ac:dyDescent="0.25">
      <c r="A162" s="3" t="str">
        <f t="shared" si="2"/>
        <v>IndustryWholesale, Transport, Other Utilities9/9/2021 (3:58pm-5:00pm)</v>
      </c>
      <c r="B162" t="s">
        <v>62</v>
      </c>
      <c r="C162" t="s">
        <v>95</v>
      </c>
      <c r="D162" t="s">
        <v>173</v>
      </c>
      <c r="E162" s="63">
        <v>619</v>
      </c>
      <c r="F162" s="63">
        <v>1867</v>
      </c>
      <c r="G162" s="63">
        <v>8636.0884502083027</v>
      </c>
      <c r="H162" s="64">
        <v>0</v>
      </c>
      <c r="I162" s="64">
        <v>0</v>
      </c>
      <c r="J162" s="64">
        <v>0</v>
      </c>
      <c r="K162" s="64">
        <v>0</v>
      </c>
      <c r="L162" s="64">
        <v>0</v>
      </c>
      <c r="M162" s="64">
        <v>0</v>
      </c>
      <c r="N162" s="64">
        <v>0</v>
      </c>
      <c r="O162" s="64">
        <v>0</v>
      </c>
      <c r="P162" s="64">
        <v>0</v>
      </c>
      <c r="Q162" s="64">
        <v>0</v>
      </c>
      <c r="R162" s="64">
        <v>0</v>
      </c>
      <c r="S162" s="64">
        <v>0</v>
      </c>
      <c r="T162" s="64">
        <v>0</v>
      </c>
      <c r="U162" s="64">
        <v>0</v>
      </c>
      <c r="V162" s="64">
        <v>0</v>
      </c>
      <c r="W162" s="64">
        <v>2</v>
      </c>
      <c r="X162" s="64">
        <v>1</v>
      </c>
      <c r="Y162" s="64">
        <v>0</v>
      </c>
      <c r="Z162" s="64">
        <v>0</v>
      </c>
      <c r="AA162" s="64">
        <v>0</v>
      </c>
      <c r="AB162" s="64">
        <v>0</v>
      </c>
      <c r="AC162" s="64">
        <v>0</v>
      </c>
      <c r="AD162" s="64">
        <v>0</v>
      </c>
      <c r="AE162" s="64">
        <v>0</v>
      </c>
      <c r="AF162" t="s">
        <v>203</v>
      </c>
      <c r="AG162" t="s">
        <v>200</v>
      </c>
      <c r="AH162" s="64">
        <v>0</v>
      </c>
    </row>
    <row r="163" spans="1:34" x14ac:dyDescent="0.25">
      <c r="A163" s="3" t="str">
        <f t="shared" si="2"/>
        <v>IndustryWholesale, Transport, Other UtilitiesAverage Event Day (5:00pm-6:00pm)</v>
      </c>
      <c r="B163" t="s">
        <v>62</v>
      </c>
      <c r="C163" t="s">
        <v>95</v>
      </c>
      <c r="D163" t="s">
        <v>167</v>
      </c>
      <c r="E163" s="63">
        <v>619.75</v>
      </c>
      <c r="F163" s="63">
        <v>1869</v>
      </c>
      <c r="G163" s="63">
        <v>8650.523903911886</v>
      </c>
      <c r="H163" s="64">
        <v>0</v>
      </c>
      <c r="I163" s="64">
        <v>0</v>
      </c>
      <c r="J163" s="64">
        <v>0</v>
      </c>
      <c r="K163" s="64">
        <v>0</v>
      </c>
      <c r="L163" s="64">
        <v>0</v>
      </c>
      <c r="M163" s="64">
        <v>0</v>
      </c>
      <c r="N163" s="64">
        <v>0</v>
      </c>
      <c r="O163" s="64">
        <v>0</v>
      </c>
      <c r="P163" s="64">
        <v>0</v>
      </c>
      <c r="Q163" s="64">
        <v>0</v>
      </c>
      <c r="R163" s="64">
        <v>0</v>
      </c>
      <c r="S163" s="64">
        <v>0</v>
      </c>
      <c r="T163" s="64">
        <v>0</v>
      </c>
      <c r="U163" s="64">
        <v>0</v>
      </c>
      <c r="V163" s="64">
        <v>0</v>
      </c>
      <c r="W163" s="64">
        <v>0</v>
      </c>
      <c r="X163" s="64">
        <v>0</v>
      </c>
      <c r="Y163" s="64">
        <v>1</v>
      </c>
      <c r="Z163" s="64">
        <v>0</v>
      </c>
      <c r="AA163" s="64">
        <v>0</v>
      </c>
      <c r="AB163" s="64">
        <v>0</v>
      </c>
      <c r="AC163" s="64">
        <v>0</v>
      </c>
      <c r="AD163" s="64">
        <v>0</v>
      </c>
      <c r="AE163" s="64">
        <v>0</v>
      </c>
      <c r="AF163" t="s">
        <v>200</v>
      </c>
      <c r="AG163" t="s">
        <v>198</v>
      </c>
      <c r="AH163" s="64">
        <v>0</v>
      </c>
    </row>
    <row r="164" spans="1:34" x14ac:dyDescent="0.25">
      <c r="A164" s="3" t="str">
        <f t="shared" si="2"/>
        <v>IndustryUnknown/Other6/17/2021 (5:00pm-6:00pm)</v>
      </c>
      <c r="B164" t="s">
        <v>62</v>
      </c>
      <c r="C164" t="s">
        <v>94</v>
      </c>
      <c r="D164" t="s">
        <v>170</v>
      </c>
      <c r="E164" s="67" t="s">
        <v>208</v>
      </c>
      <c r="F164" s="67" t="s">
        <v>208</v>
      </c>
      <c r="G164" s="67" t="s">
        <v>208</v>
      </c>
      <c r="H164" s="64">
        <v>0</v>
      </c>
      <c r="I164" s="64">
        <v>0</v>
      </c>
      <c r="J164" s="64">
        <v>0</v>
      </c>
      <c r="K164" s="64">
        <v>0</v>
      </c>
      <c r="L164" s="64">
        <v>0</v>
      </c>
      <c r="M164" s="64">
        <v>0</v>
      </c>
      <c r="N164" s="64">
        <v>0</v>
      </c>
      <c r="O164" s="64">
        <v>0</v>
      </c>
      <c r="P164" s="64">
        <v>0</v>
      </c>
      <c r="Q164" s="64">
        <v>0</v>
      </c>
      <c r="R164" s="64">
        <v>0</v>
      </c>
      <c r="S164" s="64">
        <v>0</v>
      </c>
      <c r="T164" s="64">
        <v>0</v>
      </c>
      <c r="U164" s="64">
        <v>0</v>
      </c>
      <c r="V164" s="64">
        <v>0</v>
      </c>
      <c r="W164" s="64">
        <v>0</v>
      </c>
      <c r="X164" s="64">
        <v>0</v>
      </c>
      <c r="Y164" s="64">
        <v>1</v>
      </c>
      <c r="Z164" s="64">
        <v>0</v>
      </c>
      <c r="AA164" s="64">
        <v>0</v>
      </c>
      <c r="AB164" s="64">
        <v>0</v>
      </c>
      <c r="AC164" s="64">
        <v>0</v>
      </c>
      <c r="AD164" s="64">
        <v>0</v>
      </c>
      <c r="AE164" s="64">
        <v>0</v>
      </c>
      <c r="AF164" t="s">
        <v>200</v>
      </c>
      <c r="AG164" t="s">
        <v>198</v>
      </c>
      <c r="AH164" s="64">
        <v>1</v>
      </c>
    </row>
    <row r="165" spans="1:34" x14ac:dyDescent="0.25">
      <c r="A165" s="3" t="str">
        <f t="shared" si="2"/>
        <v>IndustryUnknown/Other7/9/2021 (5:50pm-8:55pm)</v>
      </c>
      <c r="B165" t="s">
        <v>62</v>
      </c>
      <c r="C165" t="s">
        <v>94</v>
      </c>
      <c r="D165" t="s">
        <v>171</v>
      </c>
      <c r="E165" s="67" t="s">
        <v>208</v>
      </c>
      <c r="F165" s="67" t="s">
        <v>208</v>
      </c>
      <c r="G165" s="67" t="s">
        <v>208</v>
      </c>
      <c r="H165" s="64">
        <v>0</v>
      </c>
      <c r="I165" s="64">
        <v>0</v>
      </c>
      <c r="J165" s="64">
        <v>0</v>
      </c>
      <c r="K165" s="64">
        <v>0</v>
      </c>
      <c r="L165" s="64">
        <v>0</v>
      </c>
      <c r="M165" s="64">
        <v>0</v>
      </c>
      <c r="N165" s="64">
        <v>0</v>
      </c>
      <c r="O165" s="64">
        <v>0</v>
      </c>
      <c r="P165" s="64">
        <v>0</v>
      </c>
      <c r="Q165" s="64">
        <v>0</v>
      </c>
      <c r="R165" s="64">
        <v>0</v>
      </c>
      <c r="S165" s="64">
        <v>0</v>
      </c>
      <c r="T165" s="64">
        <v>0</v>
      </c>
      <c r="U165" s="64">
        <v>0</v>
      </c>
      <c r="V165" s="64">
        <v>0</v>
      </c>
      <c r="W165" s="64">
        <v>0</v>
      </c>
      <c r="X165" s="64">
        <v>0</v>
      </c>
      <c r="Y165" s="64">
        <v>2</v>
      </c>
      <c r="Z165" s="64">
        <v>1</v>
      </c>
      <c r="AA165" s="64">
        <v>1</v>
      </c>
      <c r="AB165" s="64">
        <v>2</v>
      </c>
      <c r="AC165" s="64">
        <v>0</v>
      </c>
      <c r="AD165" s="64">
        <v>0</v>
      </c>
      <c r="AE165" s="64">
        <v>0</v>
      </c>
      <c r="AF165" t="s">
        <v>201</v>
      </c>
      <c r="AG165" t="s">
        <v>202</v>
      </c>
      <c r="AH165" s="64">
        <v>1</v>
      </c>
    </row>
    <row r="166" spans="1:34" x14ac:dyDescent="0.25">
      <c r="A166" s="3" t="str">
        <f t="shared" si="2"/>
        <v>IndustryUnknown/Other8/27/2021 (5:00pm-6:00pm)</v>
      </c>
      <c r="B166" t="s">
        <v>62</v>
      </c>
      <c r="C166" t="s">
        <v>94</v>
      </c>
      <c r="D166" t="s">
        <v>172</v>
      </c>
      <c r="E166" s="67" t="s">
        <v>208</v>
      </c>
      <c r="F166" s="67" t="s">
        <v>208</v>
      </c>
      <c r="G166" s="67" t="s">
        <v>208</v>
      </c>
      <c r="H166" s="64">
        <v>0</v>
      </c>
      <c r="I166" s="64">
        <v>0</v>
      </c>
      <c r="J166" s="64">
        <v>0</v>
      </c>
      <c r="K166" s="64">
        <v>0</v>
      </c>
      <c r="L166" s="64">
        <v>0</v>
      </c>
      <c r="M166" s="64">
        <v>0</v>
      </c>
      <c r="N166" s="64">
        <v>0</v>
      </c>
      <c r="O166" s="64">
        <v>0</v>
      </c>
      <c r="P166" s="64">
        <v>0</v>
      </c>
      <c r="Q166" s="64">
        <v>0</v>
      </c>
      <c r="R166" s="64">
        <v>0</v>
      </c>
      <c r="S166" s="64">
        <v>0</v>
      </c>
      <c r="T166" s="64">
        <v>0</v>
      </c>
      <c r="U166" s="64">
        <v>0</v>
      </c>
      <c r="V166" s="64">
        <v>0</v>
      </c>
      <c r="W166" s="64">
        <v>0</v>
      </c>
      <c r="X166" s="64">
        <v>0</v>
      </c>
      <c r="Y166" s="64">
        <v>1</v>
      </c>
      <c r="Z166" s="64">
        <v>0</v>
      </c>
      <c r="AA166" s="64">
        <v>0</v>
      </c>
      <c r="AB166" s="64">
        <v>0</v>
      </c>
      <c r="AC166" s="64">
        <v>0</v>
      </c>
      <c r="AD166" s="64">
        <v>0</v>
      </c>
      <c r="AE166" s="64">
        <v>0</v>
      </c>
      <c r="AF166" t="s">
        <v>200</v>
      </c>
      <c r="AG166" t="s">
        <v>198</v>
      </c>
      <c r="AH166" s="64">
        <v>1</v>
      </c>
    </row>
    <row r="167" spans="1:34" x14ac:dyDescent="0.25">
      <c r="A167" s="3" t="str">
        <f t="shared" si="2"/>
        <v>IndustryUnknown/Other9/9/2021 (3:58pm-5:00pm)</v>
      </c>
      <c r="B167" t="s">
        <v>62</v>
      </c>
      <c r="C167" t="s">
        <v>94</v>
      </c>
      <c r="D167" t="s">
        <v>173</v>
      </c>
      <c r="E167" s="67" t="s">
        <v>208</v>
      </c>
      <c r="F167" s="67" t="s">
        <v>208</v>
      </c>
      <c r="G167" s="67" t="s">
        <v>208</v>
      </c>
      <c r="H167" s="64">
        <v>0</v>
      </c>
      <c r="I167" s="64">
        <v>0</v>
      </c>
      <c r="J167" s="64">
        <v>0</v>
      </c>
      <c r="K167" s="64">
        <v>0</v>
      </c>
      <c r="L167" s="64">
        <v>0</v>
      </c>
      <c r="M167" s="64">
        <v>0</v>
      </c>
      <c r="N167" s="64">
        <v>0</v>
      </c>
      <c r="O167" s="64">
        <v>0</v>
      </c>
      <c r="P167" s="64">
        <v>0</v>
      </c>
      <c r="Q167" s="64">
        <v>0</v>
      </c>
      <c r="R167" s="64">
        <v>0</v>
      </c>
      <c r="S167" s="64">
        <v>0</v>
      </c>
      <c r="T167" s="64">
        <v>0</v>
      </c>
      <c r="U167" s="64">
        <v>0</v>
      </c>
      <c r="V167" s="64">
        <v>0</v>
      </c>
      <c r="W167" s="64">
        <v>2</v>
      </c>
      <c r="X167" s="64">
        <v>1</v>
      </c>
      <c r="Y167" s="64">
        <v>0</v>
      </c>
      <c r="Z167" s="64">
        <v>0</v>
      </c>
      <c r="AA167" s="64">
        <v>0</v>
      </c>
      <c r="AB167" s="64">
        <v>0</v>
      </c>
      <c r="AC167" s="64">
        <v>0</v>
      </c>
      <c r="AD167" s="64">
        <v>0</v>
      </c>
      <c r="AE167" s="64">
        <v>0</v>
      </c>
      <c r="AF167" t="s">
        <v>203</v>
      </c>
      <c r="AG167" t="s">
        <v>200</v>
      </c>
      <c r="AH167" s="64">
        <v>1</v>
      </c>
    </row>
    <row r="168" spans="1:34" x14ac:dyDescent="0.25">
      <c r="A168" s="3" t="str">
        <f t="shared" si="2"/>
        <v>IndustryUnknown/OtherAverage Event Day (5:00pm-6:00pm)</v>
      </c>
      <c r="B168" t="s">
        <v>62</v>
      </c>
      <c r="C168" t="s">
        <v>94</v>
      </c>
      <c r="D168" t="s">
        <v>167</v>
      </c>
      <c r="E168" s="67" t="s">
        <v>208</v>
      </c>
      <c r="F168" s="67" t="s">
        <v>208</v>
      </c>
      <c r="G168" s="67" t="s">
        <v>208</v>
      </c>
      <c r="H168" s="64">
        <v>0</v>
      </c>
      <c r="I168" s="64">
        <v>0</v>
      </c>
      <c r="J168" s="64">
        <v>0</v>
      </c>
      <c r="K168" s="64">
        <v>0</v>
      </c>
      <c r="L168" s="64">
        <v>0</v>
      </c>
      <c r="M168" s="64">
        <v>0</v>
      </c>
      <c r="N168" s="64">
        <v>0</v>
      </c>
      <c r="O168" s="64">
        <v>0</v>
      </c>
      <c r="P168" s="64">
        <v>0</v>
      </c>
      <c r="Q168" s="64">
        <v>0</v>
      </c>
      <c r="R168" s="64">
        <v>0</v>
      </c>
      <c r="S168" s="64">
        <v>0</v>
      </c>
      <c r="T168" s="64">
        <v>0</v>
      </c>
      <c r="U168" s="64">
        <v>0</v>
      </c>
      <c r="V168" s="64">
        <v>0</v>
      </c>
      <c r="W168" s="64">
        <v>0</v>
      </c>
      <c r="X168" s="64">
        <v>0</v>
      </c>
      <c r="Y168" s="64">
        <v>1</v>
      </c>
      <c r="Z168" s="64">
        <v>0</v>
      </c>
      <c r="AA168" s="64">
        <v>0</v>
      </c>
      <c r="AB168" s="64">
        <v>0</v>
      </c>
      <c r="AC168" s="64">
        <v>0</v>
      </c>
      <c r="AD168" s="64">
        <v>0</v>
      </c>
      <c r="AE168" s="64">
        <v>0</v>
      </c>
      <c r="AF168" t="s">
        <v>200</v>
      </c>
      <c r="AG168" t="s">
        <v>198</v>
      </c>
      <c r="AH168" s="64">
        <v>1</v>
      </c>
    </row>
    <row r="169" spans="1:34" x14ac:dyDescent="0.25">
      <c r="A169" s="3" t="str">
        <f t="shared" si="2"/>
        <v>IndustryReligious Organizations10/14/2020 (6:00pm-7:00pm)</v>
      </c>
      <c r="B169" t="s">
        <v>62</v>
      </c>
      <c r="C169" t="s">
        <v>96</v>
      </c>
      <c r="D169" t="s">
        <v>168</v>
      </c>
      <c r="E169" s="67" t="s">
        <v>208</v>
      </c>
      <c r="F169" s="67" t="s">
        <v>208</v>
      </c>
      <c r="G169" s="67" t="s">
        <v>208</v>
      </c>
      <c r="H169" s="64">
        <v>0</v>
      </c>
      <c r="I169" s="64">
        <v>0</v>
      </c>
      <c r="J169" s="64">
        <v>0</v>
      </c>
      <c r="K169" s="64">
        <v>0</v>
      </c>
      <c r="L169" s="64">
        <v>0</v>
      </c>
      <c r="M169" s="64">
        <v>0</v>
      </c>
      <c r="N169" s="64">
        <v>0</v>
      </c>
      <c r="O169" s="64">
        <v>0</v>
      </c>
      <c r="P169" s="64">
        <v>0</v>
      </c>
      <c r="Q169" s="64">
        <v>0</v>
      </c>
      <c r="R169" s="64">
        <v>0</v>
      </c>
      <c r="S169" s="64">
        <v>0</v>
      </c>
      <c r="T169" s="64">
        <v>0</v>
      </c>
      <c r="U169" s="64">
        <v>0</v>
      </c>
      <c r="V169" s="64">
        <v>0</v>
      </c>
      <c r="W169" s="64">
        <v>0</v>
      </c>
      <c r="X169" s="64">
        <v>0</v>
      </c>
      <c r="Y169" s="64">
        <v>0</v>
      </c>
      <c r="Z169" s="64">
        <v>1</v>
      </c>
      <c r="AA169" s="64">
        <v>0</v>
      </c>
      <c r="AB169" s="64">
        <v>0</v>
      </c>
      <c r="AC169" s="64">
        <v>0</v>
      </c>
      <c r="AD169" s="64">
        <v>0</v>
      </c>
      <c r="AE169" s="64">
        <v>0</v>
      </c>
      <c r="AF169" t="s">
        <v>198</v>
      </c>
      <c r="AG169" t="s">
        <v>199</v>
      </c>
      <c r="AH169" s="64">
        <v>1</v>
      </c>
    </row>
    <row r="170" spans="1:34" x14ac:dyDescent="0.25">
      <c r="A170" s="3" t="str">
        <f t="shared" si="2"/>
        <v>IndustryReligious Organizations10/15/2020 (6:00pm-7:00pm)</v>
      </c>
      <c r="B170" t="s">
        <v>62</v>
      </c>
      <c r="C170" t="s">
        <v>96</v>
      </c>
      <c r="D170" t="s">
        <v>169</v>
      </c>
      <c r="E170" s="67" t="s">
        <v>208</v>
      </c>
      <c r="F170" s="67" t="s">
        <v>208</v>
      </c>
      <c r="G170" s="67" t="s">
        <v>208</v>
      </c>
      <c r="H170" s="64">
        <v>0</v>
      </c>
      <c r="I170" s="64">
        <v>0</v>
      </c>
      <c r="J170" s="64">
        <v>0</v>
      </c>
      <c r="K170" s="64">
        <v>0</v>
      </c>
      <c r="L170" s="64">
        <v>0</v>
      </c>
      <c r="M170" s="64">
        <v>0</v>
      </c>
      <c r="N170" s="64">
        <v>0</v>
      </c>
      <c r="O170" s="64">
        <v>0</v>
      </c>
      <c r="P170" s="64">
        <v>0</v>
      </c>
      <c r="Q170" s="64">
        <v>0</v>
      </c>
      <c r="R170" s="64">
        <v>0</v>
      </c>
      <c r="S170" s="64">
        <v>0</v>
      </c>
      <c r="T170" s="64">
        <v>0</v>
      </c>
      <c r="U170" s="64">
        <v>0</v>
      </c>
      <c r="V170" s="64">
        <v>0</v>
      </c>
      <c r="W170" s="64">
        <v>0</v>
      </c>
      <c r="X170" s="64">
        <v>0</v>
      </c>
      <c r="Y170" s="64">
        <v>0</v>
      </c>
      <c r="Z170" s="64">
        <v>1</v>
      </c>
      <c r="AA170" s="64">
        <v>0</v>
      </c>
      <c r="AB170" s="64">
        <v>0</v>
      </c>
      <c r="AC170" s="64">
        <v>0</v>
      </c>
      <c r="AD170" s="64">
        <v>0</v>
      </c>
      <c r="AE170" s="64">
        <v>0</v>
      </c>
      <c r="AF170" t="s">
        <v>198</v>
      </c>
      <c r="AG170" t="s">
        <v>199</v>
      </c>
      <c r="AH170" s="64">
        <v>1</v>
      </c>
    </row>
    <row r="171" spans="1:34" x14ac:dyDescent="0.25">
      <c r="A171" s="3" t="str">
        <f t="shared" si="2"/>
        <v>IndustryReligious Organizations6/17/2021 (5:00pm-6:00pm)</v>
      </c>
      <c r="B171" t="s">
        <v>62</v>
      </c>
      <c r="C171" t="s">
        <v>96</v>
      </c>
      <c r="D171" t="s">
        <v>170</v>
      </c>
      <c r="E171" s="63">
        <v>1084</v>
      </c>
      <c r="F171" s="63">
        <v>7558</v>
      </c>
      <c r="G171" s="63">
        <v>44789.883999999976</v>
      </c>
      <c r="H171" s="64">
        <v>0</v>
      </c>
      <c r="I171" s="64">
        <v>0</v>
      </c>
      <c r="J171" s="64">
        <v>0</v>
      </c>
      <c r="K171" s="64">
        <v>0</v>
      </c>
      <c r="L171" s="64">
        <v>0</v>
      </c>
      <c r="M171" s="64">
        <v>0</v>
      </c>
      <c r="N171" s="64">
        <v>0</v>
      </c>
      <c r="O171" s="64">
        <v>0</v>
      </c>
      <c r="P171" s="64">
        <v>0</v>
      </c>
      <c r="Q171" s="64">
        <v>0</v>
      </c>
      <c r="R171" s="64">
        <v>0</v>
      </c>
      <c r="S171" s="64">
        <v>0</v>
      </c>
      <c r="T171" s="64">
        <v>0</v>
      </c>
      <c r="U171" s="64">
        <v>0</v>
      </c>
      <c r="V171" s="64">
        <v>0</v>
      </c>
      <c r="W171" s="64">
        <v>0</v>
      </c>
      <c r="X171" s="64">
        <v>0</v>
      </c>
      <c r="Y171" s="64">
        <v>1</v>
      </c>
      <c r="Z171" s="64">
        <v>0</v>
      </c>
      <c r="AA171" s="64">
        <v>0</v>
      </c>
      <c r="AB171" s="64">
        <v>0</v>
      </c>
      <c r="AC171" s="64">
        <v>0</v>
      </c>
      <c r="AD171" s="64">
        <v>0</v>
      </c>
      <c r="AE171" s="64">
        <v>0</v>
      </c>
      <c r="AF171" t="s">
        <v>200</v>
      </c>
      <c r="AG171" t="s">
        <v>198</v>
      </c>
      <c r="AH171" s="64">
        <v>0</v>
      </c>
    </row>
    <row r="172" spans="1:34" x14ac:dyDescent="0.25">
      <c r="A172" s="3" t="str">
        <f t="shared" si="2"/>
        <v>IndustryReligious Organizations7/9/2021 (5:50pm-8:55pm)</v>
      </c>
      <c r="B172" t="s">
        <v>62</v>
      </c>
      <c r="C172" t="s">
        <v>96</v>
      </c>
      <c r="D172" t="s">
        <v>171</v>
      </c>
      <c r="E172" s="63">
        <v>1127</v>
      </c>
      <c r="F172" s="63">
        <v>7806</v>
      </c>
      <c r="G172" s="63">
        <v>46281.154510261134</v>
      </c>
      <c r="H172" s="64">
        <v>0</v>
      </c>
      <c r="I172" s="64">
        <v>0</v>
      </c>
      <c r="J172" s="64">
        <v>0</v>
      </c>
      <c r="K172" s="64">
        <v>0</v>
      </c>
      <c r="L172" s="64">
        <v>0</v>
      </c>
      <c r="M172" s="64">
        <v>0</v>
      </c>
      <c r="N172" s="64">
        <v>0</v>
      </c>
      <c r="O172" s="64">
        <v>0</v>
      </c>
      <c r="P172" s="64">
        <v>0</v>
      </c>
      <c r="Q172" s="64">
        <v>0</v>
      </c>
      <c r="R172" s="64">
        <v>0</v>
      </c>
      <c r="S172" s="64">
        <v>0</v>
      </c>
      <c r="T172" s="64">
        <v>0</v>
      </c>
      <c r="U172" s="64">
        <v>0</v>
      </c>
      <c r="V172" s="64">
        <v>0</v>
      </c>
      <c r="W172" s="64">
        <v>0</v>
      </c>
      <c r="X172" s="64">
        <v>0</v>
      </c>
      <c r="Y172" s="64">
        <v>2</v>
      </c>
      <c r="Z172" s="64">
        <v>1</v>
      </c>
      <c r="AA172" s="64">
        <v>1</v>
      </c>
      <c r="AB172" s="64">
        <v>2</v>
      </c>
      <c r="AC172" s="64">
        <v>0</v>
      </c>
      <c r="AD172" s="64">
        <v>0</v>
      </c>
      <c r="AE172" s="64">
        <v>0</v>
      </c>
      <c r="AF172" t="s">
        <v>201</v>
      </c>
      <c r="AG172" t="s">
        <v>202</v>
      </c>
      <c r="AH172" s="64">
        <v>0</v>
      </c>
    </row>
    <row r="173" spans="1:34" x14ac:dyDescent="0.25">
      <c r="A173" s="3" t="str">
        <f t="shared" si="2"/>
        <v>IndustryReligious Organizations8/27/2021 (5:00pm-6:00pm)</v>
      </c>
      <c r="B173" t="s">
        <v>62</v>
      </c>
      <c r="C173" t="s">
        <v>96</v>
      </c>
      <c r="D173" t="s">
        <v>172</v>
      </c>
      <c r="E173" s="63">
        <v>1126</v>
      </c>
      <c r="F173" s="63">
        <v>7800</v>
      </c>
      <c r="G173" s="63">
        <v>46215.479969362947</v>
      </c>
      <c r="H173" s="64">
        <v>0</v>
      </c>
      <c r="I173" s="64">
        <v>0</v>
      </c>
      <c r="J173" s="64">
        <v>0</v>
      </c>
      <c r="K173" s="64">
        <v>0</v>
      </c>
      <c r="L173" s="64">
        <v>0</v>
      </c>
      <c r="M173" s="64">
        <v>0</v>
      </c>
      <c r="N173" s="64">
        <v>0</v>
      </c>
      <c r="O173" s="64">
        <v>0</v>
      </c>
      <c r="P173" s="64">
        <v>0</v>
      </c>
      <c r="Q173" s="64">
        <v>0</v>
      </c>
      <c r="R173" s="64">
        <v>0</v>
      </c>
      <c r="S173" s="64">
        <v>0</v>
      </c>
      <c r="T173" s="64">
        <v>0</v>
      </c>
      <c r="U173" s="64">
        <v>0</v>
      </c>
      <c r="V173" s="64">
        <v>0</v>
      </c>
      <c r="W173" s="64">
        <v>0</v>
      </c>
      <c r="X173" s="64">
        <v>0</v>
      </c>
      <c r="Y173" s="64">
        <v>1</v>
      </c>
      <c r="Z173" s="64">
        <v>0</v>
      </c>
      <c r="AA173" s="64">
        <v>0</v>
      </c>
      <c r="AB173" s="64">
        <v>0</v>
      </c>
      <c r="AC173" s="64">
        <v>0</v>
      </c>
      <c r="AD173" s="64">
        <v>0</v>
      </c>
      <c r="AE173" s="64">
        <v>0</v>
      </c>
      <c r="AF173" t="s">
        <v>200</v>
      </c>
      <c r="AG173" t="s">
        <v>198</v>
      </c>
      <c r="AH173" s="64">
        <v>0</v>
      </c>
    </row>
    <row r="174" spans="1:34" x14ac:dyDescent="0.25">
      <c r="A174" s="3" t="str">
        <f t="shared" si="2"/>
        <v>IndustryReligious Organizations9/9/2021 (3:58pm-5:00pm)</v>
      </c>
      <c r="B174" t="s">
        <v>62</v>
      </c>
      <c r="C174" t="s">
        <v>96</v>
      </c>
      <c r="D174" t="s">
        <v>173</v>
      </c>
      <c r="E174" s="63">
        <v>1125</v>
      </c>
      <c r="F174" s="63">
        <v>7803</v>
      </c>
      <c r="G174" s="63">
        <v>46234.254565112184</v>
      </c>
      <c r="H174" s="64">
        <v>0</v>
      </c>
      <c r="I174" s="64">
        <v>0</v>
      </c>
      <c r="J174" s="64">
        <v>0</v>
      </c>
      <c r="K174" s="64">
        <v>0</v>
      </c>
      <c r="L174" s="64">
        <v>0</v>
      </c>
      <c r="M174" s="64">
        <v>0</v>
      </c>
      <c r="N174" s="64">
        <v>0</v>
      </c>
      <c r="O174" s="64">
        <v>0</v>
      </c>
      <c r="P174" s="64">
        <v>0</v>
      </c>
      <c r="Q174" s="64">
        <v>0</v>
      </c>
      <c r="R174" s="64">
        <v>0</v>
      </c>
      <c r="S174" s="64">
        <v>0</v>
      </c>
      <c r="T174" s="64">
        <v>0</v>
      </c>
      <c r="U174" s="64">
        <v>0</v>
      </c>
      <c r="V174" s="64">
        <v>0</v>
      </c>
      <c r="W174" s="64">
        <v>2</v>
      </c>
      <c r="X174" s="64">
        <v>1</v>
      </c>
      <c r="Y174" s="64">
        <v>0</v>
      </c>
      <c r="Z174" s="64">
        <v>0</v>
      </c>
      <c r="AA174" s="64">
        <v>0</v>
      </c>
      <c r="AB174" s="64">
        <v>0</v>
      </c>
      <c r="AC174" s="64">
        <v>0</v>
      </c>
      <c r="AD174" s="64">
        <v>0</v>
      </c>
      <c r="AE174" s="64">
        <v>0</v>
      </c>
      <c r="AF174" t="s">
        <v>203</v>
      </c>
      <c r="AG174" t="s">
        <v>200</v>
      </c>
      <c r="AH174" s="64">
        <v>0</v>
      </c>
    </row>
    <row r="175" spans="1:34" x14ac:dyDescent="0.25">
      <c r="A175" s="3" t="str">
        <f t="shared" si="2"/>
        <v>IndustryReligious OrganizationsAverage Event Day (5:00pm-6:00pm)</v>
      </c>
      <c r="B175" t="s">
        <v>62</v>
      </c>
      <c r="C175" t="s">
        <v>96</v>
      </c>
      <c r="D175" t="s">
        <v>167</v>
      </c>
      <c r="E175" s="63">
        <v>1115.5</v>
      </c>
      <c r="F175" s="63">
        <v>7741.75</v>
      </c>
      <c r="G175" s="63">
        <v>45880.19326118406</v>
      </c>
      <c r="H175" s="64">
        <v>0</v>
      </c>
      <c r="I175" s="64">
        <v>0</v>
      </c>
      <c r="J175" s="64">
        <v>0</v>
      </c>
      <c r="K175" s="64">
        <v>0</v>
      </c>
      <c r="L175" s="64">
        <v>0</v>
      </c>
      <c r="M175" s="64">
        <v>0</v>
      </c>
      <c r="N175" s="64">
        <v>0</v>
      </c>
      <c r="O175" s="64">
        <v>0</v>
      </c>
      <c r="P175" s="64">
        <v>0</v>
      </c>
      <c r="Q175" s="64">
        <v>0</v>
      </c>
      <c r="R175" s="64">
        <v>0</v>
      </c>
      <c r="S175" s="64">
        <v>0</v>
      </c>
      <c r="T175" s="64">
        <v>0</v>
      </c>
      <c r="U175" s="64">
        <v>0</v>
      </c>
      <c r="V175" s="64">
        <v>0</v>
      </c>
      <c r="W175" s="64">
        <v>0</v>
      </c>
      <c r="X175" s="64">
        <v>0</v>
      </c>
      <c r="Y175" s="64">
        <v>1</v>
      </c>
      <c r="Z175" s="64">
        <v>0</v>
      </c>
      <c r="AA175" s="64">
        <v>0</v>
      </c>
      <c r="AB175" s="64">
        <v>0</v>
      </c>
      <c r="AC175" s="64">
        <v>0</v>
      </c>
      <c r="AD175" s="64">
        <v>0</v>
      </c>
      <c r="AE175" s="64">
        <v>0</v>
      </c>
      <c r="AF175" t="s">
        <v>200</v>
      </c>
      <c r="AG175" t="s">
        <v>198</v>
      </c>
      <c r="AH175" s="64">
        <v>0</v>
      </c>
    </row>
    <row r="176" spans="1:34" x14ac:dyDescent="0.25">
      <c r="A176" s="3" t="str">
        <f t="shared" si="2"/>
        <v>Load Control GroupSDP-C-16/17/2021 (5:00pm-6:00pm)</v>
      </c>
      <c r="B176" t="s">
        <v>71</v>
      </c>
      <c r="C176" t="s">
        <v>108</v>
      </c>
      <c r="D176" t="s">
        <v>170</v>
      </c>
      <c r="E176" s="63">
        <v>751</v>
      </c>
      <c r="F176" s="63">
        <v>11366</v>
      </c>
      <c r="G176" s="63">
        <v>60334.968127648077</v>
      </c>
      <c r="H176" s="64">
        <v>0</v>
      </c>
      <c r="I176" s="64">
        <v>0</v>
      </c>
      <c r="J176" s="64">
        <v>0</v>
      </c>
      <c r="K176" s="64">
        <v>0</v>
      </c>
      <c r="L176" s="64">
        <v>0</v>
      </c>
      <c r="M176" s="64">
        <v>0</v>
      </c>
      <c r="N176" s="64">
        <v>0</v>
      </c>
      <c r="O176" s="64">
        <v>0</v>
      </c>
      <c r="P176" s="64">
        <v>0</v>
      </c>
      <c r="Q176" s="64">
        <v>0</v>
      </c>
      <c r="R176" s="64">
        <v>0</v>
      </c>
      <c r="S176" s="64">
        <v>0</v>
      </c>
      <c r="T176" s="64">
        <v>0</v>
      </c>
      <c r="U176" s="64">
        <v>0</v>
      </c>
      <c r="V176" s="64">
        <v>0</v>
      </c>
      <c r="W176" s="64">
        <v>0</v>
      </c>
      <c r="X176" s="64">
        <v>0</v>
      </c>
      <c r="Y176" s="64">
        <v>1</v>
      </c>
      <c r="Z176" s="64">
        <v>0</v>
      </c>
      <c r="AA176" s="64">
        <v>0</v>
      </c>
      <c r="AB176" s="64">
        <v>0</v>
      </c>
      <c r="AC176" s="64">
        <v>0</v>
      </c>
      <c r="AD176" s="64">
        <v>0</v>
      </c>
      <c r="AE176" s="64">
        <v>0</v>
      </c>
      <c r="AF176" t="s">
        <v>200</v>
      </c>
      <c r="AG176" t="s">
        <v>198</v>
      </c>
      <c r="AH176" s="64">
        <v>0</v>
      </c>
    </row>
    <row r="177" spans="1:34" x14ac:dyDescent="0.25">
      <c r="A177" s="3" t="str">
        <f t="shared" si="2"/>
        <v>Load Control GroupSDP-C-17/9/2021 (5:50pm-8:55pm)</v>
      </c>
      <c r="B177" t="s">
        <v>71</v>
      </c>
      <c r="C177" t="s">
        <v>108</v>
      </c>
      <c r="D177" t="s">
        <v>171</v>
      </c>
      <c r="E177" s="63">
        <v>747</v>
      </c>
      <c r="F177" s="63">
        <v>11412</v>
      </c>
      <c r="G177" s="63">
        <v>60593.396864738752</v>
      </c>
      <c r="H177" s="64">
        <v>0</v>
      </c>
      <c r="I177" s="64">
        <v>0</v>
      </c>
      <c r="J177" s="64">
        <v>0</v>
      </c>
      <c r="K177" s="64">
        <v>0</v>
      </c>
      <c r="L177" s="64">
        <v>0</v>
      </c>
      <c r="M177" s="64">
        <v>0</v>
      </c>
      <c r="N177" s="64">
        <v>0</v>
      </c>
      <c r="O177" s="64">
        <v>0</v>
      </c>
      <c r="P177" s="64">
        <v>0</v>
      </c>
      <c r="Q177" s="64">
        <v>0</v>
      </c>
      <c r="R177" s="64">
        <v>0</v>
      </c>
      <c r="S177" s="64">
        <v>0</v>
      </c>
      <c r="T177" s="64">
        <v>0</v>
      </c>
      <c r="U177" s="64">
        <v>0</v>
      </c>
      <c r="V177" s="64">
        <v>0</v>
      </c>
      <c r="W177" s="64">
        <v>0</v>
      </c>
      <c r="X177" s="64">
        <v>0</v>
      </c>
      <c r="Y177" s="64">
        <v>2</v>
      </c>
      <c r="Z177" s="64">
        <v>1</v>
      </c>
      <c r="AA177" s="64">
        <v>1</v>
      </c>
      <c r="AB177" s="64">
        <v>2</v>
      </c>
      <c r="AC177" s="64">
        <v>0</v>
      </c>
      <c r="AD177" s="64">
        <v>0</v>
      </c>
      <c r="AE177" s="64">
        <v>0</v>
      </c>
      <c r="AF177" t="s">
        <v>201</v>
      </c>
      <c r="AG177" t="s">
        <v>202</v>
      </c>
      <c r="AH177" s="64">
        <v>0</v>
      </c>
    </row>
    <row r="178" spans="1:34" x14ac:dyDescent="0.25">
      <c r="A178" s="3" t="str">
        <f t="shared" si="2"/>
        <v>Load Control GroupSDP-C-18/27/2021 (5:00pm-6:00pm)</v>
      </c>
      <c r="B178" t="s">
        <v>71</v>
      </c>
      <c r="C178" t="s">
        <v>108</v>
      </c>
      <c r="D178" t="s">
        <v>172</v>
      </c>
      <c r="E178" s="63">
        <v>741</v>
      </c>
      <c r="F178" s="63">
        <v>11305</v>
      </c>
      <c r="G178" s="63">
        <v>60006.257765923139</v>
      </c>
      <c r="H178" s="64">
        <v>0</v>
      </c>
      <c r="I178" s="64">
        <v>0</v>
      </c>
      <c r="J178" s="64">
        <v>0</v>
      </c>
      <c r="K178" s="64">
        <v>0</v>
      </c>
      <c r="L178" s="64">
        <v>0</v>
      </c>
      <c r="M178" s="64">
        <v>0</v>
      </c>
      <c r="N178" s="64">
        <v>0</v>
      </c>
      <c r="O178" s="64">
        <v>0</v>
      </c>
      <c r="P178" s="64">
        <v>0</v>
      </c>
      <c r="Q178" s="64">
        <v>0</v>
      </c>
      <c r="R178" s="64">
        <v>0</v>
      </c>
      <c r="S178" s="64">
        <v>0</v>
      </c>
      <c r="T178" s="64">
        <v>0</v>
      </c>
      <c r="U178" s="64">
        <v>0</v>
      </c>
      <c r="V178" s="64">
        <v>0</v>
      </c>
      <c r="W178" s="64">
        <v>0</v>
      </c>
      <c r="X178" s="64">
        <v>0</v>
      </c>
      <c r="Y178" s="64">
        <v>1</v>
      </c>
      <c r="Z178" s="64">
        <v>0</v>
      </c>
      <c r="AA178" s="64">
        <v>0</v>
      </c>
      <c r="AB178" s="64">
        <v>0</v>
      </c>
      <c r="AC178" s="64">
        <v>0</v>
      </c>
      <c r="AD178" s="64">
        <v>0</v>
      </c>
      <c r="AE178" s="64">
        <v>0</v>
      </c>
      <c r="AF178" t="s">
        <v>200</v>
      </c>
      <c r="AG178" t="s">
        <v>198</v>
      </c>
      <c r="AH178" s="64">
        <v>0</v>
      </c>
    </row>
    <row r="179" spans="1:34" x14ac:dyDescent="0.25">
      <c r="A179" s="3" t="str">
        <f t="shared" si="2"/>
        <v>Load Control GroupSDP-C-19/9/2021 (3:58pm-5:00pm)</v>
      </c>
      <c r="B179" t="s">
        <v>71</v>
      </c>
      <c r="C179" t="s">
        <v>108</v>
      </c>
      <c r="D179" t="s">
        <v>173</v>
      </c>
      <c r="E179" s="63">
        <v>741</v>
      </c>
      <c r="F179" s="63">
        <v>11311</v>
      </c>
      <c r="G179" s="63">
        <v>60038.283040854716</v>
      </c>
      <c r="H179" s="64">
        <v>0</v>
      </c>
      <c r="I179" s="64">
        <v>0</v>
      </c>
      <c r="J179" s="64">
        <v>0</v>
      </c>
      <c r="K179" s="64">
        <v>0</v>
      </c>
      <c r="L179" s="64">
        <v>0</v>
      </c>
      <c r="M179" s="64">
        <v>0</v>
      </c>
      <c r="N179" s="64">
        <v>0</v>
      </c>
      <c r="O179" s="64">
        <v>0</v>
      </c>
      <c r="P179" s="64">
        <v>0</v>
      </c>
      <c r="Q179" s="64">
        <v>0</v>
      </c>
      <c r="R179" s="64">
        <v>0</v>
      </c>
      <c r="S179" s="64">
        <v>0</v>
      </c>
      <c r="T179" s="64">
        <v>0</v>
      </c>
      <c r="U179" s="64">
        <v>0</v>
      </c>
      <c r="V179" s="64">
        <v>0</v>
      </c>
      <c r="W179" s="64">
        <v>2</v>
      </c>
      <c r="X179" s="64">
        <v>1</v>
      </c>
      <c r="Y179" s="64">
        <v>0</v>
      </c>
      <c r="Z179" s="64">
        <v>0</v>
      </c>
      <c r="AA179" s="64">
        <v>0</v>
      </c>
      <c r="AB179" s="64">
        <v>0</v>
      </c>
      <c r="AC179" s="64">
        <v>0</v>
      </c>
      <c r="AD179" s="64">
        <v>0</v>
      </c>
      <c r="AE179" s="64">
        <v>0</v>
      </c>
      <c r="AF179" t="s">
        <v>203</v>
      </c>
      <c r="AG179" t="s">
        <v>200</v>
      </c>
      <c r="AH179" s="64">
        <v>0</v>
      </c>
    </row>
    <row r="180" spans="1:34" x14ac:dyDescent="0.25">
      <c r="A180" s="3" t="str">
        <f t="shared" si="2"/>
        <v>Load Control GroupSDP-C-1Average Event Day (5:00pm-6:00pm)</v>
      </c>
      <c r="B180" t="s">
        <v>71</v>
      </c>
      <c r="C180" t="s">
        <v>108</v>
      </c>
      <c r="D180" t="s">
        <v>167</v>
      </c>
      <c r="E180" s="63">
        <v>745</v>
      </c>
      <c r="F180" s="63">
        <v>11348.5</v>
      </c>
      <c r="G180" s="63">
        <v>60243.226449791167</v>
      </c>
      <c r="H180" s="64">
        <v>0</v>
      </c>
      <c r="I180" s="64">
        <v>0</v>
      </c>
      <c r="J180" s="64">
        <v>0</v>
      </c>
      <c r="K180" s="64">
        <v>0</v>
      </c>
      <c r="L180" s="64">
        <v>0</v>
      </c>
      <c r="M180" s="64">
        <v>0</v>
      </c>
      <c r="N180" s="64">
        <v>0</v>
      </c>
      <c r="O180" s="64">
        <v>0</v>
      </c>
      <c r="P180" s="64">
        <v>0</v>
      </c>
      <c r="Q180" s="64">
        <v>0</v>
      </c>
      <c r="R180" s="64">
        <v>0</v>
      </c>
      <c r="S180" s="64">
        <v>0</v>
      </c>
      <c r="T180" s="64">
        <v>0</v>
      </c>
      <c r="U180" s="64">
        <v>0</v>
      </c>
      <c r="V180" s="64">
        <v>0</v>
      </c>
      <c r="W180" s="64">
        <v>0</v>
      </c>
      <c r="X180" s="64">
        <v>0</v>
      </c>
      <c r="Y180" s="64">
        <v>1</v>
      </c>
      <c r="Z180" s="64">
        <v>0</v>
      </c>
      <c r="AA180" s="64">
        <v>0</v>
      </c>
      <c r="AB180" s="64">
        <v>0</v>
      </c>
      <c r="AC180" s="64">
        <v>0</v>
      </c>
      <c r="AD180" s="64">
        <v>0</v>
      </c>
      <c r="AE180" s="64">
        <v>0</v>
      </c>
      <c r="AF180" t="s">
        <v>200</v>
      </c>
      <c r="AG180" t="s">
        <v>198</v>
      </c>
      <c r="AH180" s="64">
        <v>0</v>
      </c>
    </row>
    <row r="181" spans="1:34" x14ac:dyDescent="0.25">
      <c r="A181" s="3" t="str">
        <f t="shared" si="2"/>
        <v>Load Control GroupSDP-C-26/17/2021 (5:00pm-6:00pm)</v>
      </c>
      <c r="B181" t="s">
        <v>71</v>
      </c>
      <c r="C181" t="s">
        <v>109</v>
      </c>
      <c r="D181" t="s">
        <v>170</v>
      </c>
      <c r="E181" s="63">
        <v>872</v>
      </c>
      <c r="F181" s="63">
        <v>5137</v>
      </c>
      <c r="G181" s="63">
        <v>25042.958802590732</v>
      </c>
      <c r="H181" s="64">
        <v>0</v>
      </c>
      <c r="I181" s="64">
        <v>0</v>
      </c>
      <c r="J181" s="64">
        <v>0</v>
      </c>
      <c r="K181" s="64">
        <v>0</v>
      </c>
      <c r="L181" s="64">
        <v>0</v>
      </c>
      <c r="M181" s="64">
        <v>0</v>
      </c>
      <c r="N181" s="64">
        <v>0</v>
      </c>
      <c r="O181" s="64">
        <v>0</v>
      </c>
      <c r="P181" s="64">
        <v>0</v>
      </c>
      <c r="Q181" s="64">
        <v>0</v>
      </c>
      <c r="R181" s="64">
        <v>0</v>
      </c>
      <c r="S181" s="64">
        <v>0</v>
      </c>
      <c r="T181" s="64">
        <v>0</v>
      </c>
      <c r="U181" s="64">
        <v>0</v>
      </c>
      <c r="V181" s="64">
        <v>0</v>
      </c>
      <c r="W181" s="64">
        <v>0</v>
      </c>
      <c r="X181" s="64">
        <v>0</v>
      </c>
      <c r="Y181" s="64">
        <v>1</v>
      </c>
      <c r="Z181" s="64">
        <v>0</v>
      </c>
      <c r="AA181" s="64">
        <v>0</v>
      </c>
      <c r="AB181" s="64">
        <v>0</v>
      </c>
      <c r="AC181" s="64">
        <v>0</v>
      </c>
      <c r="AD181" s="64">
        <v>0</v>
      </c>
      <c r="AE181" s="64">
        <v>0</v>
      </c>
      <c r="AF181" t="s">
        <v>200</v>
      </c>
      <c r="AG181" t="s">
        <v>198</v>
      </c>
      <c r="AH181" s="64">
        <v>0</v>
      </c>
    </row>
    <row r="182" spans="1:34" x14ac:dyDescent="0.25">
      <c r="A182" s="3" t="str">
        <f t="shared" si="2"/>
        <v>Load Control GroupSDP-C-27/9/2021 (5:50pm-8:55pm)</v>
      </c>
      <c r="B182" t="s">
        <v>71</v>
      </c>
      <c r="C182" t="s">
        <v>109</v>
      </c>
      <c r="D182" t="s">
        <v>171</v>
      </c>
      <c r="E182" s="63">
        <v>865</v>
      </c>
      <c r="F182" s="63">
        <v>5155</v>
      </c>
      <c r="G182" s="63">
        <v>25147.207202425361</v>
      </c>
      <c r="H182" s="64">
        <v>0</v>
      </c>
      <c r="I182" s="64">
        <v>0</v>
      </c>
      <c r="J182" s="64">
        <v>0</v>
      </c>
      <c r="K182" s="64">
        <v>0</v>
      </c>
      <c r="L182" s="64">
        <v>0</v>
      </c>
      <c r="M182" s="64">
        <v>0</v>
      </c>
      <c r="N182" s="64">
        <v>0</v>
      </c>
      <c r="O182" s="64">
        <v>0</v>
      </c>
      <c r="P182" s="64">
        <v>0</v>
      </c>
      <c r="Q182" s="64">
        <v>0</v>
      </c>
      <c r="R182" s="64">
        <v>0</v>
      </c>
      <c r="S182" s="64">
        <v>0</v>
      </c>
      <c r="T182" s="64">
        <v>0</v>
      </c>
      <c r="U182" s="64">
        <v>0</v>
      </c>
      <c r="V182" s="64">
        <v>0</v>
      </c>
      <c r="W182" s="64">
        <v>0</v>
      </c>
      <c r="X182" s="64">
        <v>0</v>
      </c>
      <c r="Y182" s="64">
        <v>2</v>
      </c>
      <c r="Z182" s="64">
        <v>1</v>
      </c>
      <c r="AA182" s="64">
        <v>1</v>
      </c>
      <c r="AB182" s="64">
        <v>2</v>
      </c>
      <c r="AC182" s="64">
        <v>0</v>
      </c>
      <c r="AD182" s="64">
        <v>0</v>
      </c>
      <c r="AE182" s="64">
        <v>0</v>
      </c>
      <c r="AF182" t="s">
        <v>201</v>
      </c>
      <c r="AG182" t="s">
        <v>202</v>
      </c>
      <c r="AH182" s="64">
        <v>0</v>
      </c>
    </row>
    <row r="183" spans="1:34" x14ac:dyDescent="0.25">
      <c r="A183" s="3" t="str">
        <f t="shared" si="2"/>
        <v>Load Control GroupSDP-C-28/27/2021 (5:00pm-6:00pm)</v>
      </c>
      <c r="B183" t="s">
        <v>71</v>
      </c>
      <c r="C183" t="s">
        <v>109</v>
      </c>
      <c r="D183" t="s">
        <v>172</v>
      </c>
      <c r="E183" s="63">
        <v>865</v>
      </c>
      <c r="F183" s="63">
        <v>5130</v>
      </c>
      <c r="G183" s="63">
        <v>25014.602760010708</v>
      </c>
      <c r="H183" s="64">
        <v>0</v>
      </c>
      <c r="I183" s="64">
        <v>0</v>
      </c>
      <c r="J183" s="64">
        <v>0</v>
      </c>
      <c r="K183" s="64">
        <v>0</v>
      </c>
      <c r="L183" s="64">
        <v>0</v>
      </c>
      <c r="M183" s="64">
        <v>0</v>
      </c>
      <c r="N183" s="64">
        <v>0</v>
      </c>
      <c r="O183" s="64">
        <v>0</v>
      </c>
      <c r="P183" s="64">
        <v>0</v>
      </c>
      <c r="Q183" s="64">
        <v>0</v>
      </c>
      <c r="R183" s="64">
        <v>0</v>
      </c>
      <c r="S183" s="64">
        <v>0</v>
      </c>
      <c r="T183" s="64">
        <v>0</v>
      </c>
      <c r="U183" s="64">
        <v>0</v>
      </c>
      <c r="V183" s="64">
        <v>0</v>
      </c>
      <c r="W183" s="64">
        <v>0</v>
      </c>
      <c r="X183" s="64">
        <v>0</v>
      </c>
      <c r="Y183" s="64">
        <v>1</v>
      </c>
      <c r="Z183" s="64">
        <v>0</v>
      </c>
      <c r="AA183" s="64">
        <v>0</v>
      </c>
      <c r="AB183" s="64">
        <v>0</v>
      </c>
      <c r="AC183" s="64">
        <v>0</v>
      </c>
      <c r="AD183" s="64">
        <v>0</v>
      </c>
      <c r="AE183" s="64">
        <v>0</v>
      </c>
      <c r="AF183" t="s">
        <v>200</v>
      </c>
      <c r="AG183" t="s">
        <v>198</v>
      </c>
      <c r="AH183" s="64">
        <v>0</v>
      </c>
    </row>
    <row r="184" spans="1:34" x14ac:dyDescent="0.25">
      <c r="A184" s="3" t="str">
        <f t="shared" si="2"/>
        <v>Load Control GroupSDP-C-29/9/2021 (3:58pm-5:00pm)</v>
      </c>
      <c r="B184" t="s">
        <v>71</v>
      </c>
      <c r="C184" t="s">
        <v>109</v>
      </c>
      <c r="D184" t="s">
        <v>173</v>
      </c>
      <c r="E184" s="63">
        <v>866</v>
      </c>
      <c r="F184" s="63">
        <v>5133</v>
      </c>
      <c r="G184" s="63">
        <v>25027.953026474937</v>
      </c>
      <c r="H184" s="64">
        <v>0</v>
      </c>
      <c r="I184" s="64">
        <v>0</v>
      </c>
      <c r="J184" s="64">
        <v>0</v>
      </c>
      <c r="K184" s="64">
        <v>0</v>
      </c>
      <c r="L184" s="64">
        <v>0</v>
      </c>
      <c r="M184" s="64">
        <v>0</v>
      </c>
      <c r="N184" s="64">
        <v>0</v>
      </c>
      <c r="O184" s="64">
        <v>0</v>
      </c>
      <c r="P184" s="64">
        <v>0</v>
      </c>
      <c r="Q184" s="64">
        <v>0</v>
      </c>
      <c r="R184" s="64">
        <v>0</v>
      </c>
      <c r="S184" s="64">
        <v>0</v>
      </c>
      <c r="T184" s="64">
        <v>0</v>
      </c>
      <c r="U184" s="64">
        <v>0</v>
      </c>
      <c r="V184" s="64">
        <v>0</v>
      </c>
      <c r="W184" s="64">
        <v>2</v>
      </c>
      <c r="X184" s="64">
        <v>1</v>
      </c>
      <c r="Y184" s="64">
        <v>0</v>
      </c>
      <c r="Z184" s="64">
        <v>0</v>
      </c>
      <c r="AA184" s="64">
        <v>0</v>
      </c>
      <c r="AB184" s="64">
        <v>0</v>
      </c>
      <c r="AC184" s="64">
        <v>0</v>
      </c>
      <c r="AD184" s="64">
        <v>0</v>
      </c>
      <c r="AE184" s="64">
        <v>0</v>
      </c>
      <c r="AF184" t="s">
        <v>203</v>
      </c>
      <c r="AG184" t="s">
        <v>200</v>
      </c>
      <c r="AH184" s="64">
        <v>0</v>
      </c>
    </row>
    <row r="185" spans="1:34" x14ac:dyDescent="0.25">
      <c r="A185" s="3" t="str">
        <f t="shared" si="2"/>
        <v>Load Control GroupSDP-C-2Average Event Day (5:00pm-6:00pm)</v>
      </c>
      <c r="B185" t="s">
        <v>71</v>
      </c>
      <c r="C185" t="s">
        <v>109</v>
      </c>
      <c r="D185" t="s">
        <v>167</v>
      </c>
      <c r="E185" s="63">
        <v>867</v>
      </c>
      <c r="F185" s="63">
        <v>5138.75</v>
      </c>
      <c r="G185" s="63">
        <v>25058.180447875435</v>
      </c>
      <c r="H185" s="64">
        <v>0</v>
      </c>
      <c r="I185" s="64">
        <v>0</v>
      </c>
      <c r="J185" s="64">
        <v>0</v>
      </c>
      <c r="K185" s="64">
        <v>0</v>
      </c>
      <c r="L185" s="64">
        <v>0</v>
      </c>
      <c r="M185" s="64">
        <v>0</v>
      </c>
      <c r="N185" s="64">
        <v>0</v>
      </c>
      <c r="O185" s="64">
        <v>0</v>
      </c>
      <c r="P185" s="64">
        <v>0</v>
      </c>
      <c r="Q185" s="64">
        <v>0</v>
      </c>
      <c r="R185" s="64">
        <v>0</v>
      </c>
      <c r="S185" s="64">
        <v>0</v>
      </c>
      <c r="T185" s="64">
        <v>0</v>
      </c>
      <c r="U185" s="64">
        <v>0</v>
      </c>
      <c r="V185" s="64">
        <v>0</v>
      </c>
      <c r="W185" s="64">
        <v>0</v>
      </c>
      <c r="X185" s="64">
        <v>0</v>
      </c>
      <c r="Y185" s="64">
        <v>1</v>
      </c>
      <c r="Z185" s="64">
        <v>0</v>
      </c>
      <c r="AA185" s="64">
        <v>0</v>
      </c>
      <c r="AB185" s="64">
        <v>0</v>
      </c>
      <c r="AC185" s="64">
        <v>0</v>
      </c>
      <c r="AD185" s="64">
        <v>0</v>
      </c>
      <c r="AE185" s="64">
        <v>0</v>
      </c>
      <c r="AF185" t="s">
        <v>200</v>
      </c>
      <c r="AG185" t="s">
        <v>198</v>
      </c>
      <c r="AH185" s="64">
        <v>0</v>
      </c>
    </row>
    <row r="186" spans="1:34" x14ac:dyDescent="0.25">
      <c r="A186" s="3" t="str">
        <f t="shared" si="2"/>
        <v>Load Control GroupSDP-C-37/9/2021 (5:50pm-8:55pm)</v>
      </c>
      <c r="B186" t="s">
        <v>71</v>
      </c>
      <c r="C186" t="s">
        <v>110</v>
      </c>
      <c r="D186" t="s">
        <v>171</v>
      </c>
      <c r="E186" s="63">
        <v>182</v>
      </c>
      <c r="F186" s="63">
        <v>650</v>
      </c>
      <c r="G186" s="63">
        <v>3730.7387294776127</v>
      </c>
      <c r="H186" s="64">
        <v>0</v>
      </c>
      <c r="I186" s="64">
        <v>0</v>
      </c>
      <c r="J186" s="64">
        <v>0</v>
      </c>
      <c r="K186" s="64">
        <v>0</v>
      </c>
      <c r="L186" s="64">
        <v>0</v>
      </c>
      <c r="M186" s="64">
        <v>0</v>
      </c>
      <c r="N186" s="64">
        <v>0</v>
      </c>
      <c r="O186" s="64">
        <v>0</v>
      </c>
      <c r="P186" s="64">
        <v>0</v>
      </c>
      <c r="Q186" s="64">
        <v>0</v>
      </c>
      <c r="R186" s="64">
        <v>0</v>
      </c>
      <c r="S186" s="64">
        <v>0</v>
      </c>
      <c r="T186" s="64">
        <v>0</v>
      </c>
      <c r="U186" s="64">
        <v>0</v>
      </c>
      <c r="V186" s="64">
        <v>0</v>
      </c>
      <c r="W186" s="64">
        <v>0</v>
      </c>
      <c r="X186" s="64">
        <v>0</v>
      </c>
      <c r="Y186" s="64">
        <v>2</v>
      </c>
      <c r="Z186" s="64">
        <v>1</v>
      </c>
      <c r="AA186" s="64">
        <v>1</v>
      </c>
      <c r="AB186" s="64">
        <v>2</v>
      </c>
      <c r="AC186" s="64">
        <v>0</v>
      </c>
      <c r="AD186" s="64">
        <v>0</v>
      </c>
      <c r="AE186" s="64">
        <v>0</v>
      </c>
      <c r="AF186" t="s">
        <v>201</v>
      </c>
      <c r="AG186" t="s">
        <v>202</v>
      </c>
      <c r="AH186" s="64">
        <v>0</v>
      </c>
    </row>
    <row r="187" spans="1:34" x14ac:dyDescent="0.25">
      <c r="A187" s="3" t="str">
        <f t="shared" si="2"/>
        <v>Load Control GroupSDP-C-38/27/2021 (5:00pm-6:00pm)</v>
      </c>
      <c r="B187" t="s">
        <v>71</v>
      </c>
      <c r="C187" t="s">
        <v>110</v>
      </c>
      <c r="D187" t="s">
        <v>172</v>
      </c>
      <c r="E187" s="63">
        <v>181</v>
      </c>
      <c r="F187" s="63">
        <v>649</v>
      </c>
      <c r="G187" s="63">
        <v>3726.1978503090581</v>
      </c>
      <c r="H187" s="64">
        <v>0</v>
      </c>
      <c r="I187" s="64">
        <v>0</v>
      </c>
      <c r="J187" s="64">
        <v>0</v>
      </c>
      <c r="K187" s="64">
        <v>0</v>
      </c>
      <c r="L187" s="64">
        <v>0</v>
      </c>
      <c r="M187" s="64">
        <v>0</v>
      </c>
      <c r="N187" s="64">
        <v>0</v>
      </c>
      <c r="O187" s="64">
        <v>0</v>
      </c>
      <c r="P187" s="64">
        <v>0</v>
      </c>
      <c r="Q187" s="64">
        <v>0</v>
      </c>
      <c r="R187" s="64">
        <v>0</v>
      </c>
      <c r="S187" s="64">
        <v>0</v>
      </c>
      <c r="T187" s="64">
        <v>0</v>
      </c>
      <c r="U187" s="64">
        <v>0</v>
      </c>
      <c r="V187" s="64">
        <v>0</v>
      </c>
      <c r="W187" s="64">
        <v>0</v>
      </c>
      <c r="X187" s="64">
        <v>0</v>
      </c>
      <c r="Y187" s="64">
        <v>1</v>
      </c>
      <c r="Z187" s="64">
        <v>0</v>
      </c>
      <c r="AA187" s="64">
        <v>0</v>
      </c>
      <c r="AB187" s="64">
        <v>0</v>
      </c>
      <c r="AC187" s="64">
        <v>0</v>
      </c>
      <c r="AD187" s="64">
        <v>0</v>
      </c>
      <c r="AE187" s="64">
        <v>0</v>
      </c>
      <c r="AF187" t="s">
        <v>200</v>
      </c>
      <c r="AG187" t="s">
        <v>198</v>
      </c>
      <c r="AH187" s="64">
        <v>0</v>
      </c>
    </row>
    <row r="188" spans="1:34" x14ac:dyDescent="0.25">
      <c r="A188" s="3" t="str">
        <f t="shared" si="2"/>
        <v>Load Control GroupSDP-C-39/9/2021 (3:58pm-5:00pm)</v>
      </c>
      <c r="B188" t="s">
        <v>71</v>
      </c>
      <c r="C188" t="s">
        <v>110</v>
      </c>
      <c r="D188" t="s">
        <v>173</v>
      </c>
      <c r="E188" s="63">
        <v>181</v>
      </c>
      <c r="F188" s="63">
        <v>650</v>
      </c>
      <c r="G188" s="63">
        <v>3728.1865180755262</v>
      </c>
      <c r="H188" s="64">
        <v>0</v>
      </c>
      <c r="I188" s="64">
        <v>0</v>
      </c>
      <c r="J188" s="64">
        <v>0</v>
      </c>
      <c r="K188" s="64">
        <v>0</v>
      </c>
      <c r="L188" s="64">
        <v>0</v>
      </c>
      <c r="M188" s="64">
        <v>0</v>
      </c>
      <c r="N188" s="64">
        <v>0</v>
      </c>
      <c r="O188" s="64">
        <v>0</v>
      </c>
      <c r="P188" s="64">
        <v>0</v>
      </c>
      <c r="Q188" s="64">
        <v>0</v>
      </c>
      <c r="R188" s="64">
        <v>0</v>
      </c>
      <c r="S188" s="64">
        <v>0</v>
      </c>
      <c r="T188" s="64">
        <v>0</v>
      </c>
      <c r="U188" s="64">
        <v>0</v>
      </c>
      <c r="V188" s="64">
        <v>0</v>
      </c>
      <c r="W188" s="64">
        <v>2</v>
      </c>
      <c r="X188" s="64">
        <v>1</v>
      </c>
      <c r="Y188" s="64">
        <v>0</v>
      </c>
      <c r="Z188" s="64">
        <v>0</v>
      </c>
      <c r="AA188" s="64">
        <v>0</v>
      </c>
      <c r="AB188" s="64">
        <v>0</v>
      </c>
      <c r="AC188" s="64">
        <v>0</v>
      </c>
      <c r="AD188" s="64">
        <v>0</v>
      </c>
      <c r="AE188" s="64">
        <v>0</v>
      </c>
      <c r="AF188" t="s">
        <v>203</v>
      </c>
      <c r="AG188" t="s">
        <v>200</v>
      </c>
      <c r="AH188" s="64">
        <v>0</v>
      </c>
    </row>
    <row r="189" spans="1:34" x14ac:dyDescent="0.25">
      <c r="A189" s="3" t="str">
        <f t="shared" si="2"/>
        <v>Load Control GroupSDP-C-3Average Event Day (5:00pm-6:00pm)</v>
      </c>
      <c r="B189" t="s">
        <v>71</v>
      </c>
      <c r="C189" t="s">
        <v>110</v>
      </c>
      <c r="D189" t="s">
        <v>167</v>
      </c>
      <c r="E189" s="63">
        <v>181.33333333333334</v>
      </c>
      <c r="F189" s="63">
        <v>649.66666666666663</v>
      </c>
      <c r="G189" s="63">
        <v>3728.3743659540655</v>
      </c>
      <c r="H189" s="64">
        <v>0</v>
      </c>
      <c r="I189" s="64">
        <v>0</v>
      </c>
      <c r="J189" s="64">
        <v>0</v>
      </c>
      <c r="K189" s="64">
        <v>0</v>
      </c>
      <c r="L189" s="64">
        <v>0</v>
      </c>
      <c r="M189" s="64">
        <v>0</v>
      </c>
      <c r="N189" s="64">
        <v>0</v>
      </c>
      <c r="O189" s="64">
        <v>0</v>
      </c>
      <c r="P189" s="64">
        <v>0</v>
      </c>
      <c r="Q189" s="64">
        <v>0</v>
      </c>
      <c r="R189" s="64">
        <v>0</v>
      </c>
      <c r="S189" s="64">
        <v>0</v>
      </c>
      <c r="T189" s="64">
        <v>0</v>
      </c>
      <c r="U189" s="64">
        <v>0</v>
      </c>
      <c r="V189" s="64">
        <v>0</v>
      </c>
      <c r="W189" s="64">
        <v>0</v>
      </c>
      <c r="X189" s="64">
        <v>0</v>
      </c>
      <c r="Y189" s="64">
        <v>1</v>
      </c>
      <c r="Z189" s="64">
        <v>0</v>
      </c>
      <c r="AA189" s="64">
        <v>0</v>
      </c>
      <c r="AB189" s="64">
        <v>0</v>
      </c>
      <c r="AC189" s="64">
        <v>0</v>
      </c>
      <c r="AD189" s="64">
        <v>0</v>
      </c>
      <c r="AE189" s="64">
        <v>0</v>
      </c>
      <c r="AF189" t="s">
        <v>200</v>
      </c>
      <c r="AG189" t="s">
        <v>198</v>
      </c>
      <c r="AH189" s="64">
        <v>0</v>
      </c>
    </row>
    <row r="190" spans="1:34" x14ac:dyDescent="0.25">
      <c r="A190" s="3" t="str">
        <f t="shared" si="2"/>
        <v>Load Control GroupSDP-C-46/17/2021 (5:00pm-6:00pm)</v>
      </c>
      <c r="B190" t="s">
        <v>71</v>
      </c>
      <c r="C190" t="s">
        <v>111</v>
      </c>
      <c r="D190" t="s">
        <v>170</v>
      </c>
      <c r="E190" s="63">
        <v>1140</v>
      </c>
      <c r="F190" s="63">
        <v>12227</v>
      </c>
      <c r="G190" s="63">
        <v>62550.885179058161</v>
      </c>
      <c r="H190" s="64">
        <v>0</v>
      </c>
      <c r="I190" s="64">
        <v>0</v>
      </c>
      <c r="J190" s="64">
        <v>0</v>
      </c>
      <c r="K190" s="64">
        <v>0</v>
      </c>
      <c r="L190" s="64">
        <v>0</v>
      </c>
      <c r="M190" s="64">
        <v>0</v>
      </c>
      <c r="N190" s="64">
        <v>0</v>
      </c>
      <c r="O190" s="64">
        <v>0</v>
      </c>
      <c r="P190" s="64">
        <v>0</v>
      </c>
      <c r="Q190" s="64">
        <v>0</v>
      </c>
      <c r="R190" s="64">
        <v>0</v>
      </c>
      <c r="S190" s="64">
        <v>0</v>
      </c>
      <c r="T190" s="64">
        <v>0</v>
      </c>
      <c r="U190" s="64">
        <v>0</v>
      </c>
      <c r="V190" s="64">
        <v>0</v>
      </c>
      <c r="W190" s="64">
        <v>0</v>
      </c>
      <c r="X190" s="64">
        <v>0</v>
      </c>
      <c r="Y190" s="64">
        <v>1</v>
      </c>
      <c r="Z190" s="64">
        <v>0</v>
      </c>
      <c r="AA190" s="64">
        <v>0</v>
      </c>
      <c r="AB190" s="64">
        <v>0</v>
      </c>
      <c r="AC190" s="64">
        <v>0</v>
      </c>
      <c r="AD190" s="64">
        <v>0</v>
      </c>
      <c r="AE190" s="64">
        <v>0</v>
      </c>
      <c r="AF190" t="s">
        <v>200</v>
      </c>
      <c r="AG190" t="s">
        <v>198</v>
      </c>
      <c r="AH190" s="64">
        <v>0</v>
      </c>
    </row>
    <row r="191" spans="1:34" x14ac:dyDescent="0.25">
      <c r="A191" s="3" t="str">
        <f t="shared" si="2"/>
        <v>Load Control GroupSDP-C-47/9/2021 (5:50pm-8:55pm)</v>
      </c>
      <c r="B191" t="s">
        <v>71</v>
      </c>
      <c r="C191" t="s">
        <v>111</v>
      </c>
      <c r="D191" t="s">
        <v>171</v>
      </c>
      <c r="E191" s="63">
        <v>1088</v>
      </c>
      <c r="F191" s="63">
        <v>11047</v>
      </c>
      <c r="G191" s="63">
        <v>57440.199527985067</v>
      </c>
      <c r="H191" s="64">
        <v>0</v>
      </c>
      <c r="I191" s="64">
        <v>0</v>
      </c>
      <c r="J191" s="64">
        <v>0</v>
      </c>
      <c r="K191" s="64">
        <v>0</v>
      </c>
      <c r="L191" s="64">
        <v>0</v>
      </c>
      <c r="M191" s="64">
        <v>0</v>
      </c>
      <c r="N191" s="64">
        <v>0</v>
      </c>
      <c r="O191" s="64">
        <v>0</v>
      </c>
      <c r="P191" s="64">
        <v>0</v>
      </c>
      <c r="Q191" s="64">
        <v>0</v>
      </c>
      <c r="R191" s="64">
        <v>0</v>
      </c>
      <c r="S191" s="64">
        <v>0</v>
      </c>
      <c r="T191" s="64">
        <v>0</v>
      </c>
      <c r="U191" s="64">
        <v>0</v>
      </c>
      <c r="V191" s="64">
        <v>0</v>
      </c>
      <c r="W191" s="64">
        <v>0</v>
      </c>
      <c r="X191" s="64">
        <v>0</v>
      </c>
      <c r="Y191" s="64">
        <v>2</v>
      </c>
      <c r="Z191" s="64">
        <v>1</v>
      </c>
      <c r="AA191" s="64">
        <v>1</v>
      </c>
      <c r="AB191" s="64">
        <v>2</v>
      </c>
      <c r="AC191" s="64">
        <v>0</v>
      </c>
      <c r="AD191" s="64">
        <v>0</v>
      </c>
      <c r="AE191" s="64">
        <v>0</v>
      </c>
      <c r="AF191" t="s">
        <v>201</v>
      </c>
      <c r="AG191" t="s">
        <v>202</v>
      </c>
      <c r="AH191" s="64">
        <v>0</v>
      </c>
    </row>
    <row r="192" spans="1:34" x14ac:dyDescent="0.25">
      <c r="A192" s="3" t="str">
        <f t="shared" si="2"/>
        <v>Load Control GroupSDP-C-48/27/2021 (5:00pm-6:00pm)</v>
      </c>
      <c r="B192" t="s">
        <v>71</v>
      </c>
      <c r="C192" t="s">
        <v>111</v>
      </c>
      <c r="D192" t="s">
        <v>172</v>
      </c>
      <c r="E192" s="63">
        <v>1056</v>
      </c>
      <c r="F192" s="63">
        <v>9207</v>
      </c>
      <c r="G192" s="63">
        <v>46523.95884896534</v>
      </c>
      <c r="H192" s="64">
        <v>0</v>
      </c>
      <c r="I192" s="64">
        <v>0</v>
      </c>
      <c r="J192" s="64">
        <v>0</v>
      </c>
      <c r="K192" s="64">
        <v>0</v>
      </c>
      <c r="L192" s="64">
        <v>0</v>
      </c>
      <c r="M192" s="64">
        <v>0</v>
      </c>
      <c r="N192" s="64">
        <v>0</v>
      </c>
      <c r="O192" s="64">
        <v>0</v>
      </c>
      <c r="P192" s="64">
        <v>0</v>
      </c>
      <c r="Q192" s="64">
        <v>0</v>
      </c>
      <c r="R192" s="64">
        <v>0</v>
      </c>
      <c r="S192" s="64">
        <v>0</v>
      </c>
      <c r="T192" s="64">
        <v>0</v>
      </c>
      <c r="U192" s="64">
        <v>0</v>
      </c>
      <c r="V192" s="64">
        <v>0</v>
      </c>
      <c r="W192" s="64">
        <v>0</v>
      </c>
      <c r="X192" s="64">
        <v>0</v>
      </c>
      <c r="Y192" s="64">
        <v>1</v>
      </c>
      <c r="Z192" s="64">
        <v>0</v>
      </c>
      <c r="AA192" s="64">
        <v>0</v>
      </c>
      <c r="AB192" s="64">
        <v>0</v>
      </c>
      <c r="AC192" s="64">
        <v>0</v>
      </c>
      <c r="AD192" s="64">
        <v>0</v>
      </c>
      <c r="AE192" s="64">
        <v>0</v>
      </c>
      <c r="AF192" t="s">
        <v>200</v>
      </c>
      <c r="AG192" t="s">
        <v>198</v>
      </c>
      <c r="AH192" s="64">
        <v>0</v>
      </c>
    </row>
    <row r="193" spans="1:34" x14ac:dyDescent="0.25">
      <c r="A193" s="3" t="str">
        <f t="shared" si="2"/>
        <v>Load Control GroupSDP-C-49/9/2021 (3:58pm-5:00pm)</v>
      </c>
      <c r="B193" t="s">
        <v>71</v>
      </c>
      <c r="C193" t="s">
        <v>111</v>
      </c>
      <c r="D193" t="s">
        <v>173</v>
      </c>
      <c r="E193" s="63">
        <v>1057</v>
      </c>
      <c r="F193" s="63">
        <v>9212</v>
      </c>
      <c r="G193" s="63">
        <v>46548.78863553275</v>
      </c>
      <c r="H193" s="64">
        <v>0</v>
      </c>
      <c r="I193" s="64">
        <v>0</v>
      </c>
      <c r="J193" s="64">
        <v>0</v>
      </c>
      <c r="K193" s="64">
        <v>0</v>
      </c>
      <c r="L193" s="64">
        <v>0</v>
      </c>
      <c r="M193" s="64">
        <v>0</v>
      </c>
      <c r="N193" s="64">
        <v>0</v>
      </c>
      <c r="O193" s="64">
        <v>0</v>
      </c>
      <c r="P193" s="64">
        <v>0</v>
      </c>
      <c r="Q193" s="64">
        <v>0</v>
      </c>
      <c r="R193" s="64">
        <v>0</v>
      </c>
      <c r="S193" s="64">
        <v>0</v>
      </c>
      <c r="T193" s="64">
        <v>0</v>
      </c>
      <c r="U193" s="64">
        <v>0</v>
      </c>
      <c r="V193" s="64">
        <v>0</v>
      </c>
      <c r="W193" s="64">
        <v>2</v>
      </c>
      <c r="X193" s="64">
        <v>1</v>
      </c>
      <c r="Y193" s="64">
        <v>0</v>
      </c>
      <c r="Z193" s="64">
        <v>0</v>
      </c>
      <c r="AA193" s="64">
        <v>0</v>
      </c>
      <c r="AB193" s="64">
        <v>0</v>
      </c>
      <c r="AC193" s="64">
        <v>0</v>
      </c>
      <c r="AD193" s="64">
        <v>0</v>
      </c>
      <c r="AE193" s="64">
        <v>0</v>
      </c>
      <c r="AF193" t="s">
        <v>203</v>
      </c>
      <c r="AG193" t="s">
        <v>200</v>
      </c>
      <c r="AH193" s="64">
        <v>0</v>
      </c>
    </row>
    <row r="194" spans="1:34" x14ac:dyDescent="0.25">
      <c r="A194" s="3" t="str">
        <f t="shared" ref="A194:A257" si="3">B194&amp;C194&amp;D194</f>
        <v>Load Control GroupSDP-C-4Average Event Day (5:00pm-6:00pm)</v>
      </c>
      <c r="B194" t="s">
        <v>71</v>
      </c>
      <c r="C194" t="s">
        <v>111</v>
      </c>
      <c r="D194" t="s">
        <v>167</v>
      </c>
      <c r="E194" s="63">
        <v>1085.25</v>
      </c>
      <c r="F194" s="63">
        <v>10423.25</v>
      </c>
      <c r="G194" s="63">
        <v>53265.958047885331</v>
      </c>
      <c r="H194" s="64">
        <v>0</v>
      </c>
      <c r="I194" s="64">
        <v>0</v>
      </c>
      <c r="J194" s="64">
        <v>0</v>
      </c>
      <c r="K194" s="64">
        <v>0</v>
      </c>
      <c r="L194" s="64">
        <v>0</v>
      </c>
      <c r="M194" s="64">
        <v>0</v>
      </c>
      <c r="N194" s="64">
        <v>0</v>
      </c>
      <c r="O194" s="64">
        <v>0</v>
      </c>
      <c r="P194" s="64">
        <v>0</v>
      </c>
      <c r="Q194" s="64">
        <v>0</v>
      </c>
      <c r="R194" s="64">
        <v>0</v>
      </c>
      <c r="S194" s="64">
        <v>0</v>
      </c>
      <c r="T194" s="64">
        <v>0</v>
      </c>
      <c r="U194" s="64">
        <v>0</v>
      </c>
      <c r="V194" s="64">
        <v>0</v>
      </c>
      <c r="W194" s="64">
        <v>0</v>
      </c>
      <c r="X194" s="64">
        <v>0</v>
      </c>
      <c r="Y194" s="64">
        <v>1</v>
      </c>
      <c r="Z194" s="64">
        <v>0</v>
      </c>
      <c r="AA194" s="64">
        <v>0</v>
      </c>
      <c r="AB194" s="64">
        <v>0</v>
      </c>
      <c r="AC194" s="64">
        <v>0</v>
      </c>
      <c r="AD194" s="64">
        <v>0</v>
      </c>
      <c r="AE194" s="64">
        <v>0</v>
      </c>
      <c r="AF194" t="s">
        <v>200</v>
      </c>
      <c r="AG194" t="s">
        <v>198</v>
      </c>
      <c r="AH194" s="64">
        <v>0</v>
      </c>
    </row>
    <row r="195" spans="1:34" x14ac:dyDescent="0.25">
      <c r="A195" s="3" t="str">
        <f t="shared" si="3"/>
        <v>Load Control GroupSDP-HD6/17/2021 (5:00pm-6:00pm)</v>
      </c>
      <c r="B195" t="s">
        <v>71</v>
      </c>
      <c r="C195" t="s">
        <v>112</v>
      </c>
      <c r="D195" t="s">
        <v>170</v>
      </c>
      <c r="E195" s="67" t="s">
        <v>208</v>
      </c>
      <c r="F195" s="67" t="s">
        <v>208</v>
      </c>
      <c r="G195" s="67" t="s">
        <v>208</v>
      </c>
      <c r="H195" s="64">
        <v>0</v>
      </c>
      <c r="I195" s="64">
        <v>0</v>
      </c>
      <c r="J195" s="64">
        <v>0</v>
      </c>
      <c r="K195" s="64">
        <v>0</v>
      </c>
      <c r="L195" s="64">
        <v>0</v>
      </c>
      <c r="M195" s="64">
        <v>0</v>
      </c>
      <c r="N195" s="64">
        <v>0</v>
      </c>
      <c r="O195" s="64">
        <v>0</v>
      </c>
      <c r="P195" s="64">
        <v>0</v>
      </c>
      <c r="Q195" s="64">
        <v>0</v>
      </c>
      <c r="R195" s="64">
        <v>0</v>
      </c>
      <c r="S195" s="64">
        <v>0</v>
      </c>
      <c r="T195" s="64">
        <v>0</v>
      </c>
      <c r="U195" s="64">
        <v>0</v>
      </c>
      <c r="V195" s="64">
        <v>0</v>
      </c>
      <c r="W195" s="64">
        <v>0</v>
      </c>
      <c r="X195" s="64">
        <v>0</v>
      </c>
      <c r="Y195" s="64">
        <v>1</v>
      </c>
      <c r="Z195" s="64">
        <v>0</v>
      </c>
      <c r="AA195" s="64">
        <v>0</v>
      </c>
      <c r="AB195" s="64">
        <v>0</v>
      </c>
      <c r="AC195" s="64">
        <v>0</v>
      </c>
      <c r="AD195" s="64">
        <v>0</v>
      </c>
      <c r="AE195" s="64">
        <v>0</v>
      </c>
      <c r="AF195" t="s">
        <v>200</v>
      </c>
      <c r="AG195" t="s">
        <v>198</v>
      </c>
      <c r="AH195" s="64">
        <v>1</v>
      </c>
    </row>
    <row r="196" spans="1:34" x14ac:dyDescent="0.25">
      <c r="A196" s="3" t="str">
        <f t="shared" si="3"/>
        <v>Load Control GroupSDP-HD7/9/2021 (5:50pm-8:55pm)</v>
      </c>
      <c r="B196" t="s">
        <v>71</v>
      </c>
      <c r="C196" t="s">
        <v>112</v>
      </c>
      <c r="D196" t="s">
        <v>171</v>
      </c>
      <c r="E196" s="67" t="s">
        <v>208</v>
      </c>
      <c r="F196" s="67" t="s">
        <v>208</v>
      </c>
      <c r="G196" s="67" t="s">
        <v>208</v>
      </c>
      <c r="H196" s="64">
        <v>0</v>
      </c>
      <c r="I196" s="64">
        <v>0</v>
      </c>
      <c r="J196" s="64">
        <v>0</v>
      </c>
      <c r="K196" s="64">
        <v>0</v>
      </c>
      <c r="L196" s="64">
        <v>0</v>
      </c>
      <c r="M196" s="64">
        <v>0</v>
      </c>
      <c r="N196" s="64">
        <v>0</v>
      </c>
      <c r="O196" s="64">
        <v>0</v>
      </c>
      <c r="P196" s="64">
        <v>0</v>
      </c>
      <c r="Q196" s="64">
        <v>0</v>
      </c>
      <c r="R196" s="64">
        <v>0</v>
      </c>
      <c r="S196" s="64">
        <v>0</v>
      </c>
      <c r="T196" s="64">
        <v>0</v>
      </c>
      <c r="U196" s="64">
        <v>0</v>
      </c>
      <c r="V196" s="64">
        <v>0</v>
      </c>
      <c r="W196" s="64">
        <v>0</v>
      </c>
      <c r="X196" s="64">
        <v>0</v>
      </c>
      <c r="Y196" s="64">
        <v>2</v>
      </c>
      <c r="Z196" s="64">
        <v>1</v>
      </c>
      <c r="AA196" s="64">
        <v>1</v>
      </c>
      <c r="AB196" s="64">
        <v>2</v>
      </c>
      <c r="AC196" s="64">
        <v>0</v>
      </c>
      <c r="AD196" s="64">
        <v>0</v>
      </c>
      <c r="AE196" s="64">
        <v>0</v>
      </c>
      <c r="AF196" t="s">
        <v>201</v>
      </c>
      <c r="AG196" t="s">
        <v>202</v>
      </c>
      <c r="AH196" s="64">
        <v>1</v>
      </c>
    </row>
    <row r="197" spans="1:34" x14ac:dyDescent="0.25">
      <c r="A197" s="3" t="str">
        <f t="shared" si="3"/>
        <v>Load Control GroupSDP-HD8/27/2021 (5:00pm-6:00pm)</v>
      </c>
      <c r="B197" t="s">
        <v>71</v>
      </c>
      <c r="C197" t="s">
        <v>112</v>
      </c>
      <c r="D197" t="s">
        <v>172</v>
      </c>
      <c r="E197" s="67" t="s">
        <v>208</v>
      </c>
      <c r="F197" s="67" t="s">
        <v>208</v>
      </c>
      <c r="G197" s="67" t="s">
        <v>208</v>
      </c>
      <c r="H197" s="64">
        <v>0</v>
      </c>
      <c r="I197" s="64">
        <v>0</v>
      </c>
      <c r="J197" s="64">
        <v>0</v>
      </c>
      <c r="K197" s="64">
        <v>0</v>
      </c>
      <c r="L197" s="64">
        <v>0</v>
      </c>
      <c r="M197" s="64">
        <v>0</v>
      </c>
      <c r="N197" s="64">
        <v>0</v>
      </c>
      <c r="O197" s="64">
        <v>0</v>
      </c>
      <c r="P197" s="64">
        <v>0</v>
      </c>
      <c r="Q197" s="64">
        <v>0</v>
      </c>
      <c r="R197" s="64">
        <v>0</v>
      </c>
      <c r="S197" s="64">
        <v>0</v>
      </c>
      <c r="T197" s="64">
        <v>0</v>
      </c>
      <c r="U197" s="64">
        <v>0</v>
      </c>
      <c r="V197" s="64">
        <v>0</v>
      </c>
      <c r="W197" s="64">
        <v>0</v>
      </c>
      <c r="X197" s="64">
        <v>0</v>
      </c>
      <c r="Y197" s="64">
        <v>1</v>
      </c>
      <c r="Z197" s="64">
        <v>0</v>
      </c>
      <c r="AA197" s="64">
        <v>0</v>
      </c>
      <c r="AB197" s="64">
        <v>0</v>
      </c>
      <c r="AC197" s="64">
        <v>0</v>
      </c>
      <c r="AD197" s="64">
        <v>0</v>
      </c>
      <c r="AE197" s="64">
        <v>0</v>
      </c>
      <c r="AF197" t="s">
        <v>200</v>
      </c>
      <c r="AG197" t="s">
        <v>198</v>
      </c>
      <c r="AH197" s="64">
        <v>1</v>
      </c>
    </row>
    <row r="198" spans="1:34" x14ac:dyDescent="0.25">
      <c r="A198" s="3" t="str">
        <f t="shared" si="3"/>
        <v>Load Control GroupSDP-HD9/9/2021 (3:58pm-5:00pm)</v>
      </c>
      <c r="B198" t="s">
        <v>71</v>
      </c>
      <c r="C198" t="s">
        <v>112</v>
      </c>
      <c r="D198" t="s">
        <v>173</v>
      </c>
      <c r="E198" s="67" t="s">
        <v>208</v>
      </c>
      <c r="F198" s="67" t="s">
        <v>208</v>
      </c>
      <c r="G198" s="67" t="s">
        <v>208</v>
      </c>
      <c r="H198" s="64">
        <v>0</v>
      </c>
      <c r="I198" s="64">
        <v>0</v>
      </c>
      <c r="J198" s="64">
        <v>0</v>
      </c>
      <c r="K198" s="64">
        <v>0</v>
      </c>
      <c r="L198" s="64">
        <v>0</v>
      </c>
      <c r="M198" s="64">
        <v>0</v>
      </c>
      <c r="N198" s="64">
        <v>0</v>
      </c>
      <c r="O198" s="64">
        <v>0</v>
      </c>
      <c r="P198" s="64">
        <v>0</v>
      </c>
      <c r="Q198" s="64">
        <v>0</v>
      </c>
      <c r="R198" s="64">
        <v>0</v>
      </c>
      <c r="S198" s="64">
        <v>0</v>
      </c>
      <c r="T198" s="64">
        <v>0</v>
      </c>
      <c r="U198" s="64">
        <v>0</v>
      </c>
      <c r="V198" s="64">
        <v>0</v>
      </c>
      <c r="W198" s="64">
        <v>2</v>
      </c>
      <c r="X198" s="64">
        <v>1</v>
      </c>
      <c r="Y198" s="64">
        <v>0</v>
      </c>
      <c r="Z198" s="64">
        <v>0</v>
      </c>
      <c r="AA198" s="64">
        <v>0</v>
      </c>
      <c r="AB198" s="64">
        <v>0</v>
      </c>
      <c r="AC198" s="64">
        <v>0</v>
      </c>
      <c r="AD198" s="64">
        <v>0</v>
      </c>
      <c r="AE198" s="64">
        <v>0</v>
      </c>
      <c r="AF198" t="s">
        <v>203</v>
      </c>
      <c r="AG198" t="s">
        <v>200</v>
      </c>
      <c r="AH198" s="64">
        <v>1</v>
      </c>
    </row>
    <row r="199" spans="1:34" x14ac:dyDescent="0.25">
      <c r="A199" s="3" t="str">
        <f t="shared" si="3"/>
        <v>Load Control GroupSDP-HDAverage Event Day (5:00pm-6:00pm)</v>
      </c>
      <c r="B199" t="s">
        <v>71</v>
      </c>
      <c r="C199" t="s">
        <v>112</v>
      </c>
      <c r="D199" t="s">
        <v>167</v>
      </c>
      <c r="E199" s="67" t="s">
        <v>208</v>
      </c>
      <c r="F199" s="67" t="s">
        <v>208</v>
      </c>
      <c r="G199" s="67" t="s">
        <v>208</v>
      </c>
      <c r="H199" s="64">
        <v>0</v>
      </c>
      <c r="I199" s="64">
        <v>0</v>
      </c>
      <c r="J199" s="64">
        <v>0</v>
      </c>
      <c r="K199" s="64">
        <v>0</v>
      </c>
      <c r="L199" s="64">
        <v>0</v>
      </c>
      <c r="M199" s="64">
        <v>0</v>
      </c>
      <c r="N199" s="64">
        <v>0</v>
      </c>
      <c r="O199" s="64">
        <v>0</v>
      </c>
      <c r="P199" s="64">
        <v>0</v>
      </c>
      <c r="Q199" s="64">
        <v>0</v>
      </c>
      <c r="R199" s="64">
        <v>0</v>
      </c>
      <c r="S199" s="64">
        <v>0</v>
      </c>
      <c r="T199" s="64">
        <v>0</v>
      </c>
      <c r="U199" s="64">
        <v>0</v>
      </c>
      <c r="V199" s="64">
        <v>0</v>
      </c>
      <c r="W199" s="64">
        <v>0</v>
      </c>
      <c r="X199" s="64">
        <v>0</v>
      </c>
      <c r="Y199" s="64">
        <v>1</v>
      </c>
      <c r="Z199" s="64">
        <v>0</v>
      </c>
      <c r="AA199" s="64">
        <v>0</v>
      </c>
      <c r="AB199" s="64">
        <v>0</v>
      </c>
      <c r="AC199" s="64">
        <v>0</v>
      </c>
      <c r="AD199" s="64">
        <v>0</v>
      </c>
      <c r="AE199" s="64">
        <v>0</v>
      </c>
      <c r="AF199" t="s">
        <v>200</v>
      </c>
      <c r="AG199" t="s">
        <v>198</v>
      </c>
      <c r="AH199" s="64">
        <v>1</v>
      </c>
    </row>
    <row r="200" spans="1:34" x14ac:dyDescent="0.25">
      <c r="A200" s="3" t="str">
        <f t="shared" si="3"/>
        <v>Load Control GroupSDP-LD10/14/2020 (6:00pm-7:00pm)</v>
      </c>
      <c r="B200" t="s">
        <v>71</v>
      </c>
      <c r="C200" t="s">
        <v>113</v>
      </c>
      <c r="D200" t="s">
        <v>168</v>
      </c>
      <c r="E200" s="67" t="s">
        <v>208</v>
      </c>
      <c r="F200" s="67" t="s">
        <v>208</v>
      </c>
      <c r="G200" s="67" t="s">
        <v>208</v>
      </c>
      <c r="H200" s="64">
        <v>0</v>
      </c>
      <c r="I200" s="64">
        <v>0</v>
      </c>
      <c r="J200" s="64">
        <v>0</v>
      </c>
      <c r="K200" s="64">
        <v>0</v>
      </c>
      <c r="L200" s="64">
        <v>0</v>
      </c>
      <c r="M200" s="64">
        <v>0</v>
      </c>
      <c r="N200" s="64">
        <v>0</v>
      </c>
      <c r="O200" s="64">
        <v>0</v>
      </c>
      <c r="P200" s="64">
        <v>0</v>
      </c>
      <c r="Q200" s="64">
        <v>0</v>
      </c>
      <c r="R200" s="64">
        <v>0</v>
      </c>
      <c r="S200" s="64">
        <v>0</v>
      </c>
      <c r="T200" s="64">
        <v>0</v>
      </c>
      <c r="U200" s="64">
        <v>0</v>
      </c>
      <c r="V200" s="64">
        <v>0</v>
      </c>
      <c r="W200" s="64">
        <v>0</v>
      </c>
      <c r="X200" s="64">
        <v>0</v>
      </c>
      <c r="Y200" s="64">
        <v>0</v>
      </c>
      <c r="Z200" s="64">
        <v>1</v>
      </c>
      <c r="AA200" s="64">
        <v>0</v>
      </c>
      <c r="AB200" s="64">
        <v>0</v>
      </c>
      <c r="AC200" s="64">
        <v>0</v>
      </c>
      <c r="AD200" s="64">
        <v>0</v>
      </c>
      <c r="AE200" s="64">
        <v>0</v>
      </c>
      <c r="AF200" t="s">
        <v>198</v>
      </c>
      <c r="AG200" t="s">
        <v>199</v>
      </c>
      <c r="AH200" s="64">
        <v>1</v>
      </c>
    </row>
    <row r="201" spans="1:34" x14ac:dyDescent="0.25">
      <c r="A201" s="3" t="str">
        <f t="shared" si="3"/>
        <v>Load Control GroupSDP-LD10/15/2020 (6:00pm-7:00pm)</v>
      </c>
      <c r="B201" t="s">
        <v>71</v>
      </c>
      <c r="C201" t="s">
        <v>113</v>
      </c>
      <c r="D201" t="s">
        <v>169</v>
      </c>
      <c r="E201" s="67" t="s">
        <v>208</v>
      </c>
      <c r="F201" s="67" t="s">
        <v>208</v>
      </c>
      <c r="G201" s="67" t="s">
        <v>208</v>
      </c>
      <c r="H201" s="64">
        <v>0</v>
      </c>
      <c r="I201" s="64">
        <v>0</v>
      </c>
      <c r="J201" s="64">
        <v>0</v>
      </c>
      <c r="K201" s="64">
        <v>0</v>
      </c>
      <c r="L201" s="64">
        <v>0</v>
      </c>
      <c r="M201" s="64">
        <v>0</v>
      </c>
      <c r="N201" s="64">
        <v>0</v>
      </c>
      <c r="O201" s="64">
        <v>0</v>
      </c>
      <c r="P201" s="64">
        <v>0</v>
      </c>
      <c r="Q201" s="64">
        <v>0</v>
      </c>
      <c r="R201" s="64">
        <v>0</v>
      </c>
      <c r="S201" s="64">
        <v>0</v>
      </c>
      <c r="T201" s="64">
        <v>0</v>
      </c>
      <c r="U201" s="64">
        <v>0</v>
      </c>
      <c r="V201" s="64">
        <v>0</v>
      </c>
      <c r="W201" s="64">
        <v>0</v>
      </c>
      <c r="X201" s="64">
        <v>0</v>
      </c>
      <c r="Y201" s="64">
        <v>0</v>
      </c>
      <c r="Z201" s="64">
        <v>1</v>
      </c>
      <c r="AA201" s="64">
        <v>0</v>
      </c>
      <c r="AB201" s="64">
        <v>0</v>
      </c>
      <c r="AC201" s="64">
        <v>0</v>
      </c>
      <c r="AD201" s="64">
        <v>0</v>
      </c>
      <c r="AE201" s="64">
        <v>0</v>
      </c>
      <c r="AF201" t="s">
        <v>198</v>
      </c>
      <c r="AG201" t="s">
        <v>199</v>
      </c>
      <c r="AH201" s="64">
        <v>1</v>
      </c>
    </row>
    <row r="202" spans="1:34" x14ac:dyDescent="0.25">
      <c r="A202" s="3" t="str">
        <f t="shared" si="3"/>
        <v>Load Control GroupSDP-LD7/9/2021 (5:50pm-8:55pm)</v>
      </c>
      <c r="B202" t="s">
        <v>71</v>
      </c>
      <c r="C202" t="s">
        <v>113</v>
      </c>
      <c r="D202" t="s">
        <v>171</v>
      </c>
      <c r="E202" s="67" t="s">
        <v>208</v>
      </c>
      <c r="F202" s="67" t="s">
        <v>208</v>
      </c>
      <c r="G202" s="67" t="s">
        <v>208</v>
      </c>
      <c r="H202" s="64">
        <v>0</v>
      </c>
      <c r="I202" s="64">
        <v>0</v>
      </c>
      <c r="J202" s="64">
        <v>0</v>
      </c>
      <c r="K202" s="64">
        <v>0</v>
      </c>
      <c r="L202" s="64">
        <v>0</v>
      </c>
      <c r="M202" s="64">
        <v>0</v>
      </c>
      <c r="N202" s="64">
        <v>0</v>
      </c>
      <c r="O202" s="64">
        <v>0</v>
      </c>
      <c r="P202" s="64">
        <v>0</v>
      </c>
      <c r="Q202" s="64">
        <v>0</v>
      </c>
      <c r="R202" s="64">
        <v>0</v>
      </c>
      <c r="S202" s="64">
        <v>0</v>
      </c>
      <c r="T202" s="64">
        <v>0</v>
      </c>
      <c r="U202" s="64">
        <v>0</v>
      </c>
      <c r="V202" s="64">
        <v>0</v>
      </c>
      <c r="W202" s="64">
        <v>0</v>
      </c>
      <c r="X202" s="64">
        <v>0</v>
      </c>
      <c r="Y202" s="64">
        <v>2</v>
      </c>
      <c r="Z202" s="64">
        <v>1</v>
      </c>
      <c r="AA202" s="64">
        <v>1</v>
      </c>
      <c r="AB202" s="64">
        <v>2</v>
      </c>
      <c r="AC202" s="64">
        <v>0</v>
      </c>
      <c r="AD202" s="64">
        <v>0</v>
      </c>
      <c r="AE202" s="64">
        <v>0</v>
      </c>
      <c r="AF202" t="s">
        <v>201</v>
      </c>
      <c r="AG202" t="s">
        <v>202</v>
      </c>
      <c r="AH202" s="64">
        <v>1</v>
      </c>
    </row>
    <row r="203" spans="1:34" x14ac:dyDescent="0.25">
      <c r="A203" s="3" t="str">
        <f t="shared" si="3"/>
        <v>Load Control GroupSDP-LD8/27/2021 (5:00pm-6:00pm)</v>
      </c>
      <c r="B203" t="s">
        <v>71</v>
      </c>
      <c r="C203" t="s">
        <v>113</v>
      </c>
      <c r="D203" t="s">
        <v>172</v>
      </c>
      <c r="E203" s="67" t="s">
        <v>208</v>
      </c>
      <c r="F203" s="67" t="s">
        <v>208</v>
      </c>
      <c r="G203" s="67" t="s">
        <v>208</v>
      </c>
      <c r="H203" s="64">
        <v>0</v>
      </c>
      <c r="I203" s="64">
        <v>0</v>
      </c>
      <c r="J203" s="64">
        <v>0</v>
      </c>
      <c r="K203" s="64">
        <v>0</v>
      </c>
      <c r="L203" s="64">
        <v>0</v>
      </c>
      <c r="M203" s="64">
        <v>0</v>
      </c>
      <c r="N203" s="64">
        <v>0</v>
      </c>
      <c r="O203" s="64">
        <v>0</v>
      </c>
      <c r="P203" s="64">
        <v>0</v>
      </c>
      <c r="Q203" s="64">
        <v>0</v>
      </c>
      <c r="R203" s="64">
        <v>0</v>
      </c>
      <c r="S203" s="64">
        <v>0</v>
      </c>
      <c r="T203" s="64">
        <v>0</v>
      </c>
      <c r="U203" s="64">
        <v>0</v>
      </c>
      <c r="V203" s="64">
        <v>0</v>
      </c>
      <c r="W203" s="64">
        <v>0</v>
      </c>
      <c r="X203" s="64">
        <v>0</v>
      </c>
      <c r="Y203" s="64">
        <v>1</v>
      </c>
      <c r="Z203" s="64">
        <v>0</v>
      </c>
      <c r="AA203" s="64">
        <v>0</v>
      </c>
      <c r="AB203" s="64">
        <v>0</v>
      </c>
      <c r="AC203" s="64">
        <v>0</v>
      </c>
      <c r="AD203" s="64">
        <v>0</v>
      </c>
      <c r="AE203" s="64">
        <v>0</v>
      </c>
      <c r="AF203" t="s">
        <v>200</v>
      </c>
      <c r="AG203" t="s">
        <v>198</v>
      </c>
      <c r="AH203" s="64">
        <v>1</v>
      </c>
    </row>
    <row r="204" spans="1:34" x14ac:dyDescent="0.25">
      <c r="A204" s="3" t="str">
        <f t="shared" si="3"/>
        <v>Load Control GroupSDP-LD9/9/2021 (3:58pm-5:00pm)</v>
      </c>
      <c r="B204" t="s">
        <v>71</v>
      </c>
      <c r="C204" t="s">
        <v>113</v>
      </c>
      <c r="D204" t="s">
        <v>173</v>
      </c>
      <c r="E204" s="67" t="s">
        <v>208</v>
      </c>
      <c r="F204" s="67" t="s">
        <v>208</v>
      </c>
      <c r="G204" s="67" t="s">
        <v>208</v>
      </c>
      <c r="H204" s="64">
        <v>0</v>
      </c>
      <c r="I204" s="64">
        <v>0</v>
      </c>
      <c r="J204" s="64">
        <v>0</v>
      </c>
      <c r="K204" s="64">
        <v>0</v>
      </c>
      <c r="L204" s="64">
        <v>0</v>
      </c>
      <c r="M204" s="64">
        <v>0</v>
      </c>
      <c r="N204" s="64">
        <v>0</v>
      </c>
      <c r="O204" s="64">
        <v>0</v>
      </c>
      <c r="P204" s="64">
        <v>0</v>
      </c>
      <c r="Q204" s="64">
        <v>0</v>
      </c>
      <c r="R204" s="64">
        <v>0</v>
      </c>
      <c r="S204" s="64">
        <v>0</v>
      </c>
      <c r="T204" s="64">
        <v>0</v>
      </c>
      <c r="U204" s="64">
        <v>0</v>
      </c>
      <c r="V204" s="64">
        <v>0</v>
      </c>
      <c r="W204" s="64">
        <v>2</v>
      </c>
      <c r="X204" s="64">
        <v>1</v>
      </c>
      <c r="Y204" s="64">
        <v>0</v>
      </c>
      <c r="Z204" s="64">
        <v>0</v>
      </c>
      <c r="AA204" s="64">
        <v>0</v>
      </c>
      <c r="AB204" s="64">
        <v>0</v>
      </c>
      <c r="AC204" s="64">
        <v>0</v>
      </c>
      <c r="AD204" s="64">
        <v>0</v>
      </c>
      <c r="AE204" s="64">
        <v>0</v>
      </c>
      <c r="AF204" t="s">
        <v>203</v>
      </c>
      <c r="AG204" t="s">
        <v>200</v>
      </c>
      <c r="AH204" s="64">
        <v>1</v>
      </c>
    </row>
    <row r="205" spans="1:34" x14ac:dyDescent="0.25">
      <c r="A205" s="3" t="str">
        <f t="shared" si="3"/>
        <v>Load Control GroupSDP-LDAverage Event Day (5:00pm-6:00pm)</v>
      </c>
      <c r="B205" t="s">
        <v>71</v>
      </c>
      <c r="C205" t="s">
        <v>113</v>
      </c>
      <c r="D205" t="s">
        <v>167</v>
      </c>
      <c r="E205" s="67" t="s">
        <v>208</v>
      </c>
      <c r="F205" s="67" t="s">
        <v>208</v>
      </c>
      <c r="G205" s="67" t="s">
        <v>208</v>
      </c>
      <c r="H205" s="64">
        <v>0</v>
      </c>
      <c r="I205" s="64">
        <v>0</v>
      </c>
      <c r="J205" s="64">
        <v>0</v>
      </c>
      <c r="K205" s="64">
        <v>0</v>
      </c>
      <c r="L205" s="64">
        <v>0</v>
      </c>
      <c r="M205" s="64">
        <v>0</v>
      </c>
      <c r="N205" s="64">
        <v>0</v>
      </c>
      <c r="O205" s="64">
        <v>0</v>
      </c>
      <c r="P205" s="64">
        <v>0</v>
      </c>
      <c r="Q205" s="64">
        <v>0</v>
      </c>
      <c r="R205" s="64">
        <v>0</v>
      </c>
      <c r="S205" s="64">
        <v>0</v>
      </c>
      <c r="T205" s="64">
        <v>0</v>
      </c>
      <c r="U205" s="64">
        <v>0</v>
      </c>
      <c r="V205" s="64">
        <v>0</v>
      </c>
      <c r="W205" s="64">
        <v>0</v>
      </c>
      <c r="X205" s="64">
        <v>0</v>
      </c>
      <c r="Y205" s="64">
        <v>1</v>
      </c>
      <c r="Z205" s="64">
        <v>0</v>
      </c>
      <c r="AA205" s="64">
        <v>0</v>
      </c>
      <c r="AB205" s="64">
        <v>0</v>
      </c>
      <c r="AC205" s="64">
        <v>0</v>
      </c>
      <c r="AD205" s="64">
        <v>0</v>
      </c>
      <c r="AE205" s="64">
        <v>0</v>
      </c>
      <c r="AF205" t="s">
        <v>200</v>
      </c>
      <c r="AG205" t="s">
        <v>198</v>
      </c>
      <c r="AH205" s="64">
        <v>1</v>
      </c>
    </row>
    <row r="206" spans="1:34" x14ac:dyDescent="0.25">
      <c r="A206" s="3" t="str">
        <f t="shared" si="3"/>
        <v>Load Control GroupSDP-N6/17/2021 (5:00pm-6:00pm)</v>
      </c>
      <c r="B206" t="s">
        <v>71</v>
      </c>
      <c r="C206" t="s">
        <v>114</v>
      </c>
      <c r="D206" t="s">
        <v>170</v>
      </c>
      <c r="E206" s="67" t="s">
        <v>208</v>
      </c>
      <c r="F206" s="67" t="s">
        <v>208</v>
      </c>
      <c r="G206" s="67" t="s">
        <v>208</v>
      </c>
      <c r="H206" s="64">
        <v>0</v>
      </c>
      <c r="I206" s="64">
        <v>0</v>
      </c>
      <c r="J206" s="64">
        <v>0</v>
      </c>
      <c r="K206" s="64">
        <v>0</v>
      </c>
      <c r="L206" s="64">
        <v>0</v>
      </c>
      <c r="M206" s="64">
        <v>0</v>
      </c>
      <c r="N206" s="64">
        <v>0</v>
      </c>
      <c r="O206" s="64">
        <v>0</v>
      </c>
      <c r="P206" s="64">
        <v>0</v>
      </c>
      <c r="Q206" s="64">
        <v>0</v>
      </c>
      <c r="R206" s="64">
        <v>0</v>
      </c>
      <c r="S206" s="64">
        <v>0</v>
      </c>
      <c r="T206" s="64">
        <v>0</v>
      </c>
      <c r="U206" s="64">
        <v>0</v>
      </c>
      <c r="V206" s="64">
        <v>0</v>
      </c>
      <c r="W206" s="64">
        <v>0</v>
      </c>
      <c r="X206" s="64">
        <v>0</v>
      </c>
      <c r="Y206" s="64">
        <v>1</v>
      </c>
      <c r="Z206" s="64">
        <v>0</v>
      </c>
      <c r="AA206" s="64">
        <v>0</v>
      </c>
      <c r="AB206" s="64">
        <v>0</v>
      </c>
      <c r="AC206" s="64">
        <v>0</v>
      </c>
      <c r="AD206" s="64">
        <v>0</v>
      </c>
      <c r="AE206" s="64">
        <v>0</v>
      </c>
      <c r="AF206" t="s">
        <v>200</v>
      </c>
      <c r="AG206" t="s">
        <v>198</v>
      </c>
      <c r="AH206" s="64">
        <v>1</v>
      </c>
    </row>
    <row r="207" spans="1:34" x14ac:dyDescent="0.25">
      <c r="A207" s="3" t="str">
        <f t="shared" si="3"/>
        <v>Load Control GroupSDP-N7/9/2021 (5:50pm-8:55pm)</v>
      </c>
      <c r="B207" t="s">
        <v>71</v>
      </c>
      <c r="C207" t="s">
        <v>114</v>
      </c>
      <c r="D207" t="s">
        <v>171</v>
      </c>
      <c r="E207" s="67" t="s">
        <v>208</v>
      </c>
      <c r="F207" s="67" t="s">
        <v>208</v>
      </c>
      <c r="G207" s="67" t="s">
        <v>208</v>
      </c>
      <c r="H207" s="64">
        <v>0</v>
      </c>
      <c r="I207" s="64">
        <v>0</v>
      </c>
      <c r="J207" s="64">
        <v>0</v>
      </c>
      <c r="K207" s="64">
        <v>0</v>
      </c>
      <c r="L207" s="64">
        <v>0</v>
      </c>
      <c r="M207" s="64">
        <v>0</v>
      </c>
      <c r="N207" s="64">
        <v>0</v>
      </c>
      <c r="O207" s="64">
        <v>0</v>
      </c>
      <c r="P207" s="64">
        <v>0</v>
      </c>
      <c r="Q207" s="64">
        <v>0</v>
      </c>
      <c r="R207" s="64">
        <v>0</v>
      </c>
      <c r="S207" s="64">
        <v>0</v>
      </c>
      <c r="T207" s="64">
        <v>0</v>
      </c>
      <c r="U207" s="64">
        <v>0</v>
      </c>
      <c r="V207" s="64">
        <v>0</v>
      </c>
      <c r="W207" s="64">
        <v>0</v>
      </c>
      <c r="X207" s="64">
        <v>0</v>
      </c>
      <c r="Y207" s="64">
        <v>2</v>
      </c>
      <c r="Z207" s="64">
        <v>1</v>
      </c>
      <c r="AA207" s="64">
        <v>1</v>
      </c>
      <c r="AB207" s="64">
        <v>2</v>
      </c>
      <c r="AC207" s="64">
        <v>0</v>
      </c>
      <c r="AD207" s="64">
        <v>0</v>
      </c>
      <c r="AE207" s="64">
        <v>0</v>
      </c>
      <c r="AF207" t="s">
        <v>201</v>
      </c>
      <c r="AG207" t="s">
        <v>202</v>
      </c>
      <c r="AH207" s="64">
        <v>1</v>
      </c>
    </row>
    <row r="208" spans="1:34" x14ac:dyDescent="0.25">
      <c r="A208" s="3" t="str">
        <f t="shared" si="3"/>
        <v>Load Control GroupSDP-N8/27/2021 (5:00pm-6:00pm)</v>
      </c>
      <c r="B208" t="s">
        <v>71</v>
      </c>
      <c r="C208" t="s">
        <v>114</v>
      </c>
      <c r="D208" t="s">
        <v>172</v>
      </c>
      <c r="E208" s="67" t="s">
        <v>208</v>
      </c>
      <c r="F208" s="67" t="s">
        <v>208</v>
      </c>
      <c r="G208" s="67" t="s">
        <v>208</v>
      </c>
      <c r="H208" s="64">
        <v>0</v>
      </c>
      <c r="I208" s="64">
        <v>0</v>
      </c>
      <c r="J208" s="64">
        <v>0</v>
      </c>
      <c r="K208" s="64">
        <v>0</v>
      </c>
      <c r="L208" s="64">
        <v>0</v>
      </c>
      <c r="M208" s="64">
        <v>0</v>
      </c>
      <c r="N208" s="64">
        <v>0</v>
      </c>
      <c r="O208" s="64">
        <v>0</v>
      </c>
      <c r="P208" s="64">
        <v>0</v>
      </c>
      <c r="Q208" s="64">
        <v>0</v>
      </c>
      <c r="R208" s="64">
        <v>0</v>
      </c>
      <c r="S208" s="64">
        <v>0</v>
      </c>
      <c r="T208" s="64">
        <v>0</v>
      </c>
      <c r="U208" s="64">
        <v>0</v>
      </c>
      <c r="V208" s="64">
        <v>0</v>
      </c>
      <c r="W208" s="64">
        <v>0</v>
      </c>
      <c r="X208" s="64">
        <v>0</v>
      </c>
      <c r="Y208" s="64">
        <v>1</v>
      </c>
      <c r="Z208" s="64">
        <v>0</v>
      </c>
      <c r="AA208" s="64">
        <v>0</v>
      </c>
      <c r="AB208" s="64">
        <v>0</v>
      </c>
      <c r="AC208" s="64">
        <v>0</v>
      </c>
      <c r="AD208" s="64">
        <v>0</v>
      </c>
      <c r="AE208" s="64">
        <v>0</v>
      </c>
      <c r="AF208" t="s">
        <v>200</v>
      </c>
      <c r="AG208" t="s">
        <v>198</v>
      </c>
      <c r="AH208" s="64">
        <v>1</v>
      </c>
    </row>
    <row r="209" spans="1:34" x14ac:dyDescent="0.25">
      <c r="A209" s="3" t="str">
        <f t="shared" si="3"/>
        <v>Load Control GroupSDP-N9/9/2021 (3:58pm-5:00pm)</v>
      </c>
      <c r="B209" t="s">
        <v>71</v>
      </c>
      <c r="C209" t="s">
        <v>114</v>
      </c>
      <c r="D209" t="s">
        <v>173</v>
      </c>
      <c r="E209" s="67" t="s">
        <v>208</v>
      </c>
      <c r="F209" s="67" t="s">
        <v>208</v>
      </c>
      <c r="G209" s="67" t="s">
        <v>208</v>
      </c>
      <c r="H209" s="64">
        <v>0</v>
      </c>
      <c r="I209" s="64">
        <v>0</v>
      </c>
      <c r="J209" s="64">
        <v>0</v>
      </c>
      <c r="K209" s="64">
        <v>0</v>
      </c>
      <c r="L209" s="64">
        <v>0</v>
      </c>
      <c r="M209" s="64">
        <v>0</v>
      </c>
      <c r="N209" s="64">
        <v>0</v>
      </c>
      <c r="O209" s="64">
        <v>0</v>
      </c>
      <c r="P209" s="64">
        <v>0</v>
      </c>
      <c r="Q209" s="64">
        <v>0</v>
      </c>
      <c r="R209" s="64">
        <v>0</v>
      </c>
      <c r="S209" s="64">
        <v>0</v>
      </c>
      <c r="T209" s="64">
        <v>0</v>
      </c>
      <c r="U209" s="64">
        <v>0</v>
      </c>
      <c r="V209" s="64">
        <v>0</v>
      </c>
      <c r="W209" s="64">
        <v>2</v>
      </c>
      <c r="X209" s="64">
        <v>1</v>
      </c>
      <c r="Y209" s="64">
        <v>0</v>
      </c>
      <c r="Z209" s="64">
        <v>0</v>
      </c>
      <c r="AA209" s="64">
        <v>0</v>
      </c>
      <c r="AB209" s="64">
        <v>0</v>
      </c>
      <c r="AC209" s="64">
        <v>0</v>
      </c>
      <c r="AD209" s="64">
        <v>0</v>
      </c>
      <c r="AE209" s="64">
        <v>0</v>
      </c>
      <c r="AF209" t="s">
        <v>203</v>
      </c>
      <c r="AG209" t="s">
        <v>200</v>
      </c>
      <c r="AH209" s="64">
        <v>1</v>
      </c>
    </row>
    <row r="210" spans="1:34" x14ac:dyDescent="0.25">
      <c r="A210" s="3" t="str">
        <f t="shared" si="3"/>
        <v>Load Control GroupSDP-NAverage Event Day (5:00pm-6:00pm)</v>
      </c>
      <c r="B210" t="s">
        <v>71</v>
      </c>
      <c r="C210" t="s">
        <v>114</v>
      </c>
      <c r="D210" t="s">
        <v>167</v>
      </c>
      <c r="E210" s="67" t="s">
        <v>208</v>
      </c>
      <c r="F210" s="67" t="s">
        <v>208</v>
      </c>
      <c r="G210" s="67" t="s">
        <v>208</v>
      </c>
      <c r="H210" s="64">
        <v>0</v>
      </c>
      <c r="I210" s="64">
        <v>0</v>
      </c>
      <c r="J210" s="64">
        <v>0</v>
      </c>
      <c r="K210" s="64">
        <v>0</v>
      </c>
      <c r="L210" s="64">
        <v>0</v>
      </c>
      <c r="M210" s="64">
        <v>0</v>
      </c>
      <c r="N210" s="64">
        <v>0</v>
      </c>
      <c r="O210" s="64">
        <v>0</v>
      </c>
      <c r="P210" s="64">
        <v>0</v>
      </c>
      <c r="Q210" s="64">
        <v>0</v>
      </c>
      <c r="R210" s="64">
        <v>0</v>
      </c>
      <c r="S210" s="64">
        <v>0</v>
      </c>
      <c r="T210" s="64">
        <v>0</v>
      </c>
      <c r="U210" s="64">
        <v>0</v>
      </c>
      <c r="V210" s="64">
        <v>0</v>
      </c>
      <c r="W210" s="64">
        <v>0</v>
      </c>
      <c r="X210" s="64">
        <v>0</v>
      </c>
      <c r="Y210" s="64">
        <v>1</v>
      </c>
      <c r="Z210" s="64">
        <v>0</v>
      </c>
      <c r="AA210" s="64">
        <v>0</v>
      </c>
      <c r="AB210" s="64">
        <v>0</v>
      </c>
      <c r="AC210" s="64">
        <v>0</v>
      </c>
      <c r="AD210" s="64">
        <v>0</v>
      </c>
      <c r="AE210" s="64">
        <v>0</v>
      </c>
      <c r="AF210" t="s">
        <v>200</v>
      </c>
      <c r="AG210" t="s">
        <v>198</v>
      </c>
      <c r="AH210" s="64">
        <v>1</v>
      </c>
    </row>
    <row r="211" spans="1:34" x14ac:dyDescent="0.25">
      <c r="A211" s="3" t="str">
        <f t="shared" si="3"/>
        <v>Load Control GroupSDP-NW6/17/2021 (5:00pm-6:00pm)</v>
      </c>
      <c r="B211" t="s">
        <v>71</v>
      </c>
      <c r="C211" t="s">
        <v>115</v>
      </c>
      <c r="D211" t="s">
        <v>170</v>
      </c>
      <c r="E211" s="63">
        <v>509</v>
      </c>
      <c r="F211" s="63">
        <v>4281</v>
      </c>
      <c r="G211" s="63">
        <v>21860.078275536365</v>
      </c>
      <c r="H211" s="64">
        <v>0</v>
      </c>
      <c r="I211" s="64">
        <v>0</v>
      </c>
      <c r="J211" s="64">
        <v>0</v>
      </c>
      <c r="K211" s="64">
        <v>0</v>
      </c>
      <c r="L211" s="64">
        <v>0</v>
      </c>
      <c r="M211" s="64">
        <v>0</v>
      </c>
      <c r="N211" s="64">
        <v>0</v>
      </c>
      <c r="O211" s="64">
        <v>0</v>
      </c>
      <c r="P211" s="64">
        <v>0</v>
      </c>
      <c r="Q211" s="64">
        <v>0</v>
      </c>
      <c r="R211" s="64">
        <v>0</v>
      </c>
      <c r="S211" s="64">
        <v>0</v>
      </c>
      <c r="T211" s="64">
        <v>0</v>
      </c>
      <c r="U211" s="64">
        <v>0</v>
      </c>
      <c r="V211" s="64">
        <v>0</v>
      </c>
      <c r="W211" s="64">
        <v>0</v>
      </c>
      <c r="X211" s="64">
        <v>0</v>
      </c>
      <c r="Y211" s="64">
        <v>1</v>
      </c>
      <c r="Z211" s="64">
        <v>0</v>
      </c>
      <c r="AA211" s="64">
        <v>0</v>
      </c>
      <c r="AB211" s="64">
        <v>0</v>
      </c>
      <c r="AC211" s="64">
        <v>0</v>
      </c>
      <c r="AD211" s="64">
        <v>0</v>
      </c>
      <c r="AE211" s="64">
        <v>0</v>
      </c>
      <c r="AF211" t="s">
        <v>200</v>
      </c>
      <c r="AG211" t="s">
        <v>198</v>
      </c>
      <c r="AH211" s="64">
        <v>0</v>
      </c>
    </row>
    <row r="212" spans="1:34" x14ac:dyDescent="0.25">
      <c r="A212" s="3" t="str">
        <f t="shared" si="3"/>
        <v>Load Control GroupSDP-NW7/9/2021 (5:50pm-8:55pm)</v>
      </c>
      <c r="B212" t="s">
        <v>71</v>
      </c>
      <c r="C212" t="s">
        <v>115</v>
      </c>
      <c r="D212" t="s">
        <v>171</v>
      </c>
      <c r="E212" s="63">
        <v>510</v>
      </c>
      <c r="F212" s="63">
        <v>4310</v>
      </c>
      <c r="G212" s="63">
        <v>22008.825212686548</v>
      </c>
      <c r="H212" s="64">
        <v>0</v>
      </c>
      <c r="I212" s="64">
        <v>0</v>
      </c>
      <c r="J212" s="64">
        <v>0</v>
      </c>
      <c r="K212" s="64">
        <v>0</v>
      </c>
      <c r="L212" s="64">
        <v>0</v>
      </c>
      <c r="M212" s="64">
        <v>0</v>
      </c>
      <c r="N212" s="64">
        <v>0</v>
      </c>
      <c r="O212" s="64">
        <v>0</v>
      </c>
      <c r="P212" s="64">
        <v>0</v>
      </c>
      <c r="Q212" s="64">
        <v>0</v>
      </c>
      <c r="R212" s="64">
        <v>0</v>
      </c>
      <c r="S212" s="64">
        <v>0</v>
      </c>
      <c r="T212" s="64">
        <v>0</v>
      </c>
      <c r="U212" s="64">
        <v>0</v>
      </c>
      <c r="V212" s="64">
        <v>0</v>
      </c>
      <c r="W212" s="64">
        <v>0</v>
      </c>
      <c r="X212" s="64">
        <v>0</v>
      </c>
      <c r="Y212" s="64">
        <v>2</v>
      </c>
      <c r="Z212" s="64">
        <v>1</v>
      </c>
      <c r="AA212" s="64">
        <v>1</v>
      </c>
      <c r="AB212" s="64">
        <v>2</v>
      </c>
      <c r="AC212" s="64">
        <v>0</v>
      </c>
      <c r="AD212" s="64">
        <v>0</v>
      </c>
      <c r="AE212" s="64">
        <v>0</v>
      </c>
      <c r="AF212" t="s">
        <v>201</v>
      </c>
      <c r="AG212" t="s">
        <v>202</v>
      </c>
      <c r="AH212" s="64">
        <v>0</v>
      </c>
    </row>
    <row r="213" spans="1:34" x14ac:dyDescent="0.25">
      <c r="A213" s="3" t="str">
        <f t="shared" si="3"/>
        <v>Load Control GroupSDP-NW8/27/2021 (5:00pm-6:00pm)</v>
      </c>
      <c r="B213" t="s">
        <v>71</v>
      </c>
      <c r="C213" t="s">
        <v>115</v>
      </c>
      <c r="D213" t="s">
        <v>172</v>
      </c>
      <c r="E213" s="63">
        <v>509</v>
      </c>
      <c r="F213" s="63">
        <v>4310</v>
      </c>
      <c r="G213" s="63">
        <v>22015.966487234604</v>
      </c>
      <c r="H213" s="64">
        <v>0</v>
      </c>
      <c r="I213" s="64">
        <v>0</v>
      </c>
      <c r="J213" s="64">
        <v>0</v>
      </c>
      <c r="K213" s="64">
        <v>0</v>
      </c>
      <c r="L213" s="64">
        <v>0</v>
      </c>
      <c r="M213" s="64">
        <v>0</v>
      </c>
      <c r="N213" s="64">
        <v>0</v>
      </c>
      <c r="O213" s="64">
        <v>0</v>
      </c>
      <c r="P213" s="64">
        <v>0</v>
      </c>
      <c r="Q213" s="64">
        <v>0</v>
      </c>
      <c r="R213" s="64">
        <v>0</v>
      </c>
      <c r="S213" s="64">
        <v>0</v>
      </c>
      <c r="T213" s="64">
        <v>0</v>
      </c>
      <c r="U213" s="64">
        <v>0</v>
      </c>
      <c r="V213" s="64">
        <v>0</v>
      </c>
      <c r="W213" s="64">
        <v>0</v>
      </c>
      <c r="X213" s="64">
        <v>0</v>
      </c>
      <c r="Y213" s="64">
        <v>1</v>
      </c>
      <c r="Z213" s="64">
        <v>0</v>
      </c>
      <c r="AA213" s="64">
        <v>0</v>
      </c>
      <c r="AB213" s="64">
        <v>0</v>
      </c>
      <c r="AC213" s="64">
        <v>0</v>
      </c>
      <c r="AD213" s="64">
        <v>0</v>
      </c>
      <c r="AE213" s="64">
        <v>0</v>
      </c>
      <c r="AF213" t="s">
        <v>200</v>
      </c>
      <c r="AG213" t="s">
        <v>198</v>
      </c>
      <c r="AH213" s="64">
        <v>0</v>
      </c>
    </row>
    <row r="214" spans="1:34" x14ac:dyDescent="0.25">
      <c r="A214" s="3" t="str">
        <f t="shared" si="3"/>
        <v>Load Control GroupSDP-NW9/9/2021 (3:58pm-5:00pm)</v>
      </c>
      <c r="B214" t="s">
        <v>71</v>
      </c>
      <c r="C214" t="s">
        <v>115</v>
      </c>
      <c r="D214" t="s">
        <v>173</v>
      </c>
      <c r="E214" s="63">
        <v>508</v>
      </c>
      <c r="F214" s="63">
        <v>4312</v>
      </c>
      <c r="G214" s="63">
        <v>22021.825828786441</v>
      </c>
      <c r="H214" s="64">
        <v>0</v>
      </c>
      <c r="I214" s="64">
        <v>0</v>
      </c>
      <c r="J214" s="64">
        <v>0</v>
      </c>
      <c r="K214" s="64">
        <v>0</v>
      </c>
      <c r="L214" s="64">
        <v>0</v>
      </c>
      <c r="M214" s="64">
        <v>0</v>
      </c>
      <c r="N214" s="64">
        <v>0</v>
      </c>
      <c r="O214" s="64">
        <v>0</v>
      </c>
      <c r="P214" s="64">
        <v>0</v>
      </c>
      <c r="Q214" s="64">
        <v>0</v>
      </c>
      <c r="R214" s="64">
        <v>0</v>
      </c>
      <c r="S214" s="64">
        <v>0</v>
      </c>
      <c r="T214" s="64">
        <v>0</v>
      </c>
      <c r="U214" s="64">
        <v>0</v>
      </c>
      <c r="V214" s="64">
        <v>0</v>
      </c>
      <c r="W214" s="64">
        <v>2</v>
      </c>
      <c r="X214" s="64">
        <v>1</v>
      </c>
      <c r="Y214" s="64">
        <v>0</v>
      </c>
      <c r="Z214" s="64">
        <v>0</v>
      </c>
      <c r="AA214" s="64">
        <v>0</v>
      </c>
      <c r="AB214" s="64">
        <v>0</v>
      </c>
      <c r="AC214" s="64">
        <v>0</v>
      </c>
      <c r="AD214" s="64">
        <v>0</v>
      </c>
      <c r="AE214" s="64">
        <v>0</v>
      </c>
      <c r="AF214" t="s">
        <v>203</v>
      </c>
      <c r="AG214" t="s">
        <v>200</v>
      </c>
      <c r="AH214" s="64">
        <v>0</v>
      </c>
    </row>
    <row r="215" spans="1:34" x14ac:dyDescent="0.25">
      <c r="A215" s="3" t="str">
        <f t="shared" si="3"/>
        <v>Load Control GroupSDP-NWAverage Event Day (5:00pm-6:00pm)</v>
      </c>
      <c r="B215" t="s">
        <v>71</v>
      </c>
      <c r="C215" t="s">
        <v>115</v>
      </c>
      <c r="D215" t="s">
        <v>167</v>
      </c>
      <c r="E215" s="63">
        <v>509</v>
      </c>
      <c r="F215" s="63">
        <v>4303.25</v>
      </c>
      <c r="G215" s="63">
        <v>21976.673951060991</v>
      </c>
      <c r="H215" s="64">
        <v>0</v>
      </c>
      <c r="I215" s="64">
        <v>0</v>
      </c>
      <c r="J215" s="64">
        <v>0</v>
      </c>
      <c r="K215" s="64">
        <v>0</v>
      </c>
      <c r="L215" s="64">
        <v>0</v>
      </c>
      <c r="M215" s="64">
        <v>0</v>
      </c>
      <c r="N215" s="64">
        <v>0</v>
      </c>
      <c r="O215" s="64">
        <v>0</v>
      </c>
      <c r="P215" s="64">
        <v>0</v>
      </c>
      <c r="Q215" s="64">
        <v>0</v>
      </c>
      <c r="R215" s="64">
        <v>0</v>
      </c>
      <c r="S215" s="64">
        <v>0</v>
      </c>
      <c r="T215" s="64">
        <v>0</v>
      </c>
      <c r="U215" s="64">
        <v>0</v>
      </c>
      <c r="V215" s="64">
        <v>0</v>
      </c>
      <c r="W215" s="64">
        <v>0</v>
      </c>
      <c r="X215" s="64">
        <v>0</v>
      </c>
      <c r="Y215" s="64">
        <v>1</v>
      </c>
      <c r="Z215" s="64">
        <v>0</v>
      </c>
      <c r="AA215" s="64">
        <v>0</v>
      </c>
      <c r="AB215" s="64">
        <v>0</v>
      </c>
      <c r="AC215" s="64">
        <v>0</v>
      </c>
      <c r="AD215" s="64">
        <v>0</v>
      </c>
      <c r="AE215" s="64">
        <v>0</v>
      </c>
      <c r="AF215" t="s">
        <v>200</v>
      </c>
      <c r="AG215" t="s">
        <v>198</v>
      </c>
      <c r="AH215" s="64">
        <v>0</v>
      </c>
    </row>
    <row r="216" spans="1:34" x14ac:dyDescent="0.25">
      <c r="A216" s="3" t="str">
        <f t="shared" si="3"/>
        <v>Load Control GroupSDP-W-16/17/2021 (5:00pm-6:00pm)</v>
      </c>
      <c r="B216" t="s">
        <v>71</v>
      </c>
      <c r="C216" t="s">
        <v>116</v>
      </c>
      <c r="D216" t="s">
        <v>170</v>
      </c>
      <c r="E216" s="63">
        <v>1089</v>
      </c>
      <c r="F216" s="63">
        <v>7802</v>
      </c>
      <c r="G216" s="63">
        <v>38604.064748077268</v>
      </c>
      <c r="H216" s="64">
        <v>0</v>
      </c>
      <c r="I216" s="64">
        <v>0</v>
      </c>
      <c r="J216" s="64">
        <v>0</v>
      </c>
      <c r="K216" s="64">
        <v>0</v>
      </c>
      <c r="L216" s="64">
        <v>0</v>
      </c>
      <c r="M216" s="64">
        <v>0</v>
      </c>
      <c r="N216" s="64">
        <v>0</v>
      </c>
      <c r="O216" s="64">
        <v>0</v>
      </c>
      <c r="P216" s="64">
        <v>0</v>
      </c>
      <c r="Q216" s="64">
        <v>0</v>
      </c>
      <c r="R216" s="64">
        <v>0</v>
      </c>
      <c r="S216" s="64">
        <v>0</v>
      </c>
      <c r="T216" s="64">
        <v>0</v>
      </c>
      <c r="U216" s="64">
        <v>0</v>
      </c>
      <c r="V216" s="64">
        <v>0</v>
      </c>
      <c r="W216" s="64">
        <v>0</v>
      </c>
      <c r="X216" s="64">
        <v>0</v>
      </c>
      <c r="Y216" s="64">
        <v>1</v>
      </c>
      <c r="Z216" s="64">
        <v>0</v>
      </c>
      <c r="AA216" s="64">
        <v>0</v>
      </c>
      <c r="AB216" s="64">
        <v>0</v>
      </c>
      <c r="AC216" s="64">
        <v>0</v>
      </c>
      <c r="AD216" s="64">
        <v>0</v>
      </c>
      <c r="AE216" s="64">
        <v>0</v>
      </c>
      <c r="AF216" t="s">
        <v>200</v>
      </c>
      <c r="AG216" t="s">
        <v>198</v>
      </c>
      <c r="AH216" s="64">
        <v>0</v>
      </c>
    </row>
    <row r="217" spans="1:34" x14ac:dyDescent="0.25">
      <c r="A217" s="3" t="str">
        <f t="shared" si="3"/>
        <v>Load Control GroupSDP-W-17/9/2021 (5:50pm-8:55pm)</v>
      </c>
      <c r="B217" t="s">
        <v>71</v>
      </c>
      <c r="C217" t="s">
        <v>116</v>
      </c>
      <c r="D217" t="s">
        <v>171</v>
      </c>
      <c r="E217" s="63">
        <v>1092</v>
      </c>
      <c r="F217" s="63">
        <v>7839</v>
      </c>
      <c r="G217" s="63">
        <v>38793.974057835811</v>
      </c>
      <c r="H217" s="64">
        <v>0</v>
      </c>
      <c r="I217" s="64">
        <v>0</v>
      </c>
      <c r="J217" s="64">
        <v>0</v>
      </c>
      <c r="K217" s="64">
        <v>0</v>
      </c>
      <c r="L217" s="64">
        <v>0</v>
      </c>
      <c r="M217" s="64">
        <v>0</v>
      </c>
      <c r="N217" s="64">
        <v>0</v>
      </c>
      <c r="O217" s="64">
        <v>0</v>
      </c>
      <c r="P217" s="64">
        <v>0</v>
      </c>
      <c r="Q217" s="64">
        <v>0</v>
      </c>
      <c r="R217" s="64">
        <v>0</v>
      </c>
      <c r="S217" s="64">
        <v>0</v>
      </c>
      <c r="T217" s="64">
        <v>0</v>
      </c>
      <c r="U217" s="64">
        <v>0</v>
      </c>
      <c r="V217" s="64">
        <v>0</v>
      </c>
      <c r="W217" s="64">
        <v>0</v>
      </c>
      <c r="X217" s="64">
        <v>0</v>
      </c>
      <c r="Y217" s="64">
        <v>2</v>
      </c>
      <c r="Z217" s="64">
        <v>1</v>
      </c>
      <c r="AA217" s="64">
        <v>1</v>
      </c>
      <c r="AB217" s="64">
        <v>2</v>
      </c>
      <c r="AC217" s="64">
        <v>0</v>
      </c>
      <c r="AD217" s="64">
        <v>0</v>
      </c>
      <c r="AE217" s="64">
        <v>0</v>
      </c>
      <c r="AF217" t="s">
        <v>201</v>
      </c>
      <c r="AG217" t="s">
        <v>202</v>
      </c>
      <c r="AH217" s="64">
        <v>0</v>
      </c>
    </row>
    <row r="218" spans="1:34" x14ac:dyDescent="0.25">
      <c r="A218" s="3" t="str">
        <f t="shared" si="3"/>
        <v>Load Control GroupSDP-W-18/27/2021 (5:00pm-6:00pm)</v>
      </c>
      <c r="B218" t="s">
        <v>71</v>
      </c>
      <c r="C218" t="s">
        <v>116</v>
      </c>
      <c r="D218" t="s">
        <v>172</v>
      </c>
      <c r="E218" s="63">
        <v>1090</v>
      </c>
      <c r="F218" s="63">
        <v>7845</v>
      </c>
      <c r="G218" s="63">
        <v>38821.053738779927</v>
      </c>
      <c r="H218" s="64">
        <v>0</v>
      </c>
      <c r="I218" s="64">
        <v>0</v>
      </c>
      <c r="J218" s="64">
        <v>0</v>
      </c>
      <c r="K218" s="64">
        <v>0</v>
      </c>
      <c r="L218" s="64">
        <v>0</v>
      </c>
      <c r="M218" s="64">
        <v>0</v>
      </c>
      <c r="N218" s="64">
        <v>0</v>
      </c>
      <c r="O218" s="64">
        <v>0</v>
      </c>
      <c r="P218" s="64">
        <v>0</v>
      </c>
      <c r="Q218" s="64">
        <v>0</v>
      </c>
      <c r="R218" s="64">
        <v>0</v>
      </c>
      <c r="S218" s="64">
        <v>0</v>
      </c>
      <c r="T218" s="64">
        <v>0</v>
      </c>
      <c r="U218" s="64">
        <v>0</v>
      </c>
      <c r="V218" s="64">
        <v>0</v>
      </c>
      <c r="W218" s="64">
        <v>0</v>
      </c>
      <c r="X218" s="64">
        <v>0</v>
      </c>
      <c r="Y218" s="64">
        <v>1</v>
      </c>
      <c r="Z218" s="64">
        <v>0</v>
      </c>
      <c r="AA218" s="64">
        <v>0</v>
      </c>
      <c r="AB218" s="64">
        <v>0</v>
      </c>
      <c r="AC218" s="64">
        <v>0</v>
      </c>
      <c r="AD218" s="64">
        <v>0</v>
      </c>
      <c r="AE218" s="64">
        <v>0</v>
      </c>
      <c r="AF218" t="s">
        <v>200</v>
      </c>
      <c r="AG218" t="s">
        <v>198</v>
      </c>
      <c r="AH218" s="64">
        <v>0</v>
      </c>
    </row>
    <row r="219" spans="1:34" x14ac:dyDescent="0.25">
      <c r="A219" s="3" t="str">
        <f t="shared" si="3"/>
        <v>Load Control GroupSDP-W-19/9/2021 (3:58pm-5:00pm)</v>
      </c>
      <c r="B219" t="s">
        <v>71</v>
      </c>
      <c r="C219" t="s">
        <v>116</v>
      </c>
      <c r="D219" t="s">
        <v>173</v>
      </c>
      <c r="E219" s="63">
        <v>1091</v>
      </c>
      <c r="F219" s="63">
        <v>7849</v>
      </c>
      <c r="G219" s="63">
        <v>38841.772493213284</v>
      </c>
      <c r="H219" s="64">
        <v>0</v>
      </c>
      <c r="I219" s="64">
        <v>0</v>
      </c>
      <c r="J219" s="64">
        <v>0</v>
      </c>
      <c r="K219" s="64">
        <v>0</v>
      </c>
      <c r="L219" s="64">
        <v>0</v>
      </c>
      <c r="M219" s="64">
        <v>0</v>
      </c>
      <c r="N219" s="64">
        <v>0</v>
      </c>
      <c r="O219" s="64">
        <v>0</v>
      </c>
      <c r="P219" s="64">
        <v>0</v>
      </c>
      <c r="Q219" s="64">
        <v>0</v>
      </c>
      <c r="R219" s="64">
        <v>0</v>
      </c>
      <c r="S219" s="64">
        <v>0</v>
      </c>
      <c r="T219" s="64">
        <v>0</v>
      </c>
      <c r="U219" s="64">
        <v>0</v>
      </c>
      <c r="V219" s="64">
        <v>0</v>
      </c>
      <c r="W219" s="64">
        <v>2</v>
      </c>
      <c r="X219" s="64">
        <v>1</v>
      </c>
      <c r="Y219" s="64">
        <v>0</v>
      </c>
      <c r="Z219" s="64">
        <v>0</v>
      </c>
      <c r="AA219" s="64">
        <v>0</v>
      </c>
      <c r="AB219" s="64">
        <v>0</v>
      </c>
      <c r="AC219" s="64">
        <v>0</v>
      </c>
      <c r="AD219" s="64">
        <v>0</v>
      </c>
      <c r="AE219" s="64">
        <v>0</v>
      </c>
      <c r="AF219" t="s">
        <v>203</v>
      </c>
      <c r="AG219" t="s">
        <v>200</v>
      </c>
      <c r="AH219" s="64">
        <v>0</v>
      </c>
    </row>
    <row r="220" spans="1:34" x14ac:dyDescent="0.25">
      <c r="A220" s="3" t="str">
        <f t="shared" si="3"/>
        <v>Load Control GroupSDP-W-1Average Event Day (5:00pm-6:00pm)</v>
      </c>
      <c r="B220" t="s">
        <v>71</v>
      </c>
      <c r="C220" t="s">
        <v>116</v>
      </c>
      <c r="D220" t="s">
        <v>167</v>
      </c>
      <c r="E220" s="63">
        <v>1090.5</v>
      </c>
      <c r="F220" s="63">
        <v>7833.75</v>
      </c>
      <c r="G220" s="63">
        <v>38765.216259476569</v>
      </c>
      <c r="H220" s="64">
        <v>0</v>
      </c>
      <c r="I220" s="64">
        <v>0</v>
      </c>
      <c r="J220" s="64">
        <v>0</v>
      </c>
      <c r="K220" s="64">
        <v>0</v>
      </c>
      <c r="L220" s="64">
        <v>0</v>
      </c>
      <c r="M220" s="64">
        <v>0</v>
      </c>
      <c r="N220" s="64">
        <v>0</v>
      </c>
      <c r="O220" s="64">
        <v>0</v>
      </c>
      <c r="P220" s="64">
        <v>0</v>
      </c>
      <c r="Q220" s="64">
        <v>0</v>
      </c>
      <c r="R220" s="64">
        <v>0</v>
      </c>
      <c r="S220" s="64">
        <v>0</v>
      </c>
      <c r="T220" s="64">
        <v>0</v>
      </c>
      <c r="U220" s="64">
        <v>0</v>
      </c>
      <c r="V220" s="64">
        <v>0</v>
      </c>
      <c r="W220" s="64">
        <v>0</v>
      </c>
      <c r="X220" s="64">
        <v>0</v>
      </c>
      <c r="Y220" s="64">
        <v>1</v>
      </c>
      <c r="Z220" s="64">
        <v>0</v>
      </c>
      <c r="AA220" s="64">
        <v>0</v>
      </c>
      <c r="AB220" s="64">
        <v>0</v>
      </c>
      <c r="AC220" s="64">
        <v>0</v>
      </c>
      <c r="AD220" s="64">
        <v>0</v>
      </c>
      <c r="AE220" s="64">
        <v>0</v>
      </c>
      <c r="AF220" t="s">
        <v>200</v>
      </c>
      <c r="AG220" t="s">
        <v>198</v>
      </c>
      <c r="AH220" s="64">
        <v>0</v>
      </c>
    </row>
    <row r="221" spans="1:34" x14ac:dyDescent="0.25">
      <c r="A221" s="3" t="str">
        <f t="shared" si="3"/>
        <v>Load Control GroupSDP-W-26/17/2021 (5:00pm-6:00pm)</v>
      </c>
      <c r="B221" t="s">
        <v>71</v>
      </c>
      <c r="C221" t="s">
        <v>117</v>
      </c>
      <c r="D221" t="s">
        <v>170</v>
      </c>
      <c r="E221" s="63">
        <v>1928</v>
      </c>
      <c r="F221" s="63">
        <v>16117</v>
      </c>
      <c r="G221" s="63">
        <v>75032.65360707033</v>
      </c>
      <c r="H221" s="64">
        <v>0</v>
      </c>
      <c r="I221" s="64">
        <v>0</v>
      </c>
      <c r="J221" s="64">
        <v>0</v>
      </c>
      <c r="K221" s="64">
        <v>0</v>
      </c>
      <c r="L221" s="64">
        <v>0</v>
      </c>
      <c r="M221" s="64">
        <v>0</v>
      </c>
      <c r="N221" s="64">
        <v>0</v>
      </c>
      <c r="O221" s="64">
        <v>0</v>
      </c>
      <c r="P221" s="64">
        <v>0</v>
      </c>
      <c r="Q221" s="64">
        <v>0</v>
      </c>
      <c r="R221" s="64">
        <v>0</v>
      </c>
      <c r="S221" s="64">
        <v>0</v>
      </c>
      <c r="T221" s="64">
        <v>0</v>
      </c>
      <c r="U221" s="64">
        <v>0</v>
      </c>
      <c r="V221" s="64">
        <v>0</v>
      </c>
      <c r="W221" s="64">
        <v>0</v>
      </c>
      <c r="X221" s="64">
        <v>0</v>
      </c>
      <c r="Y221" s="64">
        <v>1</v>
      </c>
      <c r="Z221" s="64">
        <v>0</v>
      </c>
      <c r="AA221" s="64">
        <v>0</v>
      </c>
      <c r="AB221" s="64">
        <v>0</v>
      </c>
      <c r="AC221" s="64">
        <v>0</v>
      </c>
      <c r="AD221" s="64">
        <v>0</v>
      </c>
      <c r="AE221" s="64">
        <v>0</v>
      </c>
      <c r="AF221" t="s">
        <v>200</v>
      </c>
      <c r="AG221" t="s">
        <v>198</v>
      </c>
      <c r="AH221" s="64">
        <v>0</v>
      </c>
    </row>
    <row r="222" spans="1:34" x14ac:dyDescent="0.25">
      <c r="A222" s="3" t="str">
        <f t="shared" si="3"/>
        <v>Load Control GroupSDP-W-27/9/2021 (5:50pm-8:55pm)</v>
      </c>
      <c r="B222" t="s">
        <v>71</v>
      </c>
      <c r="C222" t="s">
        <v>117</v>
      </c>
      <c r="D222" t="s">
        <v>171</v>
      </c>
      <c r="E222" s="63">
        <v>1935</v>
      </c>
      <c r="F222" s="63">
        <v>16229</v>
      </c>
      <c r="G222" s="63">
        <v>75563.364190298438</v>
      </c>
      <c r="H222" s="64">
        <v>0</v>
      </c>
      <c r="I222" s="64">
        <v>0</v>
      </c>
      <c r="J222" s="64">
        <v>0</v>
      </c>
      <c r="K222" s="64">
        <v>0</v>
      </c>
      <c r="L222" s="64">
        <v>0</v>
      </c>
      <c r="M222" s="64">
        <v>0</v>
      </c>
      <c r="N222" s="64">
        <v>0</v>
      </c>
      <c r="O222" s="64">
        <v>0</v>
      </c>
      <c r="P222" s="64">
        <v>0</v>
      </c>
      <c r="Q222" s="64">
        <v>0</v>
      </c>
      <c r="R222" s="64">
        <v>0</v>
      </c>
      <c r="S222" s="64">
        <v>0</v>
      </c>
      <c r="T222" s="64">
        <v>0</v>
      </c>
      <c r="U222" s="64">
        <v>0</v>
      </c>
      <c r="V222" s="64">
        <v>0</v>
      </c>
      <c r="W222" s="64">
        <v>0</v>
      </c>
      <c r="X222" s="64">
        <v>0</v>
      </c>
      <c r="Y222" s="64">
        <v>2</v>
      </c>
      <c r="Z222" s="64">
        <v>1</v>
      </c>
      <c r="AA222" s="64">
        <v>1</v>
      </c>
      <c r="AB222" s="64">
        <v>2</v>
      </c>
      <c r="AC222" s="64">
        <v>0</v>
      </c>
      <c r="AD222" s="64">
        <v>0</v>
      </c>
      <c r="AE222" s="64">
        <v>0</v>
      </c>
      <c r="AF222" t="s">
        <v>201</v>
      </c>
      <c r="AG222" t="s">
        <v>202</v>
      </c>
      <c r="AH222" s="64">
        <v>0</v>
      </c>
    </row>
    <row r="223" spans="1:34" x14ac:dyDescent="0.25">
      <c r="A223" s="3" t="str">
        <f t="shared" si="3"/>
        <v>Load Control GroupSDP-W-28/27/2021 (5:00pm-6:00pm)</v>
      </c>
      <c r="B223" t="s">
        <v>71</v>
      </c>
      <c r="C223" t="s">
        <v>117</v>
      </c>
      <c r="D223" t="s">
        <v>172</v>
      </c>
      <c r="E223" s="63">
        <v>1930</v>
      </c>
      <c r="F223" s="63">
        <v>16022</v>
      </c>
      <c r="G223" s="63">
        <v>74420.317924751391</v>
      </c>
      <c r="H223" s="64">
        <v>0</v>
      </c>
      <c r="I223" s="64">
        <v>0</v>
      </c>
      <c r="J223" s="64">
        <v>0</v>
      </c>
      <c r="K223" s="64">
        <v>0</v>
      </c>
      <c r="L223" s="64">
        <v>0</v>
      </c>
      <c r="M223" s="64">
        <v>0</v>
      </c>
      <c r="N223" s="64">
        <v>0</v>
      </c>
      <c r="O223" s="64">
        <v>0</v>
      </c>
      <c r="P223" s="64">
        <v>0</v>
      </c>
      <c r="Q223" s="64">
        <v>0</v>
      </c>
      <c r="R223" s="64">
        <v>0</v>
      </c>
      <c r="S223" s="64">
        <v>0</v>
      </c>
      <c r="T223" s="64">
        <v>0</v>
      </c>
      <c r="U223" s="64">
        <v>0</v>
      </c>
      <c r="V223" s="64">
        <v>0</v>
      </c>
      <c r="W223" s="64">
        <v>0</v>
      </c>
      <c r="X223" s="64">
        <v>0</v>
      </c>
      <c r="Y223" s="64">
        <v>1</v>
      </c>
      <c r="Z223" s="64">
        <v>0</v>
      </c>
      <c r="AA223" s="64">
        <v>0</v>
      </c>
      <c r="AB223" s="64">
        <v>0</v>
      </c>
      <c r="AC223" s="64">
        <v>0</v>
      </c>
      <c r="AD223" s="64">
        <v>0</v>
      </c>
      <c r="AE223" s="64">
        <v>0</v>
      </c>
      <c r="AF223" t="s">
        <v>200</v>
      </c>
      <c r="AG223" t="s">
        <v>198</v>
      </c>
      <c r="AH223" s="64">
        <v>0</v>
      </c>
    </row>
    <row r="224" spans="1:34" x14ac:dyDescent="0.25">
      <c r="A224" s="3" t="str">
        <f t="shared" si="3"/>
        <v>Load Control GroupSDP-W-29/9/2021 (3:58pm-5:00pm)</v>
      </c>
      <c r="B224" t="s">
        <v>71</v>
      </c>
      <c r="C224" t="s">
        <v>117</v>
      </c>
      <c r="D224" t="s">
        <v>173</v>
      </c>
      <c r="E224" s="63">
        <v>1932</v>
      </c>
      <c r="F224" s="63">
        <v>16030</v>
      </c>
      <c r="G224" s="63">
        <v>74460.035968015014</v>
      </c>
      <c r="H224" s="64">
        <v>0</v>
      </c>
      <c r="I224" s="64">
        <v>0</v>
      </c>
      <c r="J224" s="64">
        <v>0</v>
      </c>
      <c r="K224" s="64">
        <v>0</v>
      </c>
      <c r="L224" s="64">
        <v>0</v>
      </c>
      <c r="M224" s="64">
        <v>0</v>
      </c>
      <c r="N224" s="64">
        <v>0</v>
      </c>
      <c r="O224" s="64">
        <v>0</v>
      </c>
      <c r="P224" s="64">
        <v>0</v>
      </c>
      <c r="Q224" s="64">
        <v>0</v>
      </c>
      <c r="R224" s="64">
        <v>0</v>
      </c>
      <c r="S224" s="64">
        <v>0</v>
      </c>
      <c r="T224" s="64">
        <v>0</v>
      </c>
      <c r="U224" s="64">
        <v>0</v>
      </c>
      <c r="V224" s="64">
        <v>0</v>
      </c>
      <c r="W224" s="64">
        <v>2</v>
      </c>
      <c r="X224" s="64">
        <v>1</v>
      </c>
      <c r="Y224" s="64">
        <v>0</v>
      </c>
      <c r="Z224" s="64">
        <v>0</v>
      </c>
      <c r="AA224" s="64">
        <v>0</v>
      </c>
      <c r="AB224" s="64">
        <v>0</v>
      </c>
      <c r="AC224" s="64">
        <v>0</v>
      </c>
      <c r="AD224" s="64">
        <v>0</v>
      </c>
      <c r="AE224" s="64">
        <v>0</v>
      </c>
      <c r="AF224" t="s">
        <v>203</v>
      </c>
      <c r="AG224" t="s">
        <v>200</v>
      </c>
      <c r="AH224" s="64">
        <v>0</v>
      </c>
    </row>
    <row r="225" spans="1:34" x14ac:dyDescent="0.25">
      <c r="A225" s="3" t="str">
        <f t="shared" si="3"/>
        <v>Load Control GroupSDP-W-2Average Event Day (5:00pm-6:00pm)</v>
      </c>
      <c r="B225" t="s">
        <v>71</v>
      </c>
      <c r="C225" t="s">
        <v>117</v>
      </c>
      <c r="D225" t="s">
        <v>167</v>
      </c>
      <c r="E225" s="63">
        <v>1931.25</v>
      </c>
      <c r="F225" s="63">
        <v>16099.5</v>
      </c>
      <c r="G225" s="63">
        <v>74869.09292253379</v>
      </c>
      <c r="H225" s="64">
        <v>0</v>
      </c>
      <c r="I225" s="64">
        <v>0</v>
      </c>
      <c r="J225" s="64">
        <v>0</v>
      </c>
      <c r="K225" s="64">
        <v>0</v>
      </c>
      <c r="L225" s="64">
        <v>0</v>
      </c>
      <c r="M225" s="64">
        <v>0</v>
      </c>
      <c r="N225" s="64">
        <v>0</v>
      </c>
      <c r="O225" s="64">
        <v>0</v>
      </c>
      <c r="P225" s="64">
        <v>0</v>
      </c>
      <c r="Q225" s="64">
        <v>0</v>
      </c>
      <c r="R225" s="64">
        <v>0</v>
      </c>
      <c r="S225" s="64">
        <v>0</v>
      </c>
      <c r="T225" s="64">
        <v>0</v>
      </c>
      <c r="U225" s="64">
        <v>0</v>
      </c>
      <c r="V225" s="64">
        <v>0</v>
      </c>
      <c r="W225" s="64">
        <v>0</v>
      </c>
      <c r="X225" s="64">
        <v>0</v>
      </c>
      <c r="Y225" s="64">
        <v>1</v>
      </c>
      <c r="Z225" s="64">
        <v>0</v>
      </c>
      <c r="AA225" s="64">
        <v>0</v>
      </c>
      <c r="AB225" s="64">
        <v>0</v>
      </c>
      <c r="AC225" s="64">
        <v>0</v>
      </c>
      <c r="AD225" s="64">
        <v>0</v>
      </c>
      <c r="AE225" s="64">
        <v>0</v>
      </c>
      <c r="AF225" t="s">
        <v>200</v>
      </c>
      <c r="AG225" t="s">
        <v>198</v>
      </c>
      <c r="AH225" s="64">
        <v>0</v>
      </c>
    </row>
    <row r="226" spans="1:34" x14ac:dyDescent="0.25">
      <c r="A226" s="3" t="str">
        <f t="shared" si="3"/>
        <v>LCABig Creek/Ventura6/17/2021 (5:00pm-6:00pm)</v>
      </c>
      <c r="B226" t="s">
        <v>27</v>
      </c>
      <c r="C226" t="s">
        <v>41</v>
      </c>
      <c r="D226" t="s">
        <v>170</v>
      </c>
      <c r="E226" s="67" t="s">
        <v>208</v>
      </c>
      <c r="F226" s="67" t="s">
        <v>208</v>
      </c>
      <c r="G226" s="67" t="s">
        <v>208</v>
      </c>
      <c r="H226" s="64">
        <v>0</v>
      </c>
      <c r="I226" s="64">
        <v>0</v>
      </c>
      <c r="J226" s="64">
        <v>0</v>
      </c>
      <c r="K226" s="64">
        <v>0</v>
      </c>
      <c r="L226" s="64">
        <v>0</v>
      </c>
      <c r="M226" s="64">
        <v>0</v>
      </c>
      <c r="N226" s="64">
        <v>0</v>
      </c>
      <c r="O226" s="64">
        <v>0</v>
      </c>
      <c r="P226" s="64">
        <v>0</v>
      </c>
      <c r="Q226" s="64">
        <v>0</v>
      </c>
      <c r="R226" s="64">
        <v>0</v>
      </c>
      <c r="S226" s="64">
        <v>0</v>
      </c>
      <c r="T226" s="64"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1</v>
      </c>
      <c r="Z226" s="64">
        <v>0</v>
      </c>
      <c r="AA226" s="64">
        <v>0</v>
      </c>
      <c r="AB226" s="64">
        <v>0</v>
      </c>
      <c r="AC226" s="64">
        <v>0</v>
      </c>
      <c r="AD226" s="64">
        <v>0</v>
      </c>
      <c r="AE226" s="64">
        <v>0</v>
      </c>
      <c r="AF226" t="s">
        <v>200</v>
      </c>
      <c r="AG226" t="s">
        <v>198</v>
      </c>
      <c r="AH226" s="64">
        <v>1</v>
      </c>
    </row>
    <row r="227" spans="1:34" x14ac:dyDescent="0.25">
      <c r="A227" s="3" t="str">
        <f t="shared" si="3"/>
        <v>LCABig Creek/Ventura7/9/2021 (5:50pm-8:55pm)</v>
      </c>
      <c r="B227" t="s">
        <v>27</v>
      </c>
      <c r="C227" t="s">
        <v>41</v>
      </c>
      <c r="D227" t="s">
        <v>171</v>
      </c>
      <c r="E227" s="67" t="s">
        <v>208</v>
      </c>
      <c r="F227" s="67" t="s">
        <v>208</v>
      </c>
      <c r="G227" s="67" t="s">
        <v>208</v>
      </c>
      <c r="H227" s="64">
        <v>0</v>
      </c>
      <c r="I227" s="64">
        <v>0</v>
      </c>
      <c r="J227" s="64">
        <v>0</v>
      </c>
      <c r="K227" s="64">
        <v>0</v>
      </c>
      <c r="L227" s="64">
        <v>0</v>
      </c>
      <c r="M227" s="64">
        <v>0</v>
      </c>
      <c r="N227" s="64">
        <v>0</v>
      </c>
      <c r="O227" s="64">
        <v>0</v>
      </c>
      <c r="P227" s="64">
        <v>0</v>
      </c>
      <c r="Q227" s="64">
        <v>0</v>
      </c>
      <c r="R227" s="64">
        <v>0</v>
      </c>
      <c r="S227" s="64">
        <v>0</v>
      </c>
      <c r="T227" s="64">
        <v>0</v>
      </c>
      <c r="U227" s="64">
        <v>0</v>
      </c>
      <c r="V227" s="64">
        <v>0</v>
      </c>
      <c r="W227" s="64">
        <v>0</v>
      </c>
      <c r="X227" s="64">
        <v>0</v>
      </c>
      <c r="Y227" s="64">
        <v>2</v>
      </c>
      <c r="Z227" s="64">
        <v>1</v>
      </c>
      <c r="AA227" s="64">
        <v>1</v>
      </c>
      <c r="AB227" s="64">
        <v>2</v>
      </c>
      <c r="AC227" s="64">
        <v>0</v>
      </c>
      <c r="AD227" s="64">
        <v>0</v>
      </c>
      <c r="AE227" s="64">
        <v>0</v>
      </c>
      <c r="AF227" t="s">
        <v>201</v>
      </c>
      <c r="AG227" t="s">
        <v>202</v>
      </c>
      <c r="AH227" s="64">
        <v>1</v>
      </c>
    </row>
    <row r="228" spans="1:34" x14ac:dyDescent="0.25">
      <c r="A228" s="3" t="str">
        <f t="shared" si="3"/>
        <v>LCABig Creek/Ventura8/27/2021 (5:00pm-6:00pm)</v>
      </c>
      <c r="B228" t="s">
        <v>27</v>
      </c>
      <c r="C228" t="s">
        <v>41</v>
      </c>
      <c r="D228" t="s">
        <v>172</v>
      </c>
      <c r="E228" s="67" t="s">
        <v>208</v>
      </c>
      <c r="F228" s="67" t="s">
        <v>208</v>
      </c>
      <c r="G228" s="67" t="s">
        <v>208</v>
      </c>
      <c r="H228" s="64">
        <v>0</v>
      </c>
      <c r="I228" s="64">
        <v>0</v>
      </c>
      <c r="J228" s="64">
        <v>0</v>
      </c>
      <c r="K228" s="64">
        <v>0</v>
      </c>
      <c r="L228" s="64">
        <v>0</v>
      </c>
      <c r="M228" s="64">
        <v>0</v>
      </c>
      <c r="N228" s="64">
        <v>0</v>
      </c>
      <c r="O228" s="64">
        <v>0</v>
      </c>
      <c r="P228" s="64">
        <v>0</v>
      </c>
      <c r="Q228" s="64">
        <v>0</v>
      </c>
      <c r="R228" s="64">
        <v>0</v>
      </c>
      <c r="S228" s="64">
        <v>0</v>
      </c>
      <c r="T228" s="64">
        <v>0</v>
      </c>
      <c r="U228" s="64">
        <v>0</v>
      </c>
      <c r="V228" s="64">
        <v>0</v>
      </c>
      <c r="W228" s="64">
        <v>0</v>
      </c>
      <c r="X228" s="64">
        <v>0</v>
      </c>
      <c r="Y228" s="64">
        <v>1</v>
      </c>
      <c r="Z228" s="64">
        <v>0</v>
      </c>
      <c r="AA228" s="64">
        <v>0</v>
      </c>
      <c r="AB228" s="64">
        <v>0</v>
      </c>
      <c r="AC228" s="64">
        <v>0</v>
      </c>
      <c r="AD228" s="64">
        <v>0</v>
      </c>
      <c r="AE228" s="64">
        <v>0</v>
      </c>
      <c r="AF228" t="s">
        <v>200</v>
      </c>
      <c r="AG228" t="s">
        <v>198</v>
      </c>
      <c r="AH228" s="64">
        <v>1</v>
      </c>
    </row>
    <row r="229" spans="1:34" x14ac:dyDescent="0.25">
      <c r="A229" s="3" t="str">
        <f t="shared" si="3"/>
        <v>LCABig Creek/Ventura9/9/2021 (3:58pm-5:00pm)</v>
      </c>
      <c r="B229" t="s">
        <v>27</v>
      </c>
      <c r="C229" t="s">
        <v>41</v>
      </c>
      <c r="D229" t="s">
        <v>173</v>
      </c>
      <c r="E229" s="67" t="s">
        <v>208</v>
      </c>
      <c r="F229" s="67" t="s">
        <v>208</v>
      </c>
      <c r="G229" s="67" t="s">
        <v>208</v>
      </c>
      <c r="H229" s="64">
        <v>0</v>
      </c>
      <c r="I229" s="64">
        <v>0</v>
      </c>
      <c r="J229" s="64">
        <v>0</v>
      </c>
      <c r="K229" s="64">
        <v>0</v>
      </c>
      <c r="L229" s="64">
        <v>0</v>
      </c>
      <c r="M229" s="64">
        <v>0</v>
      </c>
      <c r="N229" s="64">
        <v>0</v>
      </c>
      <c r="O229" s="64">
        <v>0</v>
      </c>
      <c r="P229" s="64">
        <v>0</v>
      </c>
      <c r="Q229" s="64">
        <v>0</v>
      </c>
      <c r="R229" s="64">
        <v>0</v>
      </c>
      <c r="S229" s="64">
        <v>0</v>
      </c>
      <c r="T229" s="64">
        <v>0</v>
      </c>
      <c r="U229" s="64">
        <v>0</v>
      </c>
      <c r="V229" s="64">
        <v>0</v>
      </c>
      <c r="W229" s="64">
        <v>2</v>
      </c>
      <c r="X229" s="64">
        <v>1</v>
      </c>
      <c r="Y229" s="64">
        <v>0</v>
      </c>
      <c r="Z229" s="64">
        <v>0</v>
      </c>
      <c r="AA229" s="64">
        <v>0</v>
      </c>
      <c r="AB229" s="64">
        <v>0</v>
      </c>
      <c r="AC229" s="64">
        <v>0</v>
      </c>
      <c r="AD229" s="64">
        <v>0</v>
      </c>
      <c r="AE229" s="64">
        <v>0</v>
      </c>
      <c r="AF229" t="s">
        <v>203</v>
      </c>
      <c r="AG229" t="s">
        <v>200</v>
      </c>
      <c r="AH229" s="64">
        <v>1</v>
      </c>
    </row>
    <row r="230" spans="1:34" x14ac:dyDescent="0.25">
      <c r="A230" s="3" t="str">
        <f t="shared" si="3"/>
        <v>LCABig Creek/VenturaAverage Event Day (5:00pm-6:00pm)</v>
      </c>
      <c r="B230" t="s">
        <v>27</v>
      </c>
      <c r="C230" t="s">
        <v>41</v>
      </c>
      <c r="D230" t="s">
        <v>167</v>
      </c>
      <c r="E230" s="67" t="s">
        <v>208</v>
      </c>
      <c r="F230" s="67" t="s">
        <v>208</v>
      </c>
      <c r="G230" s="67" t="s">
        <v>208</v>
      </c>
      <c r="H230" s="64">
        <v>0</v>
      </c>
      <c r="I230" s="64">
        <v>0</v>
      </c>
      <c r="J230" s="64">
        <v>0</v>
      </c>
      <c r="K230" s="64">
        <v>0</v>
      </c>
      <c r="L230" s="64">
        <v>0</v>
      </c>
      <c r="M230" s="64">
        <v>0</v>
      </c>
      <c r="N230" s="64">
        <v>0</v>
      </c>
      <c r="O230" s="64">
        <v>0</v>
      </c>
      <c r="P230" s="64">
        <v>0</v>
      </c>
      <c r="Q230" s="64">
        <v>0</v>
      </c>
      <c r="R230" s="64">
        <v>0</v>
      </c>
      <c r="S230" s="64">
        <v>0</v>
      </c>
      <c r="T230" s="64">
        <v>0</v>
      </c>
      <c r="U230" s="64">
        <v>0</v>
      </c>
      <c r="V230" s="64">
        <v>0</v>
      </c>
      <c r="W230" s="64">
        <v>0</v>
      </c>
      <c r="X230" s="64">
        <v>0</v>
      </c>
      <c r="Y230" s="64">
        <v>1</v>
      </c>
      <c r="Z230" s="64">
        <v>0</v>
      </c>
      <c r="AA230" s="64">
        <v>0</v>
      </c>
      <c r="AB230" s="64">
        <v>0</v>
      </c>
      <c r="AC230" s="64">
        <v>0</v>
      </c>
      <c r="AD230" s="64">
        <v>0</v>
      </c>
      <c r="AE230" s="64">
        <v>0</v>
      </c>
      <c r="AF230" t="s">
        <v>200</v>
      </c>
      <c r="AG230" t="s">
        <v>198</v>
      </c>
      <c r="AH230" s="64">
        <v>1</v>
      </c>
    </row>
    <row r="231" spans="1:34" x14ac:dyDescent="0.25">
      <c r="A231" s="3" t="str">
        <f t="shared" si="3"/>
        <v>LCALA Basin6/17/2021 (5:00pm-6:00pm)</v>
      </c>
      <c r="B231" t="s">
        <v>27</v>
      </c>
      <c r="C231" t="s">
        <v>42</v>
      </c>
      <c r="D231" t="s">
        <v>170</v>
      </c>
      <c r="E231" s="63">
        <v>5779</v>
      </c>
      <c r="F231" s="63">
        <v>52649</v>
      </c>
      <c r="G231" s="63">
        <v>261565.53046444428</v>
      </c>
      <c r="H231" s="64">
        <v>0</v>
      </c>
      <c r="I231" s="64">
        <v>0</v>
      </c>
      <c r="J231" s="64">
        <v>0</v>
      </c>
      <c r="K231" s="64">
        <v>0</v>
      </c>
      <c r="L231" s="64">
        <v>0</v>
      </c>
      <c r="M231" s="64">
        <v>0</v>
      </c>
      <c r="N231" s="64">
        <v>0</v>
      </c>
      <c r="O231" s="64">
        <v>0</v>
      </c>
      <c r="P231" s="64">
        <v>0</v>
      </c>
      <c r="Q231" s="64">
        <v>0</v>
      </c>
      <c r="R231" s="64">
        <v>0</v>
      </c>
      <c r="S231" s="64">
        <v>0</v>
      </c>
      <c r="T231" s="64">
        <v>0</v>
      </c>
      <c r="U231" s="64">
        <v>0</v>
      </c>
      <c r="V231" s="64">
        <v>0</v>
      </c>
      <c r="W231" s="64">
        <v>0</v>
      </c>
      <c r="X231" s="64">
        <v>0</v>
      </c>
      <c r="Y231" s="64">
        <v>1</v>
      </c>
      <c r="Z231" s="64">
        <v>0</v>
      </c>
      <c r="AA231" s="64">
        <v>0</v>
      </c>
      <c r="AB231" s="64">
        <v>0</v>
      </c>
      <c r="AC231" s="64">
        <v>0</v>
      </c>
      <c r="AD231" s="64">
        <v>0</v>
      </c>
      <c r="AE231" s="64">
        <v>0</v>
      </c>
      <c r="AF231" t="s">
        <v>200</v>
      </c>
      <c r="AG231" t="s">
        <v>198</v>
      </c>
      <c r="AH231" s="64">
        <v>0</v>
      </c>
    </row>
    <row r="232" spans="1:34" x14ac:dyDescent="0.25">
      <c r="A232" s="3" t="str">
        <f t="shared" si="3"/>
        <v>LCALA Basin7/9/2021 (5:50pm-8:55pm)</v>
      </c>
      <c r="B232" t="s">
        <v>27</v>
      </c>
      <c r="C232" t="s">
        <v>42</v>
      </c>
      <c r="D232" t="s">
        <v>171</v>
      </c>
      <c r="E232" s="63">
        <v>5909</v>
      </c>
      <c r="F232" s="63">
        <v>52333</v>
      </c>
      <c r="G232" s="63">
        <v>261268.88057276094</v>
      </c>
      <c r="H232" s="64">
        <v>0</v>
      </c>
      <c r="I232" s="64">
        <v>0</v>
      </c>
      <c r="J232" s="64">
        <v>0</v>
      </c>
      <c r="K232" s="64">
        <v>0</v>
      </c>
      <c r="L232" s="64">
        <v>0</v>
      </c>
      <c r="M232" s="64">
        <v>0</v>
      </c>
      <c r="N232" s="64">
        <v>0</v>
      </c>
      <c r="O232" s="64">
        <v>0</v>
      </c>
      <c r="P232" s="64">
        <v>0</v>
      </c>
      <c r="Q232" s="64">
        <v>0</v>
      </c>
      <c r="R232" s="64">
        <v>0</v>
      </c>
      <c r="S232" s="64">
        <v>0</v>
      </c>
      <c r="T232" s="64">
        <v>0</v>
      </c>
      <c r="U232" s="64">
        <v>0</v>
      </c>
      <c r="V232" s="64">
        <v>0</v>
      </c>
      <c r="W232" s="64">
        <v>0</v>
      </c>
      <c r="X232" s="64">
        <v>0</v>
      </c>
      <c r="Y232" s="64">
        <v>2</v>
      </c>
      <c r="Z232" s="64">
        <v>1</v>
      </c>
      <c r="AA232" s="64">
        <v>1</v>
      </c>
      <c r="AB232" s="64">
        <v>2</v>
      </c>
      <c r="AC232" s="64">
        <v>0</v>
      </c>
      <c r="AD232" s="64">
        <v>0</v>
      </c>
      <c r="AE232" s="64">
        <v>0</v>
      </c>
      <c r="AF232" t="s">
        <v>201</v>
      </c>
      <c r="AG232" t="s">
        <v>202</v>
      </c>
      <c r="AH232" s="64">
        <v>0</v>
      </c>
    </row>
    <row r="233" spans="1:34" x14ac:dyDescent="0.25">
      <c r="A233" s="3" t="str">
        <f t="shared" si="3"/>
        <v>LCALA Basin8/27/2021 (5:00pm-6:00pm)</v>
      </c>
      <c r="B233" t="s">
        <v>27</v>
      </c>
      <c r="C233" t="s">
        <v>42</v>
      </c>
      <c r="D233" t="s">
        <v>172</v>
      </c>
      <c r="E233" s="63">
        <v>5864</v>
      </c>
      <c r="F233" s="63">
        <v>50159</v>
      </c>
      <c r="G233" s="63">
        <v>248512.38888873984</v>
      </c>
      <c r="H233" s="64">
        <v>0</v>
      </c>
      <c r="I233" s="64">
        <v>0</v>
      </c>
      <c r="J233" s="64">
        <v>0</v>
      </c>
      <c r="K233" s="64">
        <v>0</v>
      </c>
      <c r="L233" s="64">
        <v>0</v>
      </c>
      <c r="M233" s="64">
        <v>0</v>
      </c>
      <c r="N233" s="64">
        <v>0</v>
      </c>
      <c r="O233" s="64">
        <v>0</v>
      </c>
      <c r="P233" s="64">
        <v>0</v>
      </c>
      <c r="Q233" s="64">
        <v>0</v>
      </c>
      <c r="R233" s="64">
        <v>0</v>
      </c>
      <c r="S233" s="64">
        <v>0</v>
      </c>
      <c r="T233" s="64">
        <v>0</v>
      </c>
      <c r="U233" s="64">
        <v>0</v>
      </c>
      <c r="V233" s="64">
        <v>0</v>
      </c>
      <c r="W233" s="64">
        <v>0</v>
      </c>
      <c r="X233" s="64">
        <v>0</v>
      </c>
      <c r="Y233" s="64">
        <v>1</v>
      </c>
      <c r="Z233" s="64">
        <v>0</v>
      </c>
      <c r="AA233" s="64">
        <v>0</v>
      </c>
      <c r="AB233" s="64">
        <v>0</v>
      </c>
      <c r="AC233" s="64">
        <v>0</v>
      </c>
      <c r="AD233" s="64">
        <v>0</v>
      </c>
      <c r="AE233" s="64">
        <v>0</v>
      </c>
      <c r="AF233" t="s">
        <v>200</v>
      </c>
      <c r="AG233" t="s">
        <v>198</v>
      </c>
      <c r="AH233" s="64">
        <v>0</v>
      </c>
    </row>
    <row r="234" spans="1:34" x14ac:dyDescent="0.25">
      <c r="A234" s="3" t="str">
        <f t="shared" si="3"/>
        <v>LCALA Basin9/9/2021 (3:58pm-5:00pm)</v>
      </c>
      <c r="B234" t="s">
        <v>27</v>
      </c>
      <c r="C234" t="s">
        <v>42</v>
      </c>
      <c r="D234" t="s">
        <v>173</v>
      </c>
      <c r="E234" s="63">
        <v>5867</v>
      </c>
      <c r="F234" s="63">
        <v>50185</v>
      </c>
      <c r="G234" s="63">
        <v>248645.01968216646</v>
      </c>
      <c r="H234" s="64">
        <v>0</v>
      </c>
      <c r="I234" s="64">
        <v>0</v>
      </c>
      <c r="J234" s="64">
        <v>0</v>
      </c>
      <c r="K234" s="64">
        <v>0</v>
      </c>
      <c r="L234" s="64">
        <v>0</v>
      </c>
      <c r="M234" s="64">
        <v>0</v>
      </c>
      <c r="N234" s="64">
        <v>0</v>
      </c>
      <c r="O234" s="64">
        <v>0</v>
      </c>
      <c r="P234" s="64">
        <v>0</v>
      </c>
      <c r="Q234" s="64">
        <v>0</v>
      </c>
      <c r="R234" s="64">
        <v>0</v>
      </c>
      <c r="S234" s="64">
        <v>0</v>
      </c>
      <c r="T234" s="64">
        <v>0</v>
      </c>
      <c r="U234" s="64">
        <v>0</v>
      </c>
      <c r="V234" s="64">
        <v>0</v>
      </c>
      <c r="W234" s="64">
        <v>2</v>
      </c>
      <c r="X234" s="64">
        <v>1</v>
      </c>
      <c r="Y234" s="64">
        <v>0</v>
      </c>
      <c r="Z234" s="64">
        <v>0</v>
      </c>
      <c r="AA234" s="64">
        <v>0</v>
      </c>
      <c r="AB234" s="64">
        <v>0</v>
      </c>
      <c r="AC234" s="64">
        <v>0</v>
      </c>
      <c r="AD234" s="64">
        <v>0</v>
      </c>
      <c r="AE234" s="64">
        <v>0</v>
      </c>
      <c r="AF234" t="s">
        <v>203</v>
      </c>
      <c r="AG234" t="s">
        <v>200</v>
      </c>
      <c r="AH234" s="64">
        <v>0</v>
      </c>
    </row>
    <row r="235" spans="1:34" x14ac:dyDescent="0.25">
      <c r="A235" s="3" t="str">
        <f t="shared" si="3"/>
        <v>LCALA BasinAverage Event Day (5:00pm-6:00pm)</v>
      </c>
      <c r="B235" t="s">
        <v>27</v>
      </c>
      <c r="C235" t="s">
        <v>42</v>
      </c>
      <c r="D235" t="s">
        <v>167</v>
      </c>
      <c r="E235" s="63">
        <v>5854.75</v>
      </c>
      <c r="F235" s="63">
        <v>51331.5</v>
      </c>
      <c r="G235" s="63">
        <v>254997.95490202788</v>
      </c>
      <c r="H235" s="64">
        <v>0</v>
      </c>
      <c r="I235" s="64">
        <v>0</v>
      </c>
      <c r="J235" s="64">
        <v>0</v>
      </c>
      <c r="K235" s="64">
        <v>0</v>
      </c>
      <c r="L235" s="64">
        <v>0</v>
      </c>
      <c r="M235" s="64">
        <v>0</v>
      </c>
      <c r="N235" s="64">
        <v>0</v>
      </c>
      <c r="O235" s="64">
        <v>0</v>
      </c>
      <c r="P235" s="64">
        <v>0</v>
      </c>
      <c r="Q235" s="64">
        <v>0</v>
      </c>
      <c r="R235" s="64">
        <v>0</v>
      </c>
      <c r="S235" s="64">
        <v>0</v>
      </c>
      <c r="T235" s="64">
        <v>0</v>
      </c>
      <c r="U235" s="64">
        <v>0</v>
      </c>
      <c r="V235" s="64">
        <v>0</v>
      </c>
      <c r="W235" s="64">
        <v>0</v>
      </c>
      <c r="X235" s="64">
        <v>0</v>
      </c>
      <c r="Y235" s="64">
        <v>1</v>
      </c>
      <c r="Z235" s="64">
        <v>0</v>
      </c>
      <c r="AA235" s="64">
        <v>0</v>
      </c>
      <c r="AB235" s="64">
        <v>0</v>
      </c>
      <c r="AC235" s="64">
        <v>0</v>
      </c>
      <c r="AD235" s="64">
        <v>0</v>
      </c>
      <c r="AE235" s="64">
        <v>0</v>
      </c>
      <c r="AF235" t="s">
        <v>200</v>
      </c>
      <c r="AG235" t="s">
        <v>198</v>
      </c>
      <c r="AH235" s="64">
        <v>0</v>
      </c>
    </row>
    <row r="236" spans="1:34" x14ac:dyDescent="0.25">
      <c r="A236" s="3" t="str">
        <f t="shared" si="3"/>
        <v>LCAOutside LA Basin10/14/2020 (6:00pm-7:00pm)</v>
      </c>
      <c r="B236" t="s">
        <v>27</v>
      </c>
      <c r="C236" t="s">
        <v>43</v>
      </c>
      <c r="D236" t="s">
        <v>168</v>
      </c>
      <c r="E236" s="67" t="s">
        <v>208</v>
      </c>
      <c r="F236" s="67" t="s">
        <v>208</v>
      </c>
      <c r="G236" s="67" t="s">
        <v>208</v>
      </c>
      <c r="H236" s="64">
        <v>0</v>
      </c>
      <c r="I236" s="64">
        <v>0</v>
      </c>
      <c r="J236" s="64">
        <v>0</v>
      </c>
      <c r="K236" s="64">
        <v>0</v>
      </c>
      <c r="L236" s="64">
        <v>0</v>
      </c>
      <c r="M236" s="64">
        <v>0</v>
      </c>
      <c r="N236" s="64">
        <v>0</v>
      </c>
      <c r="O236" s="64">
        <v>0</v>
      </c>
      <c r="P236" s="64">
        <v>0</v>
      </c>
      <c r="Q236" s="64">
        <v>0</v>
      </c>
      <c r="R236" s="64">
        <v>0</v>
      </c>
      <c r="S236" s="64">
        <v>0</v>
      </c>
      <c r="T236" s="64">
        <v>0</v>
      </c>
      <c r="U236" s="64">
        <v>0</v>
      </c>
      <c r="V236" s="64">
        <v>0</v>
      </c>
      <c r="W236" s="64">
        <v>0</v>
      </c>
      <c r="X236" s="64">
        <v>0</v>
      </c>
      <c r="Y236" s="64">
        <v>0</v>
      </c>
      <c r="Z236" s="64">
        <v>1</v>
      </c>
      <c r="AA236" s="64">
        <v>0</v>
      </c>
      <c r="AB236" s="64">
        <v>0</v>
      </c>
      <c r="AC236" s="64">
        <v>0</v>
      </c>
      <c r="AD236" s="64">
        <v>0</v>
      </c>
      <c r="AE236" s="64">
        <v>0</v>
      </c>
      <c r="AF236" t="s">
        <v>198</v>
      </c>
      <c r="AG236" t="s">
        <v>199</v>
      </c>
      <c r="AH236" s="64">
        <v>1</v>
      </c>
    </row>
    <row r="237" spans="1:34" x14ac:dyDescent="0.25">
      <c r="A237" s="3" t="str">
        <f t="shared" si="3"/>
        <v>LCAOutside LA Basin10/15/2020 (6:00pm-7:00pm)</v>
      </c>
      <c r="B237" t="s">
        <v>27</v>
      </c>
      <c r="C237" t="s">
        <v>43</v>
      </c>
      <c r="D237" t="s">
        <v>169</v>
      </c>
      <c r="E237" s="67" t="s">
        <v>208</v>
      </c>
      <c r="F237" s="67" t="s">
        <v>208</v>
      </c>
      <c r="G237" s="67" t="s">
        <v>208</v>
      </c>
      <c r="H237" s="64">
        <v>0</v>
      </c>
      <c r="I237" s="64">
        <v>0</v>
      </c>
      <c r="J237" s="64">
        <v>0</v>
      </c>
      <c r="K237" s="64">
        <v>0</v>
      </c>
      <c r="L237" s="64">
        <v>0</v>
      </c>
      <c r="M237" s="64">
        <v>0</v>
      </c>
      <c r="N237" s="64">
        <v>0</v>
      </c>
      <c r="O237" s="64">
        <v>0</v>
      </c>
      <c r="P237" s="64">
        <v>0</v>
      </c>
      <c r="Q237" s="64">
        <v>0</v>
      </c>
      <c r="R237" s="64">
        <v>0</v>
      </c>
      <c r="S237" s="64">
        <v>0</v>
      </c>
      <c r="T237" s="64">
        <v>0</v>
      </c>
      <c r="U237" s="64">
        <v>0</v>
      </c>
      <c r="V237" s="64">
        <v>0</v>
      </c>
      <c r="W237" s="64">
        <v>0</v>
      </c>
      <c r="X237" s="64">
        <v>0</v>
      </c>
      <c r="Y237" s="64">
        <v>0</v>
      </c>
      <c r="Z237" s="64">
        <v>1</v>
      </c>
      <c r="AA237" s="64">
        <v>0</v>
      </c>
      <c r="AB237" s="64">
        <v>0</v>
      </c>
      <c r="AC237" s="64">
        <v>0</v>
      </c>
      <c r="AD237" s="64">
        <v>0</v>
      </c>
      <c r="AE237" s="64">
        <v>0</v>
      </c>
      <c r="AF237" t="s">
        <v>198</v>
      </c>
      <c r="AG237" t="s">
        <v>199</v>
      </c>
      <c r="AH237" s="64">
        <v>1</v>
      </c>
    </row>
    <row r="238" spans="1:34" x14ac:dyDescent="0.25">
      <c r="A238" s="3" t="str">
        <f t="shared" si="3"/>
        <v>LCAOutside LA Basin6/17/2021 (5:00pm-6:00pm)</v>
      </c>
      <c r="B238" t="s">
        <v>27</v>
      </c>
      <c r="C238" t="s">
        <v>43</v>
      </c>
      <c r="D238" t="s">
        <v>170</v>
      </c>
      <c r="E238" s="67" t="s">
        <v>208</v>
      </c>
      <c r="F238" s="67" t="s">
        <v>208</v>
      </c>
      <c r="G238" s="67" t="s">
        <v>208</v>
      </c>
      <c r="H238" s="64">
        <v>0</v>
      </c>
      <c r="I238" s="64">
        <v>0</v>
      </c>
      <c r="J238" s="64">
        <v>0</v>
      </c>
      <c r="K238" s="64">
        <v>0</v>
      </c>
      <c r="L238" s="64">
        <v>0</v>
      </c>
      <c r="M238" s="64">
        <v>0</v>
      </c>
      <c r="N238" s="64">
        <v>0</v>
      </c>
      <c r="O238" s="64">
        <v>0</v>
      </c>
      <c r="P238" s="64">
        <v>0</v>
      </c>
      <c r="Q238" s="64">
        <v>0</v>
      </c>
      <c r="R238" s="64">
        <v>0</v>
      </c>
      <c r="S238" s="64">
        <v>0</v>
      </c>
      <c r="T238" s="64">
        <v>0</v>
      </c>
      <c r="U238" s="64">
        <v>0</v>
      </c>
      <c r="V238" s="64">
        <v>0</v>
      </c>
      <c r="W238" s="64">
        <v>0</v>
      </c>
      <c r="X238" s="64">
        <v>0</v>
      </c>
      <c r="Y238" s="64">
        <v>1</v>
      </c>
      <c r="Z238" s="64">
        <v>0</v>
      </c>
      <c r="AA238" s="64">
        <v>0</v>
      </c>
      <c r="AB238" s="64">
        <v>0</v>
      </c>
      <c r="AC238" s="64">
        <v>0</v>
      </c>
      <c r="AD238" s="64">
        <v>0</v>
      </c>
      <c r="AE238" s="64">
        <v>0</v>
      </c>
      <c r="AF238" t="s">
        <v>200</v>
      </c>
      <c r="AG238" t="s">
        <v>198</v>
      </c>
      <c r="AH238" s="64">
        <v>1</v>
      </c>
    </row>
    <row r="239" spans="1:34" x14ac:dyDescent="0.25">
      <c r="A239" s="3" t="str">
        <f t="shared" si="3"/>
        <v>LCAOutside LA Basin7/9/2021 (5:50pm-8:55pm)</v>
      </c>
      <c r="B239" t="s">
        <v>27</v>
      </c>
      <c r="C239" t="s">
        <v>43</v>
      </c>
      <c r="D239" t="s">
        <v>171</v>
      </c>
      <c r="E239" s="67" t="s">
        <v>208</v>
      </c>
      <c r="F239" s="67" t="s">
        <v>208</v>
      </c>
      <c r="G239" s="67" t="s">
        <v>208</v>
      </c>
      <c r="H239" s="64">
        <v>0</v>
      </c>
      <c r="I239" s="64">
        <v>0</v>
      </c>
      <c r="J239" s="64">
        <v>0</v>
      </c>
      <c r="K239" s="64">
        <v>0</v>
      </c>
      <c r="L239" s="64">
        <v>0</v>
      </c>
      <c r="M239" s="64">
        <v>0</v>
      </c>
      <c r="N239" s="64">
        <v>0</v>
      </c>
      <c r="O239" s="64">
        <v>0</v>
      </c>
      <c r="P239" s="64">
        <v>0</v>
      </c>
      <c r="Q239" s="64">
        <v>0</v>
      </c>
      <c r="R239" s="64">
        <v>0</v>
      </c>
      <c r="S239" s="64">
        <v>0</v>
      </c>
      <c r="T239" s="64">
        <v>0</v>
      </c>
      <c r="U239" s="64">
        <v>0</v>
      </c>
      <c r="V239" s="64">
        <v>0</v>
      </c>
      <c r="W239" s="64">
        <v>0</v>
      </c>
      <c r="X239" s="64">
        <v>0</v>
      </c>
      <c r="Y239" s="64">
        <v>2</v>
      </c>
      <c r="Z239" s="64">
        <v>1</v>
      </c>
      <c r="AA239" s="64">
        <v>1</v>
      </c>
      <c r="AB239" s="64">
        <v>2</v>
      </c>
      <c r="AC239" s="64">
        <v>0</v>
      </c>
      <c r="AD239" s="64">
        <v>0</v>
      </c>
      <c r="AE239" s="64">
        <v>0</v>
      </c>
      <c r="AF239" t="s">
        <v>201</v>
      </c>
      <c r="AG239" t="s">
        <v>202</v>
      </c>
      <c r="AH239" s="64">
        <v>1</v>
      </c>
    </row>
    <row r="240" spans="1:34" x14ac:dyDescent="0.25">
      <c r="A240" s="3" t="str">
        <f t="shared" si="3"/>
        <v>LCAOutside LA Basin8/27/2021 (5:00pm-6:00pm)</v>
      </c>
      <c r="B240" t="s">
        <v>27</v>
      </c>
      <c r="C240" t="s">
        <v>43</v>
      </c>
      <c r="D240" t="s">
        <v>172</v>
      </c>
      <c r="E240" s="67" t="s">
        <v>208</v>
      </c>
      <c r="F240" s="67" t="s">
        <v>208</v>
      </c>
      <c r="G240" s="67" t="s">
        <v>208</v>
      </c>
      <c r="H240" s="64">
        <v>0</v>
      </c>
      <c r="I240" s="64">
        <v>0</v>
      </c>
      <c r="J240" s="64">
        <v>0</v>
      </c>
      <c r="K240" s="64">
        <v>0</v>
      </c>
      <c r="L240" s="64">
        <v>0</v>
      </c>
      <c r="M240" s="64">
        <v>0</v>
      </c>
      <c r="N240" s="64">
        <v>0</v>
      </c>
      <c r="O240" s="64">
        <v>0</v>
      </c>
      <c r="P240" s="64">
        <v>0</v>
      </c>
      <c r="Q240" s="64">
        <v>0</v>
      </c>
      <c r="R240" s="64">
        <v>0</v>
      </c>
      <c r="S240" s="64">
        <v>0</v>
      </c>
      <c r="T240" s="64">
        <v>0</v>
      </c>
      <c r="U240" s="64">
        <v>0</v>
      </c>
      <c r="V240" s="64">
        <v>0</v>
      </c>
      <c r="W240" s="64">
        <v>0</v>
      </c>
      <c r="X240" s="64">
        <v>0</v>
      </c>
      <c r="Y240" s="64">
        <v>1</v>
      </c>
      <c r="Z240" s="64">
        <v>0</v>
      </c>
      <c r="AA240" s="64">
        <v>0</v>
      </c>
      <c r="AB240" s="64">
        <v>0</v>
      </c>
      <c r="AC240" s="64">
        <v>0</v>
      </c>
      <c r="AD240" s="64">
        <v>0</v>
      </c>
      <c r="AE240" s="64">
        <v>0</v>
      </c>
      <c r="AF240" t="s">
        <v>200</v>
      </c>
      <c r="AG240" t="s">
        <v>198</v>
      </c>
      <c r="AH240" s="64">
        <v>1</v>
      </c>
    </row>
    <row r="241" spans="1:34" x14ac:dyDescent="0.25">
      <c r="A241" s="3" t="str">
        <f t="shared" si="3"/>
        <v>LCAOutside LA Basin9/9/2021 (3:58pm-5:00pm)</v>
      </c>
      <c r="B241" t="s">
        <v>27</v>
      </c>
      <c r="C241" t="s">
        <v>43</v>
      </c>
      <c r="D241" t="s">
        <v>173</v>
      </c>
      <c r="E241" s="67" t="s">
        <v>208</v>
      </c>
      <c r="F241" s="67" t="s">
        <v>208</v>
      </c>
      <c r="G241" s="67" t="s">
        <v>208</v>
      </c>
      <c r="H241" s="64">
        <v>0</v>
      </c>
      <c r="I241" s="64">
        <v>0</v>
      </c>
      <c r="J241" s="64">
        <v>0</v>
      </c>
      <c r="K241" s="64">
        <v>0</v>
      </c>
      <c r="L241" s="64">
        <v>0</v>
      </c>
      <c r="M241" s="64">
        <v>0</v>
      </c>
      <c r="N241" s="64">
        <v>0</v>
      </c>
      <c r="O241" s="64">
        <v>0</v>
      </c>
      <c r="P241" s="64">
        <v>0</v>
      </c>
      <c r="Q241" s="64">
        <v>0</v>
      </c>
      <c r="R241" s="64">
        <v>0</v>
      </c>
      <c r="S241" s="64">
        <v>0</v>
      </c>
      <c r="T241" s="64">
        <v>0</v>
      </c>
      <c r="U241" s="64">
        <v>0</v>
      </c>
      <c r="V241" s="64">
        <v>0</v>
      </c>
      <c r="W241" s="64">
        <v>2</v>
      </c>
      <c r="X241" s="64">
        <v>1</v>
      </c>
      <c r="Y241" s="64">
        <v>0</v>
      </c>
      <c r="Z241" s="64">
        <v>0</v>
      </c>
      <c r="AA241" s="64">
        <v>0</v>
      </c>
      <c r="AB241" s="64">
        <v>0</v>
      </c>
      <c r="AC241" s="64">
        <v>0</v>
      </c>
      <c r="AD241" s="64">
        <v>0</v>
      </c>
      <c r="AE241" s="64">
        <v>0</v>
      </c>
      <c r="AF241" t="s">
        <v>203</v>
      </c>
      <c r="AG241" t="s">
        <v>200</v>
      </c>
      <c r="AH241" s="64">
        <v>1</v>
      </c>
    </row>
    <row r="242" spans="1:34" x14ac:dyDescent="0.25">
      <c r="A242" s="3" t="str">
        <f t="shared" si="3"/>
        <v>LCAOutside LA BasinAverage Event Day (5:00pm-6:00pm)</v>
      </c>
      <c r="B242" t="s">
        <v>27</v>
      </c>
      <c r="C242" t="s">
        <v>43</v>
      </c>
      <c r="D242" t="s">
        <v>167</v>
      </c>
      <c r="E242" s="67" t="s">
        <v>208</v>
      </c>
      <c r="F242" s="67" t="s">
        <v>208</v>
      </c>
      <c r="G242" s="67" t="s">
        <v>208</v>
      </c>
      <c r="H242" s="64">
        <v>0</v>
      </c>
      <c r="I242" s="64">
        <v>0</v>
      </c>
      <c r="J242" s="64">
        <v>0</v>
      </c>
      <c r="K242" s="64">
        <v>0</v>
      </c>
      <c r="L242" s="64">
        <v>0</v>
      </c>
      <c r="M242" s="64">
        <v>0</v>
      </c>
      <c r="N242" s="64">
        <v>0</v>
      </c>
      <c r="O242" s="64">
        <v>0</v>
      </c>
      <c r="P242" s="64">
        <v>0</v>
      </c>
      <c r="Q242" s="64">
        <v>0</v>
      </c>
      <c r="R242" s="64">
        <v>0</v>
      </c>
      <c r="S242" s="64">
        <v>0</v>
      </c>
      <c r="T242" s="64">
        <v>0</v>
      </c>
      <c r="U242" s="64">
        <v>0</v>
      </c>
      <c r="V242" s="64">
        <v>0</v>
      </c>
      <c r="W242" s="64">
        <v>0</v>
      </c>
      <c r="X242" s="64">
        <v>0</v>
      </c>
      <c r="Y242" s="64">
        <v>1</v>
      </c>
      <c r="Z242" s="64">
        <v>0</v>
      </c>
      <c r="AA242" s="64">
        <v>0</v>
      </c>
      <c r="AB242" s="64">
        <v>0</v>
      </c>
      <c r="AC242" s="64">
        <v>0</v>
      </c>
      <c r="AD242" s="64">
        <v>0</v>
      </c>
      <c r="AE242" s="64">
        <v>0</v>
      </c>
      <c r="AF242" t="s">
        <v>200</v>
      </c>
      <c r="AG242" t="s">
        <v>198</v>
      </c>
      <c r="AH242" s="64">
        <v>1</v>
      </c>
    </row>
    <row r="243" spans="1:34" x14ac:dyDescent="0.25">
      <c r="A243" s="3" t="str">
        <f t="shared" si="3"/>
        <v>Net Energy Metered StatusNon-NEM Customer10/14/2020 (6:00pm-7:00pm)</v>
      </c>
      <c r="B243" t="s">
        <v>73</v>
      </c>
      <c r="C243" t="s">
        <v>45</v>
      </c>
      <c r="D243" t="s">
        <v>168</v>
      </c>
      <c r="E243" s="67" t="s">
        <v>208</v>
      </c>
      <c r="F243" s="67" t="s">
        <v>208</v>
      </c>
      <c r="G243" s="67" t="s">
        <v>208</v>
      </c>
      <c r="H243" s="64">
        <v>0</v>
      </c>
      <c r="I243" s="64">
        <v>0</v>
      </c>
      <c r="J243" s="64">
        <v>0</v>
      </c>
      <c r="K243" s="64">
        <v>0</v>
      </c>
      <c r="L243" s="64">
        <v>0</v>
      </c>
      <c r="M243" s="64">
        <v>0</v>
      </c>
      <c r="N243" s="64">
        <v>0</v>
      </c>
      <c r="O243" s="64">
        <v>0</v>
      </c>
      <c r="P243" s="64">
        <v>0</v>
      </c>
      <c r="Q243" s="64">
        <v>0</v>
      </c>
      <c r="R243" s="64">
        <v>0</v>
      </c>
      <c r="S243" s="64">
        <v>0</v>
      </c>
      <c r="T243" s="64">
        <v>0</v>
      </c>
      <c r="U243" s="64">
        <v>0</v>
      </c>
      <c r="V243" s="64">
        <v>0</v>
      </c>
      <c r="W243" s="64">
        <v>0</v>
      </c>
      <c r="X243" s="64">
        <v>0</v>
      </c>
      <c r="Y243" s="64">
        <v>0</v>
      </c>
      <c r="Z243" s="64">
        <v>1</v>
      </c>
      <c r="AA243" s="64">
        <v>0</v>
      </c>
      <c r="AB243" s="64">
        <v>0</v>
      </c>
      <c r="AC243" s="64">
        <v>0</v>
      </c>
      <c r="AD243" s="64">
        <v>0</v>
      </c>
      <c r="AE243" s="64">
        <v>0</v>
      </c>
      <c r="AF243" t="s">
        <v>198</v>
      </c>
      <c r="AG243" t="s">
        <v>199</v>
      </c>
      <c r="AH243" s="64">
        <v>1</v>
      </c>
    </row>
    <row r="244" spans="1:34" x14ac:dyDescent="0.25">
      <c r="A244" s="3" t="str">
        <f t="shared" si="3"/>
        <v>Net Energy Metered StatusNon-NEM Customer10/15/2020 (6:00pm-7:00pm)</v>
      </c>
      <c r="B244" t="s">
        <v>73</v>
      </c>
      <c r="C244" t="s">
        <v>45</v>
      </c>
      <c r="D244" t="s">
        <v>169</v>
      </c>
      <c r="E244" s="67" t="s">
        <v>208</v>
      </c>
      <c r="F244" s="67" t="s">
        <v>208</v>
      </c>
      <c r="G244" s="67" t="s">
        <v>208</v>
      </c>
      <c r="H244" s="64">
        <v>0</v>
      </c>
      <c r="I244" s="64">
        <v>0</v>
      </c>
      <c r="J244" s="64">
        <v>0</v>
      </c>
      <c r="K244" s="64">
        <v>0</v>
      </c>
      <c r="L244" s="64">
        <v>0</v>
      </c>
      <c r="M244" s="64">
        <v>0</v>
      </c>
      <c r="N244" s="64">
        <v>0</v>
      </c>
      <c r="O244" s="64">
        <v>0</v>
      </c>
      <c r="P244" s="64">
        <v>0</v>
      </c>
      <c r="Q244" s="64">
        <v>0</v>
      </c>
      <c r="R244" s="64">
        <v>0</v>
      </c>
      <c r="S244" s="64">
        <v>0</v>
      </c>
      <c r="T244" s="64">
        <v>0</v>
      </c>
      <c r="U244" s="64">
        <v>0</v>
      </c>
      <c r="V244" s="64">
        <v>0</v>
      </c>
      <c r="W244" s="64">
        <v>0</v>
      </c>
      <c r="X244" s="64">
        <v>0</v>
      </c>
      <c r="Y244" s="64">
        <v>0</v>
      </c>
      <c r="Z244" s="64">
        <v>1</v>
      </c>
      <c r="AA244" s="64">
        <v>0</v>
      </c>
      <c r="AB244" s="64">
        <v>0</v>
      </c>
      <c r="AC244" s="64">
        <v>0</v>
      </c>
      <c r="AD244" s="64">
        <v>0</v>
      </c>
      <c r="AE244" s="64">
        <v>0</v>
      </c>
      <c r="AF244" t="s">
        <v>198</v>
      </c>
      <c r="AG244" t="s">
        <v>199</v>
      </c>
      <c r="AH244" s="64">
        <v>1</v>
      </c>
    </row>
    <row r="245" spans="1:34" x14ac:dyDescent="0.25">
      <c r="A245" s="3" t="str">
        <f t="shared" si="3"/>
        <v>Net Energy Metered StatusNon-NEM Customer6/17/2021 (5:00pm-6:00pm)</v>
      </c>
      <c r="B245" t="s">
        <v>73</v>
      </c>
      <c r="C245" t="s">
        <v>45</v>
      </c>
      <c r="D245" t="s">
        <v>170</v>
      </c>
      <c r="E245" s="67" t="s">
        <v>208</v>
      </c>
      <c r="F245" s="67" t="s">
        <v>208</v>
      </c>
      <c r="G245" s="67" t="s">
        <v>208</v>
      </c>
      <c r="H245" s="64">
        <v>0</v>
      </c>
      <c r="I245" s="64">
        <v>0</v>
      </c>
      <c r="J245" s="64">
        <v>0</v>
      </c>
      <c r="K245" s="64">
        <v>0</v>
      </c>
      <c r="L245" s="64">
        <v>0</v>
      </c>
      <c r="M245" s="64">
        <v>0</v>
      </c>
      <c r="N245" s="64">
        <v>0</v>
      </c>
      <c r="O245" s="64">
        <v>0</v>
      </c>
      <c r="P245" s="64">
        <v>0</v>
      </c>
      <c r="Q245" s="64">
        <v>0</v>
      </c>
      <c r="R245" s="64">
        <v>0</v>
      </c>
      <c r="S245" s="64">
        <v>0</v>
      </c>
      <c r="T245" s="64">
        <v>0</v>
      </c>
      <c r="U245" s="64">
        <v>0</v>
      </c>
      <c r="V245" s="64">
        <v>0</v>
      </c>
      <c r="W245" s="64">
        <v>0</v>
      </c>
      <c r="X245" s="64">
        <v>0</v>
      </c>
      <c r="Y245" s="64">
        <v>1</v>
      </c>
      <c r="Z245" s="64">
        <v>0</v>
      </c>
      <c r="AA245" s="64">
        <v>0</v>
      </c>
      <c r="AB245" s="64">
        <v>0</v>
      </c>
      <c r="AC245" s="64">
        <v>0</v>
      </c>
      <c r="AD245" s="64">
        <v>0</v>
      </c>
      <c r="AE245" s="64">
        <v>0</v>
      </c>
      <c r="AF245" t="s">
        <v>200</v>
      </c>
      <c r="AG245" t="s">
        <v>198</v>
      </c>
      <c r="AH245" s="64">
        <v>2</v>
      </c>
    </row>
    <row r="246" spans="1:34" x14ac:dyDescent="0.25">
      <c r="A246" s="3" t="str">
        <f t="shared" si="3"/>
        <v>Net Energy Metered StatusNon-NEM Customer7/9/2021 (5:50pm-8:55pm)</v>
      </c>
      <c r="B246" t="s">
        <v>73</v>
      </c>
      <c r="C246" t="s">
        <v>45</v>
      </c>
      <c r="D246" t="s">
        <v>171</v>
      </c>
      <c r="E246" s="67" t="s">
        <v>208</v>
      </c>
      <c r="F246" s="67" t="s">
        <v>208</v>
      </c>
      <c r="G246" s="67" t="s">
        <v>208</v>
      </c>
      <c r="H246" s="64">
        <v>0</v>
      </c>
      <c r="I246" s="64">
        <v>0</v>
      </c>
      <c r="J246" s="64">
        <v>0</v>
      </c>
      <c r="K246" s="64">
        <v>0</v>
      </c>
      <c r="L246" s="64">
        <v>0</v>
      </c>
      <c r="M246" s="64">
        <v>0</v>
      </c>
      <c r="N246" s="64">
        <v>0</v>
      </c>
      <c r="O246" s="64">
        <v>0</v>
      </c>
      <c r="P246" s="64">
        <v>0</v>
      </c>
      <c r="Q246" s="64">
        <v>0</v>
      </c>
      <c r="R246" s="64">
        <v>0</v>
      </c>
      <c r="S246" s="64">
        <v>0</v>
      </c>
      <c r="T246" s="64">
        <v>0</v>
      </c>
      <c r="U246" s="64">
        <v>0</v>
      </c>
      <c r="V246" s="64">
        <v>0</v>
      </c>
      <c r="W246" s="64">
        <v>0</v>
      </c>
      <c r="X246" s="64">
        <v>0</v>
      </c>
      <c r="Y246" s="64">
        <v>2</v>
      </c>
      <c r="Z246" s="64">
        <v>1</v>
      </c>
      <c r="AA246" s="64">
        <v>1</v>
      </c>
      <c r="AB246" s="64">
        <v>2</v>
      </c>
      <c r="AC246" s="64">
        <v>0</v>
      </c>
      <c r="AD246" s="64">
        <v>0</v>
      </c>
      <c r="AE246" s="64">
        <v>0</v>
      </c>
      <c r="AF246" t="s">
        <v>201</v>
      </c>
      <c r="AG246" t="s">
        <v>202</v>
      </c>
      <c r="AH246" s="64">
        <v>2</v>
      </c>
    </row>
    <row r="247" spans="1:34" x14ac:dyDescent="0.25">
      <c r="A247" s="3" t="str">
        <f t="shared" si="3"/>
        <v>Net Energy Metered StatusNon-NEM Customer8/27/2021 (5:00pm-6:00pm)</v>
      </c>
      <c r="B247" t="s">
        <v>73</v>
      </c>
      <c r="C247" t="s">
        <v>45</v>
      </c>
      <c r="D247" t="s">
        <v>172</v>
      </c>
      <c r="E247" s="67" t="s">
        <v>208</v>
      </c>
      <c r="F247" s="67" t="s">
        <v>208</v>
      </c>
      <c r="G247" s="67" t="s">
        <v>208</v>
      </c>
      <c r="H247" s="64">
        <v>0</v>
      </c>
      <c r="I247" s="64">
        <v>0</v>
      </c>
      <c r="J247" s="64">
        <v>0</v>
      </c>
      <c r="K247" s="64">
        <v>0</v>
      </c>
      <c r="L247" s="64">
        <v>0</v>
      </c>
      <c r="M247" s="64">
        <v>0</v>
      </c>
      <c r="N247" s="64">
        <v>0</v>
      </c>
      <c r="O247" s="64">
        <v>0</v>
      </c>
      <c r="P247" s="64">
        <v>0</v>
      </c>
      <c r="Q247" s="64">
        <v>0</v>
      </c>
      <c r="R247" s="64">
        <v>0</v>
      </c>
      <c r="S247" s="64">
        <v>0</v>
      </c>
      <c r="T247" s="64">
        <v>0</v>
      </c>
      <c r="U247" s="64">
        <v>0</v>
      </c>
      <c r="V247" s="64">
        <v>0</v>
      </c>
      <c r="W247" s="64">
        <v>0</v>
      </c>
      <c r="X247" s="64">
        <v>0</v>
      </c>
      <c r="Y247" s="64">
        <v>1</v>
      </c>
      <c r="Z247" s="64">
        <v>0</v>
      </c>
      <c r="AA247" s="64">
        <v>0</v>
      </c>
      <c r="AB247" s="64">
        <v>0</v>
      </c>
      <c r="AC247" s="64">
        <v>0</v>
      </c>
      <c r="AD247" s="64">
        <v>0</v>
      </c>
      <c r="AE247" s="64">
        <v>0</v>
      </c>
      <c r="AF247" t="s">
        <v>200</v>
      </c>
      <c r="AG247" t="s">
        <v>198</v>
      </c>
      <c r="AH247" s="64">
        <v>2</v>
      </c>
    </row>
    <row r="248" spans="1:34" x14ac:dyDescent="0.25">
      <c r="A248" s="3" t="str">
        <f t="shared" si="3"/>
        <v>Net Energy Metered StatusNon-NEM Customer9/9/2021 (3:58pm-5:00pm)</v>
      </c>
      <c r="B248" t="s">
        <v>73</v>
      </c>
      <c r="C248" t="s">
        <v>45</v>
      </c>
      <c r="D248" t="s">
        <v>173</v>
      </c>
      <c r="E248" s="67" t="s">
        <v>208</v>
      </c>
      <c r="F248" s="67" t="s">
        <v>208</v>
      </c>
      <c r="G248" s="67" t="s">
        <v>208</v>
      </c>
      <c r="H248" s="64">
        <v>0</v>
      </c>
      <c r="I248" s="64">
        <v>0</v>
      </c>
      <c r="J248" s="64">
        <v>0</v>
      </c>
      <c r="K248" s="64">
        <v>0</v>
      </c>
      <c r="L248" s="64">
        <v>0</v>
      </c>
      <c r="M248" s="64">
        <v>0</v>
      </c>
      <c r="N248" s="64">
        <v>0</v>
      </c>
      <c r="O248" s="64">
        <v>0</v>
      </c>
      <c r="P248" s="64">
        <v>0</v>
      </c>
      <c r="Q248" s="64">
        <v>0</v>
      </c>
      <c r="R248" s="64">
        <v>0</v>
      </c>
      <c r="S248" s="64">
        <v>0</v>
      </c>
      <c r="T248" s="64">
        <v>0</v>
      </c>
      <c r="U248" s="64">
        <v>0</v>
      </c>
      <c r="V248" s="64">
        <v>0</v>
      </c>
      <c r="W248" s="64">
        <v>2</v>
      </c>
      <c r="X248" s="64">
        <v>1</v>
      </c>
      <c r="Y248" s="64">
        <v>0</v>
      </c>
      <c r="Z248" s="64">
        <v>0</v>
      </c>
      <c r="AA248" s="64">
        <v>0</v>
      </c>
      <c r="AB248" s="64">
        <v>0</v>
      </c>
      <c r="AC248" s="64">
        <v>0</v>
      </c>
      <c r="AD248" s="64">
        <v>0</v>
      </c>
      <c r="AE248" s="64">
        <v>0</v>
      </c>
      <c r="AF248" t="s">
        <v>203</v>
      </c>
      <c r="AG248" t="s">
        <v>200</v>
      </c>
      <c r="AH248" s="64">
        <v>2</v>
      </c>
    </row>
    <row r="249" spans="1:34" x14ac:dyDescent="0.25">
      <c r="A249" s="3" t="str">
        <f t="shared" si="3"/>
        <v>Net Energy Metered StatusNon-NEM CustomerAverage Event Day (5:00pm-6:00pm)</v>
      </c>
      <c r="B249" t="s">
        <v>73</v>
      </c>
      <c r="C249" t="s">
        <v>45</v>
      </c>
      <c r="D249" t="s">
        <v>167</v>
      </c>
      <c r="E249" s="67" t="s">
        <v>208</v>
      </c>
      <c r="F249" s="67" t="s">
        <v>208</v>
      </c>
      <c r="G249" s="67" t="s">
        <v>208</v>
      </c>
      <c r="H249" s="64">
        <v>0</v>
      </c>
      <c r="I249" s="64">
        <v>0</v>
      </c>
      <c r="J249" s="64">
        <v>0</v>
      </c>
      <c r="K249" s="64">
        <v>0</v>
      </c>
      <c r="L249" s="64">
        <v>0</v>
      </c>
      <c r="M249" s="64">
        <v>0</v>
      </c>
      <c r="N249" s="64">
        <v>0</v>
      </c>
      <c r="O249" s="64">
        <v>0</v>
      </c>
      <c r="P249" s="64">
        <v>0</v>
      </c>
      <c r="Q249" s="64">
        <v>0</v>
      </c>
      <c r="R249" s="64">
        <v>0</v>
      </c>
      <c r="S249" s="64">
        <v>0</v>
      </c>
      <c r="T249" s="64">
        <v>0</v>
      </c>
      <c r="U249" s="64">
        <v>0</v>
      </c>
      <c r="V249" s="64">
        <v>0</v>
      </c>
      <c r="W249" s="64">
        <v>0</v>
      </c>
      <c r="X249" s="64">
        <v>0</v>
      </c>
      <c r="Y249" s="64">
        <v>1</v>
      </c>
      <c r="Z249" s="64">
        <v>0</v>
      </c>
      <c r="AA249" s="64">
        <v>0</v>
      </c>
      <c r="AB249" s="64">
        <v>0</v>
      </c>
      <c r="AC249" s="64">
        <v>0</v>
      </c>
      <c r="AD249" s="64">
        <v>0</v>
      </c>
      <c r="AE249" s="64">
        <v>0</v>
      </c>
      <c r="AF249" t="s">
        <v>200</v>
      </c>
      <c r="AG249" t="s">
        <v>198</v>
      </c>
      <c r="AH249" s="64">
        <v>2</v>
      </c>
    </row>
    <row r="250" spans="1:34" x14ac:dyDescent="0.25">
      <c r="A250" s="3" t="str">
        <f t="shared" si="3"/>
        <v>Net Energy Metered StatusNEM Customer10/14/2020 (6:00pm-7:00pm)</v>
      </c>
      <c r="B250" t="s">
        <v>73</v>
      </c>
      <c r="C250" t="s">
        <v>44</v>
      </c>
      <c r="D250" t="s">
        <v>168</v>
      </c>
      <c r="E250" s="67" t="s">
        <v>208</v>
      </c>
      <c r="F250" s="67" t="s">
        <v>208</v>
      </c>
      <c r="G250" s="67" t="s">
        <v>208</v>
      </c>
      <c r="H250" s="64">
        <v>0</v>
      </c>
      <c r="I250" s="64">
        <v>0</v>
      </c>
      <c r="J250" s="64">
        <v>0</v>
      </c>
      <c r="K250" s="64">
        <v>0</v>
      </c>
      <c r="L250" s="64">
        <v>0</v>
      </c>
      <c r="M250" s="64">
        <v>0</v>
      </c>
      <c r="N250" s="64">
        <v>0</v>
      </c>
      <c r="O250" s="64">
        <v>0</v>
      </c>
      <c r="P250" s="64">
        <v>0</v>
      </c>
      <c r="Q250" s="64">
        <v>0</v>
      </c>
      <c r="R250" s="64">
        <v>0</v>
      </c>
      <c r="S250" s="64">
        <v>0</v>
      </c>
      <c r="T250" s="64">
        <v>0</v>
      </c>
      <c r="U250" s="64">
        <v>0</v>
      </c>
      <c r="V250" s="64">
        <v>0</v>
      </c>
      <c r="W250" s="64">
        <v>0</v>
      </c>
      <c r="X250" s="64">
        <v>0</v>
      </c>
      <c r="Y250" s="64">
        <v>0</v>
      </c>
      <c r="Z250" s="64">
        <v>1</v>
      </c>
      <c r="AA250" s="64">
        <v>0</v>
      </c>
      <c r="AB250" s="64">
        <v>0</v>
      </c>
      <c r="AC250" s="64">
        <v>0</v>
      </c>
      <c r="AD250" s="64">
        <v>0</v>
      </c>
      <c r="AE250" s="64">
        <v>0</v>
      </c>
      <c r="AF250" t="s">
        <v>198</v>
      </c>
      <c r="AG250" t="s">
        <v>199</v>
      </c>
      <c r="AH250" s="64">
        <v>1</v>
      </c>
    </row>
    <row r="251" spans="1:34" x14ac:dyDescent="0.25">
      <c r="A251" s="3" t="str">
        <f t="shared" si="3"/>
        <v>Net Energy Metered StatusNEM Customer10/15/2020 (6:00pm-7:00pm)</v>
      </c>
      <c r="B251" t="s">
        <v>73</v>
      </c>
      <c r="C251" t="s">
        <v>44</v>
      </c>
      <c r="D251" t="s">
        <v>169</v>
      </c>
      <c r="E251" s="67" t="s">
        <v>208</v>
      </c>
      <c r="F251" s="67" t="s">
        <v>208</v>
      </c>
      <c r="G251" s="67" t="s">
        <v>208</v>
      </c>
      <c r="H251" s="64">
        <v>0</v>
      </c>
      <c r="I251" s="64">
        <v>0</v>
      </c>
      <c r="J251" s="64">
        <v>0</v>
      </c>
      <c r="K251" s="64">
        <v>0</v>
      </c>
      <c r="L251" s="64">
        <v>0</v>
      </c>
      <c r="M251" s="64">
        <v>0</v>
      </c>
      <c r="N251" s="64">
        <v>0</v>
      </c>
      <c r="O251" s="64">
        <v>0</v>
      </c>
      <c r="P251" s="64">
        <v>0</v>
      </c>
      <c r="Q251" s="64">
        <v>0</v>
      </c>
      <c r="R251" s="64">
        <v>0</v>
      </c>
      <c r="S251" s="64">
        <v>0</v>
      </c>
      <c r="T251" s="64">
        <v>0</v>
      </c>
      <c r="U251" s="64">
        <v>0</v>
      </c>
      <c r="V251" s="64">
        <v>0</v>
      </c>
      <c r="W251" s="64">
        <v>0</v>
      </c>
      <c r="X251" s="64">
        <v>0</v>
      </c>
      <c r="Y251" s="64">
        <v>0</v>
      </c>
      <c r="Z251" s="64">
        <v>1</v>
      </c>
      <c r="AA251" s="64">
        <v>0</v>
      </c>
      <c r="AB251" s="64">
        <v>0</v>
      </c>
      <c r="AC251" s="64">
        <v>0</v>
      </c>
      <c r="AD251" s="64">
        <v>0</v>
      </c>
      <c r="AE251" s="64">
        <v>0</v>
      </c>
      <c r="AF251" t="s">
        <v>198</v>
      </c>
      <c r="AG251" t="s">
        <v>199</v>
      </c>
      <c r="AH251" s="64">
        <v>1</v>
      </c>
    </row>
    <row r="252" spans="1:34" x14ac:dyDescent="0.25">
      <c r="A252" s="3" t="str">
        <f t="shared" si="3"/>
        <v>Net Energy Metered StatusNEM Customer6/17/2021 (5:00pm-6:00pm)</v>
      </c>
      <c r="B252" t="s">
        <v>73</v>
      </c>
      <c r="C252" t="s">
        <v>44</v>
      </c>
      <c r="D252" t="s">
        <v>170</v>
      </c>
      <c r="E252" s="67" t="s">
        <v>208</v>
      </c>
      <c r="F252" s="67" t="s">
        <v>208</v>
      </c>
      <c r="G252" s="67" t="s">
        <v>208</v>
      </c>
      <c r="H252" s="64">
        <v>0</v>
      </c>
      <c r="I252" s="64">
        <v>0</v>
      </c>
      <c r="J252" s="64">
        <v>0</v>
      </c>
      <c r="K252" s="64">
        <v>0</v>
      </c>
      <c r="L252" s="64">
        <v>0</v>
      </c>
      <c r="M252" s="64">
        <v>0</v>
      </c>
      <c r="N252" s="64">
        <v>0</v>
      </c>
      <c r="O252" s="64">
        <v>0</v>
      </c>
      <c r="P252" s="64">
        <v>0</v>
      </c>
      <c r="Q252" s="64">
        <v>0</v>
      </c>
      <c r="R252" s="64">
        <v>0</v>
      </c>
      <c r="S252" s="64">
        <v>0</v>
      </c>
      <c r="T252" s="64">
        <v>0</v>
      </c>
      <c r="U252" s="64">
        <v>0</v>
      </c>
      <c r="V252" s="64">
        <v>0</v>
      </c>
      <c r="W252" s="64">
        <v>0</v>
      </c>
      <c r="X252" s="64">
        <v>0</v>
      </c>
      <c r="Y252" s="64">
        <v>1</v>
      </c>
      <c r="Z252" s="64">
        <v>0</v>
      </c>
      <c r="AA252" s="64">
        <v>0</v>
      </c>
      <c r="AB252" s="64">
        <v>0</v>
      </c>
      <c r="AC252" s="64">
        <v>0</v>
      </c>
      <c r="AD252" s="64">
        <v>0</v>
      </c>
      <c r="AE252" s="64">
        <v>0</v>
      </c>
      <c r="AF252" t="s">
        <v>200</v>
      </c>
      <c r="AG252" t="s">
        <v>198</v>
      </c>
      <c r="AH252" s="64">
        <v>1</v>
      </c>
    </row>
    <row r="253" spans="1:34" x14ac:dyDescent="0.25">
      <c r="A253" s="3" t="str">
        <f t="shared" si="3"/>
        <v>Net Energy Metered StatusNEM Customer7/9/2021 (5:50pm-8:55pm)</v>
      </c>
      <c r="B253" t="s">
        <v>73</v>
      </c>
      <c r="C253" t="s">
        <v>44</v>
      </c>
      <c r="D253" t="s">
        <v>171</v>
      </c>
      <c r="E253" s="67" t="s">
        <v>208</v>
      </c>
      <c r="F253" s="67" t="s">
        <v>208</v>
      </c>
      <c r="G253" s="67" t="s">
        <v>208</v>
      </c>
      <c r="H253" s="64">
        <v>0</v>
      </c>
      <c r="I253" s="64">
        <v>0</v>
      </c>
      <c r="J253" s="64">
        <v>0</v>
      </c>
      <c r="K253" s="64">
        <v>0</v>
      </c>
      <c r="L253" s="64">
        <v>0</v>
      </c>
      <c r="M253" s="64">
        <v>0</v>
      </c>
      <c r="N253" s="64">
        <v>0</v>
      </c>
      <c r="O253" s="64">
        <v>0</v>
      </c>
      <c r="P253" s="64">
        <v>0</v>
      </c>
      <c r="Q253" s="64">
        <v>0</v>
      </c>
      <c r="R253" s="64">
        <v>0</v>
      </c>
      <c r="S253" s="64">
        <v>0</v>
      </c>
      <c r="T253" s="64">
        <v>0</v>
      </c>
      <c r="U253" s="64">
        <v>0</v>
      </c>
      <c r="V253" s="64">
        <v>0</v>
      </c>
      <c r="W253" s="64">
        <v>0</v>
      </c>
      <c r="X253" s="64">
        <v>0</v>
      </c>
      <c r="Y253" s="64">
        <v>2</v>
      </c>
      <c r="Z253" s="64">
        <v>1</v>
      </c>
      <c r="AA253" s="64">
        <v>1</v>
      </c>
      <c r="AB253" s="64">
        <v>2</v>
      </c>
      <c r="AC253" s="64">
        <v>0</v>
      </c>
      <c r="AD253" s="64">
        <v>0</v>
      </c>
      <c r="AE253" s="64">
        <v>0</v>
      </c>
      <c r="AF253" t="s">
        <v>201</v>
      </c>
      <c r="AG253" t="s">
        <v>202</v>
      </c>
      <c r="AH253" s="64">
        <v>1</v>
      </c>
    </row>
    <row r="254" spans="1:34" x14ac:dyDescent="0.25">
      <c r="A254" s="3" t="str">
        <f t="shared" si="3"/>
        <v>Net Energy Metered StatusNEM Customer8/27/2021 (5:00pm-6:00pm)</v>
      </c>
      <c r="B254" t="s">
        <v>73</v>
      </c>
      <c r="C254" t="s">
        <v>44</v>
      </c>
      <c r="D254" t="s">
        <v>172</v>
      </c>
      <c r="E254" s="67" t="s">
        <v>208</v>
      </c>
      <c r="F254" s="67" t="s">
        <v>208</v>
      </c>
      <c r="G254" s="67" t="s">
        <v>208</v>
      </c>
      <c r="H254" s="64">
        <v>0</v>
      </c>
      <c r="I254" s="64">
        <v>0</v>
      </c>
      <c r="J254" s="64">
        <v>0</v>
      </c>
      <c r="K254" s="64">
        <v>0</v>
      </c>
      <c r="L254" s="64">
        <v>0</v>
      </c>
      <c r="M254" s="64">
        <v>0</v>
      </c>
      <c r="N254" s="64">
        <v>0</v>
      </c>
      <c r="O254" s="64">
        <v>0</v>
      </c>
      <c r="P254" s="64">
        <v>0</v>
      </c>
      <c r="Q254" s="64">
        <v>0</v>
      </c>
      <c r="R254" s="64">
        <v>0</v>
      </c>
      <c r="S254" s="64">
        <v>0</v>
      </c>
      <c r="T254" s="64">
        <v>0</v>
      </c>
      <c r="U254" s="64">
        <v>0</v>
      </c>
      <c r="V254" s="64">
        <v>0</v>
      </c>
      <c r="W254" s="64">
        <v>0</v>
      </c>
      <c r="X254" s="64">
        <v>0</v>
      </c>
      <c r="Y254" s="64">
        <v>1</v>
      </c>
      <c r="Z254" s="64">
        <v>0</v>
      </c>
      <c r="AA254" s="64">
        <v>0</v>
      </c>
      <c r="AB254" s="64">
        <v>0</v>
      </c>
      <c r="AC254" s="64">
        <v>0</v>
      </c>
      <c r="AD254" s="64">
        <v>0</v>
      </c>
      <c r="AE254" s="64">
        <v>0</v>
      </c>
      <c r="AF254" t="s">
        <v>200</v>
      </c>
      <c r="AG254" t="s">
        <v>198</v>
      </c>
      <c r="AH254" s="64">
        <v>1</v>
      </c>
    </row>
    <row r="255" spans="1:34" x14ac:dyDescent="0.25">
      <c r="A255" s="3" t="str">
        <f t="shared" si="3"/>
        <v>Net Energy Metered StatusNEM Customer9/9/2021 (3:58pm-5:00pm)</v>
      </c>
      <c r="B255" t="s">
        <v>73</v>
      </c>
      <c r="C255" t="s">
        <v>44</v>
      </c>
      <c r="D255" t="s">
        <v>173</v>
      </c>
      <c r="E255" s="67" t="s">
        <v>208</v>
      </c>
      <c r="F255" s="67" t="s">
        <v>208</v>
      </c>
      <c r="G255" s="67" t="s">
        <v>208</v>
      </c>
      <c r="H255" s="64">
        <v>0</v>
      </c>
      <c r="I255" s="64">
        <v>0</v>
      </c>
      <c r="J255" s="64">
        <v>0</v>
      </c>
      <c r="K255" s="64">
        <v>0</v>
      </c>
      <c r="L255" s="64">
        <v>0</v>
      </c>
      <c r="M255" s="64">
        <v>0</v>
      </c>
      <c r="N255" s="64">
        <v>0</v>
      </c>
      <c r="O255" s="64">
        <v>0</v>
      </c>
      <c r="P255" s="64">
        <v>0</v>
      </c>
      <c r="Q255" s="64">
        <v>0</v>
      </c>
      <c r="R255" s="64">
        <v>0</v>
      </c>
      <c r="S255" s="64">
        <v>0</v>
      </c>
      <c r="T255" s="64">
        <v>0</v>
      </c>
      <c r="U255" s="64">
        <v>0</v>
      </c>
      <c r="V255" s="64">
        <v>0</v>
      </c>
      <c r="W255" s="64">
        <v>2</v>
      </c>
      <c r="X255" s="64">
        <v>1</v>
      </c>
      <c r="Y255" s="64">
        <v>0</v>
      </c>
      <c r="Z255" s="64">
        <v>0</v>
      </c>
      <c r="AA255" s="64">
        <v>0</v>
      </c>
      <c r="AB255" s="64">
        <v>0</v>
      </c>
      <c r="AC255" s="64">
        <v>0</v>
      </c>
      <c r="AD255" s="64">
        <v>0</v>
      </c>
      <c r="AE255" s="64">
        <v>0</v>
      </c>
      <c r="AF255" t="s">
        <v>203</v>
      </c>
      <c r="AG255" t="s">
        <v>200</v>
      </c>
      <c r="AH255" s="64">
        <v>1</v>
      </c>
    </row>
    <row r="256" spans="1:34" x14ac:dyDescent="0.25">
      <c r="A256" s="3" t="str">
        <f t="shared" si="3"/>
        <v>Net Energy Metered StatusNEM CustomerAverage Event Day (5:00pm-6:00pm)</v>
      </c>
      <c r="B256" t="s">
        <v>73</v>
      </c>
      <c r="C256" t="s">
        <v>44</v>
      </c>
      <c r="D256" t="s">
        <v>167</v>
      </c>
      <c r="E256" s="67" t="s">
        <v>208</v>
      </c>
      <c r="F256" s="67" t="s">
        <v>208</v>
      </c>
      <c r="G256" s="67" t="s">
        <v>208</v>
      </c>
      <c r="H256" s="64">
        <v>0</v>
      </c>
      <c r="I256" s="64">
        <v>0</v>
      </c>
      <c r="J256" s="64">
        <v>0</v>
      </c>
      <c r="K256" s="64">
        <v>0</v>
      </c>
      <c r="L256" s="64">
        <v>0</v>
      </c>
      <c r="M256" s="64">
        <v>0</v>
      </c>
      <c r="N256" s="64">
        <v>0</v>
      </c>
      <c r="O256" s="64">
        <v>0</v>
      </c>
      <c r="P256" s="64">
        <v>0</v>
      </c>
      <c r="Q256" s="64">
        <v>0</v>
      </c>
      <c r="R256" s="64">
        <v>0</v>
      </c>
      <c r="S256" s="64">
        <v>0</v>
      </c>
      <c r="T256" s="64">
        <v>0</v>
      </c>
      <c r="U256" s="64">
        <v>0</v>
      </c>
      <c r="V256" s="64">
        <v>0</v>
      </c>
      <c r="W256" s="64">
        <v>0</v>
      </c>
      <c r="X256" s="64">
        <v>0</v>
      </c>
      <c r="Y256" s="64">
        <v>1</v>
      </c>
      <c r="Z256" s="64">
        <v>0</v>
      </c>
      <c r="AA256" s="64">
        <v>0</v>
      </c>
      <c r="AB256" s="64">
        <v>0</v>
      </c>
      <c r="AC256" s="64">
        <v>0</v>
      </c>
      <c r="AD256" s="64">
        <v>0</v>
      </c>
      <c r="AE256" s="64">
        <v>0</v>
      </c>
      <c r="AF256" t="s">
        <v>200</v>
      </c>
      <c r="AG256" t="s">
        <v>198</v>
      </c>
      <c r="AH256" s="64">
        <v>1</v>
      </c>
    </row>
    <row r="257" spans="1:34" x14ac:dyDescent="0.25">
      <c r="A257" s="3" t="str">
        <f t="shared" si="3"/>
        <v>SubLAPSCE Central6/17/2021 (5:00pm-6:00pm)</v>
      </c>
      <c r="B257" t="s">
        <v>76</v>
      </c>
      <c r="C257" t="s">
        <v>118</v>
      </c>
      <c r="D257" t="s">
        <v>170</v>
      </c>
      <c r="E257" s="63">
        <v>2763</v>
      </c>
      <c r="F257" s="63">
        <v>28729</v>
      </c>
      <c r="G257" s="63">
        <v>147928.81210929735</v>
      </c>
      <c r="H257" s="64">
        <v>0</v>
      </c>
      <c r="I257" s="64">
        <v>0</v>
      </c>
      <c r="J257" s="64">
        <v>0</v>
      </c>
      <c r="K257" s="64">
        <v>0</v>
      </c>
      <c r="L257" s="64">
        <v>0</v>
      </c>
      <c r="M257" s="64">
        <v>0</v>
      </c>
      <c r="N257" s="64">
        <v>0</v>
      </c>
      <c r="O257" s="64">
        <v>0</v>
      </c>
      <c r="P257" s="64">
        <v>0</v>
      </c>
      <c r="Q257" s="64">
        <v>0</v>
      </c>
      <c r="R257" s="64">
        <v>0</v>
      </c>
      <c r="S257" s="64">
        <v>0</v>
      </c>
      <c r="T257" s="64">
        <v>0</v>
      </c>
      <c r="U257" s="64">
        <v>0</v>
      </c>
      <c r="V257" s="64">
        <v>0</v>
      </c>
      <c r="W257" s="64">
        <v>0</v>
      </c>
      <c r="X257" s="64">
        <v>0</v>
      </c>
      <c r="Y257" s="64">
        <v>1</v>
      </c>
      <c r="Z257" s="64">
        <v>0</v>
      </c>
      <c r="AA257" s="64">
        <v>0</v>
      </c>
      <c r="AB257" s="64">
        <v>0</v>
      </c>
      <c r="AC257" s="64">
        <v>0</v>
      </c>
      <c r="AD257" s="64">
        <v>0</v>
      </c>
      <c r="AE257" s="64">
        <v>0</v>
      </c>
      <c r="AF257" t="s">
        <v>200</v>
      </c>
      <c r="AG257" t="s">
        <v>198</v>
      </c>
      <c r="AH257" s="64">
        <v>0</v>
      </c>
    </row>
    <row r="258" spans="1:34" x14ac:dyDescent="0.25">
      <c r="A258" s="3" t="str">
        <f t="shared" ref="A258:A321" si="4">B258&amp;C258&amp;D258</f>
        <v>SubLAPSCE Central7/9/2021 (5:50pm-8:55pm)</v>
      </c>
      <c r="B258" t="s">
        <v>76</v>
      </c>
      <c r="C258" t="s">
        <v>118</v>
      </c>
      <c r="D258" t="s">
        <v>171</v>
      </c>
      <c r="E258" s="63">
        <v>2882</v>
      </c>
      <c r="F258" s="63">
        <v>28264</v>
      </c>
      <c r="G258" s="63">
        <v>146911.54232462728</v>
      </c>
      <c r="H258" s="64">
        <v>0</v>
      </c>
      <c r="I258" s="64">
        <v>0</v>
      </c>
      <c r="J258" s="64">
        <v>0</v>
      </c>
      <c r="K258" s="64">
        <v>0</v>
      </c>
      <c r="L258" s="64">
        <v>0</v>
      </c>
      <c r="M258" s="64">
        <v>0</v>
      </c>
      <c r="N258" s="64">
        <v>0</v>
      </c>
      <c r="O258" s="64">
        <v>0</v>
      </c>
      <c r="P258" s="64">
        <v>0</v>
      </c>
      <c r="Q258" s="64">
        <v>0</v>
      </c>
      <c r="R258" s="64">
        <v>0</v>
      </c>
      <c r="S258" s="64">
        <v>0</v>
      </c>
      <c r="T258" s="64">
        <v>0</v>
      </c>
      <c r="U258" s="64">
        <v>0</v>
      </c>
      <c r="V258" s="64">
        <v>0</v>
      </c>
      <c r="W258" s="64">
        <v>0</v>
      </c>
      <c r="X258" s="64">
        <v>0</v>
      </c>
      <c r="Y258" s="64">
        <v>2</v>
      </c>
      <c r="Z258" s="64">
        <v>1</v>
      </c>
      <c r="AA258" s="64">
        <v>1</v>
      </c>
      <c r="AB258" s="64">
        <v>2</v>
      </c>
      <c r="AC258" s="64">
        <v>0</v>
      </c>
      <c r="AD258" s="64">
        <v>0</v>
      </c>
      <c r="AE258" s="64">
        <v>0</v>
      </c>
      <c r="AF258" t="s">
        <v>201</v>
      </c>
      <c r="AG258" t="s">
        <v>202</v>
      </c>
      <c r="AH258" s="64">
        <v>0</v>
      </c>
    </row>
    <row r="259" spans="1:34" x14ac:dyDescent="0.25">
      <c r="A259" s="3" t="str">
        <f t="shared" si="4"/>
        <v>SubLAPSCE Central8/27/2021 (5:00pm-6:00pm)</v>
      </c>
      <c r="B259" t="s">
        <v>76</v>
      </c>
      <c r="C259" t="s">
        <v>118</v>
      </c>
      <c r="D259" t="s">
        <v>172</v>
      </c>
      <c r="E259" s="63">
        <v>2843</v>
      </c>
      <c r="F259" s="63">
        <v>26292</v>
      </c>
      <c r="G259" s="63">
        <v>135271.01722520855</v>
      </c>
      <c r="H259" s="64">
        <v>0</v>
      </c>
      <c r="I259" s="64">
        <v>0</v>
      </c>
      <c r="J259" s="64">
        <v>0</v>
      </c>
      <c r="K259" s="64">
        <v>0</v>
      </c>
      <c r="L259" s="64">
        <v>0</v>
      </c>
      <c r="M259" s="64">
        <v>0</v>
      </c>
      <c r="N259" s="64">
        <v>0</v>
      </c>
      <c r="O259" s="64">
        <v>0</v>
      </c>
      <c r="P259" s="64">
        <v>0</v>
      </c>
      <c r="Q259" s="64">
        <v>0</v>
      </c>
      <c r="R259" s="64">
        <v>0</v>
      </c>
      <c r="S259" s="64">
        <v>0</v>
      </c>
      <c r="T259" s="64">
        <v>0</v>
      </c>
      <c r="U259" s="64">
        <v>0</v>
      </c>
      <c r="V259" s="64">
        <v>0</v>
      </c>
      <c r="W259" s="64">
        <v>0</v>
      </c>
      <c r="X259" s="64">
        <v>0</v>
      </c>
      <c r="Y259" s="64">
        <v>1</v>
      </c>
      <c r="Z259" s="64">
        <v>0</v>
      </c>
      <c r="AA259" s="64">
        <v>0</v>
      </c>
      <c r="AB259" s="64">
        <v>0</v>
      </c>
      <c r="AC259" s="64">
        <v>0</v>
      </c>
      <c r="AD259" s="64">
        <v>0</v>
      </c>
      <c r="AE259" s="64">
        <v>0</v>
      </c>
      <c r="AF259" t="s">
        <v>200</v>
      </c>
      <c r="AG259" t="s">
        <v>198</v>
      </c>
      <c r="AH259" s="64">
        <v>0</v>
      </c>
    </row>
    <row r="260" spans="1:34" x14ac:dyDescent="0.25">
      <c r="A260" s="3" t="str">
        <f t="shared" si="4"/>
        <v>SubLAPSCE Central9/9/2021 (3:58pm-5:00pm)</v>
      </c>
      <c r="B260" t="s">
        <v>76</v>
      </c>
      <c r="C260" t="s">
        <v>118</v>
      </c>
      <c r="D260" t="s">
        <v>173</v>
      </c>
      <c r="E260" s="63">
        <v>2845</v>
      </c>
      <c r="F260" s="63">
        <v>26306</v>
      </c>
      <c r="G260" s="63">
        <v>135343.21122093833</v>
      </c>
      <c r="H260" s="64">
        <v>0</v>
      </c>
      <c r="I260" s="64">
        <v>0</v>
      </c>
      <c r="J260" s="64">
        <v>0</v>
      </c>
      <c r="K260" s="64">
        <v>0</v>
      </c>
      <c r="L260" s="64">
        <v>0</v>
      </c>
      <c r="M260" s="64">
        <v>0</v>
      </c>
      <c r="N260" s="64">
        <v>0</v>
      </c>
      <c r="O260" s="64">
        <v>0</v>
      </c>
      <c r="P260" s="64">
        <v>0</v>
      </c>
      <c r="Q260" s="64">
        <v>0</v>
      </c>
      <c r="R260" s="64">
        <v>0</v>
      </c>
      <c r="S260" s="64">
        <v>0</v>
      </c>
      <c r="T260" s="64">
        <v>0</v>
      </c>
      <c r="U260" s="64">
        <v>0</v>
      </c>
      <c r="V260" s="64">
        <v>0</v>
      </c>
      <c r="W260" s="64">
        <v>2</v>
      </c>
      <c r="X260" s="64">
        <v>1</v>
      </c>
      <c r="Y260" s="64">
        <v>0</v>
      </c>
      <c r="Z260" s="64">
        <v>0</v>
      </c>
      <c r="AA260" s="64">
        <v>0</v>
      </c>
      <c r="AB260" s="64">
        <v>0</v>
      </c>
      <c r="AC260" s="64">
        <v>0</v>
      </c>
      <c r="AD260" s="64">
        <v>0</v>
      </c>
      <c r="AE260" s="64">
        <v>0</v>
      </c>
      <c r="AF260" t="s">
        <v>203</v>
      </c>
      <c r="AG260" t="s">
        <v>200</v>
      </c>
      <c r="AH260" s="64">
        <v>0</v>
      </c>
    </row>
    <row r="261" spans="1:34" x14ac:dyDescent="0.25">
      <c r="A261" s="3" t="str">
        <f t="shared" si="4"/>
        <v>SubLAPSCE CentralAverage Event Day (5:00pm-6:00pm)</v>
      </c>
      <c r="B261" t="s">
        <v>76</v>
      </c>
      <c r="C261" t="s">
        <v>118</v>
      </c>
      <c r="D261" t="s">
        <v>167</v>
      </c>
      <c r="E261" s="63">
        <v>2833.25</v>
      </c>
      <c r="F261" s="63">
        <v>27397.75</v>
      </c>
      <c r="G261" s="63">
        <v>141363.64572001787</v>
      </c>
      <c r="H261" s="64">
        <v>0</v>
      </c>
      <c r="I261" s="64">
        <v>0</v>
      </c>
      <c r="J261" s="64">
        <v>0</v>
      </c>
      <c r="K261" s="64">
        <v>0</v>
      </c>
      <c r="L261" s="64">
        <v>0</v>
      </c>
      <c r="M261" s="64">
        <v>0</v>
      </c>
      <c r="N261" s="64">
        <v>0</v>
      </c>
      <c r="O261" s="64">
        <v>0</v>
      </c>
      <c r="P261" s="64">
        <v>0</v>
      </c>
      <c r="Q261" s="64">
        <v>0</v>
      </c>
      <c r="R261" s="64">
        <v>0</v>
      </c>
      <c r="S261" s="64">
        <v>0</v>
      </c>
      <c r="T261" s="64">
        <v>0</v>
      </c>
      <c r="U261" s="64">
        <v>0</v>
      </c>
      <c r="V261" s="64">
        <v>0</v>
      </c>
      <c r="W261" s="64">
        <v>0</v>
      </c>
      <c r="X261" s="64">
        <v>0</v>
      </c>
      <c r="Y261" s="64">
        <v>1</v>
      </c>
      <c r="Z261" s="64">
        <v>0</v>
      </c>
      <c r="AA261" s="64">
        <v>0</v>
      </c>
      <c r="AB261" s="64">
        <v>0</v>
      </c>
      <c r="AC261" s="64">
        <v>0</v>
      </c>
      <c r="AD261" s="64">
        <v>0</v>
      </c>
      <c r="AE261" s="64">
        <v>0</v>
      </c>
      <c r="AF261" t="s">
        <v>200</v>
      </c>
      <c r="AG261" t="s">
        <v>198</v>
      </c>
      <c r="AH261" s="64">
        <v>0</v>
      </c>
    </row>
    <row r="262" spans="1:34" x14ac:dyDescent="0.25">
      <c r="A262" s="3" t="str">
        <f t="shared" si="4"/>
        <v>SubLAPSCE High Desert6/17/2021 (5:00pm-6:00pm)</v>
      </c>
      <c r="B262" t="s">
        <v>76</v>
      </c>
      <c r="C262" t="s">
        <v>119</v>
      </c>
      <c r="D262" t="s">
        <v>170</v>
      </c>
      <c r="E262" s="67" t="s">
        <v>208</v>
      </c>
      <c r="F262" s="67" t="s">
        <v>208</v>
      </c>
      <c r="G262" s="67" t="s">
        <v>208</v>
      </c>
      <c r="H262" s="64">
        <v>0</v>
      </c>
      <c r="I262" s="64">
        <v>0</v>
      </c>
      <c r="J262" s="64">
        <v>0</v>
      </c>
      <c r="K262" s="64">
        <v>0</v>
      </c>
      <c r="L262" s="64">
        <v>0</v>
      </c>
      <c r="M262" s="64">
        <v>0</v>
      </c>
      <c r="N262" s="64">
        <v>0</v>
      </c>
      <c r="O262" s="64">
        <v>0</v>
      </c>
      <c r="P262" s="64">
        <v>0</v>
      </c>
      <c r="Q262" s="64">
        <v>0</v>
      </c>
      <c r="R262" s="64">
        <v>0</v>
      </c>
      <c r="S262" s="64">
        <v>0</v>
      </c>
      <c r="T262" s="64">
        <v>0</v>
      </c>
      <c r="U262" s="64">
        <v>0</v>
      </c>
      <c r="V262" s="64">
        <v>0</v>
      </c>
      <c r="W262" s="64">
        <v>0</v>
      </c>
      <c r="X262" s="64">
        <v>0</v>
      </c>
      <c r="Y262" s="64">
        <v>1</v>
      </c>
      <c r="Z262" s="64">
        <v>0</v>
      </c>
      <c r="AA262" s="64">
        <v>0</v>
      </c>
      <c r="AB262" s="64">
        <v>0</v>
      </c>
      <c r="AC262" s="64">
        <v>0</v>
      </c>
      <c r="AD262" s="64">
        <v>0</v>
      </c>
      <c r="AE262" s="64">
        <v>0</v>
      </c>
      <c r="AF262" t="s">
        <v>200</v>
      </c>
      <c r="AG262" t="s">
        <v>198</v>
      </c>
      <c r="AH262" s="64">
        <v>1</v>
      </c>
    </row>
    <row r="263" spans="1:34" x14ac:dyDescent="0.25">
      <c r="A263" s="3" t="str">
        <f t="shared" si="4"/>
        <v>SubLAPSCE High Desert7/9/2021 (5:50pm-8:55pm)</v>
      </c>
      <c r="B263" t="s">
        <v>76</v>
      </c>
      <c r="C263" t="s">
        <v>119</v>
      </c>
      <c r="D263" t="s">
        <v>171</v>
      </c>
      <c r="E263" s="67" t="s">
        <v>208</v>
      </c>
      <c r="F263" s="67" t="s">
        <v>208</v>
      </c>
      <c r="G263" s="67" t="s">
        <v>208</v>
      </c>
      <c r="H263" s="64">
        <v>0</v>
      </c>
      <c r="I263" s="64">
        <v>0</v>
      </c>
      <c r="J263" s="64">
        <v>0</v>
      </c>
      <c r="K263" s="64">
        <v>0</v>
      </c>
      <c r="L263" s="64">
        <v>0</v>
      </c>
      <c r="M263" s="64">
        <v>0</v>
      </c>
      <c r="N263" s="64">
        <v>0</v>
      </c>
      <c r="O263" s="64">
        <v>0</v>
      </c>
      <c r="P263" s="64">
        <v>0</v>
      </c>
      <c r="Q263" s="64">
        <v>0</v>
      </c>
      <c r="R263" s="64">
        <v>0</v>
      </c>
      <c r="S263" s="64">
        <v>0</v>
      </c>
      <c r="T263" s="64">
        <v>0</v>
      </c>
      <c r="U263" s="64">
        <v>0</v>
      </c>
      <c r="V263" s="64">
        <v>0</v>
      </c>
      <c r="W263" s="64">
        <v>0</v>
      </c>
      <c r="X263" s="64">
        <v>0</v>
      </c>
      <c r="Y263" s="64">
        <v>2</v>
      </c>
      <c r="Z263" s="64">
        <v>1</v>
      </c>
      <c r="AA263" s="64">
        <v>1</v>
      </c>
      <c r="AB263" s="64">
        <v>2</v>
      </c>
      <c r="AC263" s="64">
        <v>0</v>
      </c>
      <c r="AD263" s="64">
        <v>0</v>
      </c>
      <c r="AE263" s="64">
        <v>0</v>
      </c>
      <c r="AF263" t="s">
        <v>201</v>
      </c>
      <c r="AG263" t="s">
        <v>202</v>
      </c>
      <c r="AH263" s="64">
        <v>1</v>
      </c>
    </row>
    <row r="264" spans="1:34" x14ac:dyDescent="0.25">
      <c r="A264" s="3" t="str">
        <f t="shared" si="4"/>
        <v>SubLAPSCE High Desert8/27/2021 (5:00pm-6:00pm)</v>
      </c>
      <c r="B264" t="s">
        <v>76</v>
      </c>
      <c r="C264" t="s">
        <v>119</v>
      </c>
      <c r="D264" t="s">
        <v>172</v>
      </c>
      <c r="E264" s="67" t="s">
        <v>208</v>
      </c>
      <c r="F264" s="67" t="s">
        <v>208</v>
      </c>
      <c r="G264" s="67" t="s">
        <v>208</v>
      </c>
      <c r="H264" s="64">
        <v>0</v>
      </c>
      <c r="I264" s="64">
        <v>0</v>
      </c>
      <c r="J264" s="64">
        <v>0</v>
      </c>
      <c r="K264" s="64">
        <v>0</v>
      </c>
      <c r="L264" s="64">
        <v>0</v>
      </c>
      <c r="M264" s="64">
        <v>0</v>
      </c>
      <c r="N264" s="64">
        <v>0</v>
      </c>
      <c r="O264" s="64">
        <v>0</v>
      </c>
      <c r="P264" s="64">
        <v>0</v>
      </c>
      <c r="Q264" s="64">
        <v>0</v>
      </c>
      <c r="R264" s="64">
        <v>0</v>
      </c>
      <c r="S264" s="64">
        <v>0</v>
      </c>
      <c r="T264" s="64">
        <v>0</v>
      </c>
      <c r="U264" s="64">
        <v>0</v>
      </c>
      <c r="V264" s="64">
        <v>0</v>
      </c>
      <c r="W264" s="64">
        <v>0</v>
      </c>
      <c r="X264" s="64">
        <v>0</v>
      </c>
      <c r="Y264" s="64">
        <v>1</v>
      </c>
      <c r="Z264" s="64">
        <v>0</v>
      </c>
      <c r="AA264" s="64">
        <v>0</v>
      </c>
      <c r="AB264" s="64">
        <v>0</v>
      </c>
      <c r="AC264" s="64">
        <v>0</v>
      </c>
      <c r="AD264" s="64">
        <v>0</v>
      </c>
      <c r="AE264" s="64">
        <v>0</v>
      </c>
      <c r="AF264" t="s">
        <v>200</v>
      </c>
      <c r="AG264" t="s">
        <v>198</v>
      </c>
      <c r="AH264" s="64">
        <v>1</v>
      </c>
    </row>
    <row r="265" spans="1:34" x14ac:dyDescent="0.25">
      <c r="A265" s="3" t="str">
        <f t="shared" si="4"/>
        <v>SubLAPSCE High Desert9/9/2021 (3:58pm-5:00pm)</v>
      </c>
      <c r="B265" t="s">
        <v>76</v>
      </c>
      <c r="C265" t="s">
        <v>119</v>
      </c>
      <c r="D265" t="s">
        <v>173</v>
      </c>
      <c r="E265" s="67" t="s">
        <v>208</v>
      </c>
      <c r="F265" s="67" t="s">
        <v>208</v>
      </c>
      <c r="G265" s="67" t="s">
        <v>208</v>
      </c>
      <c r="H265" s="64">
        <v>0</v>
      </c>
      <c r="I265" s="64">
        <v>0</v>
      </c>
      <c r="J265" s="64">
        <v>0</v>
      </c>
      <c r="K265" s="64">
        <v>0</v>
      </c>
      <c r="L265" s="64">
        <v>0</v>
      </c>
      <c r="M265" s="64">
        <v>0</v>
      </c>
      <c r="N265" s="64">
        <v>0</v>
      </c>
      <c r="O265" s="64">
        <v>0</v>
      </c>
      <c r="P265" s="64">
        <v>0</v>
      </c>
      <c r="Q265" s="64">
        <v>0</v>
      </c>
      <c r="R265" s="64">
        <v>0</v>
      </c>
      <c r="S265" s="64">
        <v>0</v>
      </c>
      <c r="T265" s="64">
        <v>0</v>
      </c>
      <c r="U265" s="64">
        <v>0</v>
      </c>
      <c r="V265" s="64">
        <v>0</v>
      </c>
      <c r="W265" s="64">
        <v>2</v>
      </c>
      <c r="X265" s="64">
        <v>1</v>
      </c>
      <c r="Y265" s="64">
        <v>0</v>
      </c>
      <c r="Z265" s="64">
        <v>0</v>
      </c>
      <c r="AA265" s="64">
        <v>0</v>
      </c>
      <c r="AB265" s="64">
        <v>0</v>
      </c>
      <c r="AC265" s="64">
        <v>0</v>
      </c>
      <c r="AD265" s="64">
        <v>0</v>
      </c>
      <c r="AE265" s="64">
        <v>0</v>
      </c>
      <c r="AF265" t="s">
        <v>203</v>
      </c>
      <c r="AG265" t="s">
        <v>200</v>
      </c>
      <c r="AH265" s="64">
        <v>1</v>
      </c>
    </row>
    <row r="266" spans="1:34" x14ac:dyDescent="0.25">
      <c r="A266" s="3" t="str">
        <f t="shared" si="4"/>
        <v>SubLAPSCE High DesertAverage Event Day (5:00pm-6:00pm)</v>
      </c>
      <c r="B266" t="s">
        <v>76</v>
      </c>
      <c r="C266" t="s">
        <v>119</v>
      </c>
      <c r="D266" t="s">
        <v>167</v>
      </c>
      <c r="E266" s="67" t="s">
        <v>208</v>
      </c>
      <c r="F266" s="67" t="s">
        <v>208</v>
      </c>
      <c r="G266" s="67" t="s">
        <v>208</v>
      </c>
      <c r="H266" s="64">
        <v>0</v>
      </c>
      <c r="I266" s="64">
        <v>0</v>
      </c>
      <c r="J266" s="64">
        <v>0</v>
      </c>
      <c r="K266" s="64">
        <v>0</v>
      </c>
      <c r="L266" s="64">
        <v>0</v>
      </c>
      <c r="M266" s="64">
        <v>0</v>
      </c>
      <c r="N266" s="64">
        <v>0</v>
      </c>
      <c r="O266" s="64">
        <v>0</v>
      </c>
      <c r="P266" s="64">
        <v>0</v>
      </c>
      <c r="Q266" s="64">
        <v>0</v>
      </c>
      <c r="R266" s="64">
        <v>0</v>
      </c>
      <c r="S266" s="64">
        <v>0</v>
      </c>
      <c r="T266" s="64">
        <v>0</v>
      </c>
      <c r="U266" s="64">
        <v>0</v>
      </c>
      <c r="V266" s="64">
        <v>0</v>
      </c>
      <c r="W266" s="64">
        <v>0</v>
      </c>
      <c r="X266" s="64">
        <v>0</v>
      </c>
      <c r="Y266" s="64">
        <v>1</v>
      </c>
      <c r="Z266" s="64">
        <v>0</v>
      </c>
      <c r="AA266" s="64">
        <v>0</v>
      </c>
      <c r="AB266" s="64">
        <v>0</v>
      </c>
      <c r="AC266" s="64">
        <v>0</v>
      </c>
      <c r="AD266" s="64">
        <v>0</v>
      </c>
      <c r="AE266" s="64">
        <v>0</v>
      </c>
      <c r="AF266" t="s">
        <v>200</v>
      </c>
      <c r="AG266" t="s">
        <v>198</v>
      </c>
      <c r="AH266" s="64">
        <v>1</v>
      </c>
    </row>
    <row r="267" spans="1:34" x14ac:dyDescent="0.25">
      <c r="A267" s="3" t="str">
        <f t="shared" si="4"/>
        <v>SubLAPSCE Low Desert10/14/2020 (6:00pm-7:00pm)</v>
      </c>
      <c r="B267" t="s">
        <v>76</v>
      </c>
      <c r="C267" t="s">
        <v>120</v>
      </c>
      <c r="D267" t="s">
        <v>168</v>
      </c>
      <c r="E267" s="67" t="s">
        <v>208</v>
      </c>
      <c r="F267" s="67" t="s">
        <v>208</v>
      </c>
      <c r="G267" s="67" t="s">
        <v>208</v>
      </c>
      <c r="H267" s="64">
        <v>0</v>
      </c>
      <c r="I267" s="64">
        <v>0</v>
      </c>
      <c r="J267" s="64">
        <v>0</v>
      </c>
      <c r="K267" s="64">
        <v>0</v>
      </c>
      <c r="L267" s="64">
        <v>0</v>
      </c>
      <c r="M267" s="64">
        <v>0</v>
      </c>
      <c r="N267" s="64">
        <v>0</v>
      </c>
      <c r="O267" s="64">
        <v>0</v>
      </c>
      <c r="P267" s="64">
        <v>0</v>
      </c>
      <c r="Q267" s="64">
        <v>0</v>
      </c>
      <c r="R267" s="64">
        <v>0</v>
      </c>
      <c r="S267" s="64">
        <v>0</v>
      </c>
      <c r="T267" s="64">
        <v>0</v>
      </c>
      <c r="U267" s="64">
        <v>0</v>
      </c>
      <c r="V267" s="64">
        <v>0</v>
      </c>
      <c r="W267" s="64">
        <v>0</v>
      </c>
      <c r="X267" s="64">
        <v>0</v>
      </c>
      <c r="Y267" s="64">
        <v>0</v>
      </c>
      <c r="Z267" s="64">
        <v>1</v>
      </c>
      <c r="AA267" s="64">
        <v>0</v>
      </c>
      <c r="AB267" s="64">
        <v>0</v>
      </c>
      <c r="AC267" s="64">
        <v>0</v>
      </c>
      <c r="AD267" s="64">
        <v>0</v>
      </c>
      <c r="AE267" s="64">
        <v>0</v>
      </c>
      <c r="AF267" t="s">
        <v>198</v>
      </c>
      <c r="AG267" t="s">
        <v>199</v>
      </c>
      <c r="AH267" s="64">
        <v>1</v>
      </c>
    </row>
    <row r="268" spans="1:34" x14ac:dyDescent="0.25">
      <c r="A268" s="3" t="str">
        <f t="shared" si="4"/>
        <v>SubLAPSCE Low Desert10/15/2020 (6:00pm-7:00pm)</v>
      </c>
      <c r="B268" t="s">
        <v>76</v>
      </c>
      <c r="C268" t="s">
        <v>120</v>
      </c>
      <c r="D268" t="s">
        <v>169</v>
      </c>
      <c r="E268" s="67" t="s">
        <v>208</v>
      </c>
      <c r="F268" s="67" t="s">
        <v>208</v>
      </c>
      <c r="G268" s="67" t="s">
        <v>208</v>
      </c>
      <c r="H268" s="64">
        <v>0</v>
      </c>
      <c r="I268" s="64">
        <v>0</v>
      </c>
      <c r="J268" s="64">
        <v>0</v>
      </c>
      <c r="K268" s="64">
        <v>0</v>
      </c>
      <c r="L268" s="64">
        <v>0</v>
      </c>
      <c r="M268" s="64">
        <v>0</v>
      </c>
      <c r="N268" s="64">
        <v>0</v>
      </c>
      <c r="O268" s="64">
        <v>0</v>
      </c>
      <c r="P268" s="64">
        <v>0</v>
      </c>
      <c r="Q268" s="64">
        <v>0</v>
      </c>
      <c r="R268" s="64">
        <v>0</v>
      </c>
      <c r="S268" s="64">
        <v>0</v>
      </c>
      <c r="T268" s="64">
        <v>0</v>
      </c>
      <c r="U268" s="64">
        <v>0</v>
      </c>
      <c r="V268" s="64">
        <v>0</v>
      </c>
      <c r="W268" s="64">
        <v>0</v>
      </c>
      <c r="X268" s="64">
        <v>0</v>
      </c>
      <c r="Y268" s="64">
        <v>0</v>
      </c>
      <c r="Z268" s="64">
        <v>1</v>
      </c>
      <c r="AA268" s="64">
        <v>0</v>
      </c>
      <c r="AB268" s="64">
        <v>0</v>
      </c>
      <c r="AC268" s="64">
        <v>0</v>
      </c>
      <c r="AD268" s="64">
        <v>0</v>
      </c>
      <c r="AE268" s="64">
        <v>0</v>
      </c>
      <c r="AF268" t="s">
        <v>198</v>
      </c>
      <c r="AG268" t="s">
        <v>199</v>
      </c>
      <c r="AH268" s="64">
        <v>1</v>
      </c>
    </row>
    <row r="269" spans="1:34" x14ac:dyDescent="0.25">
      <c r="A269" s="3" t="str">
        <f t="shared" si="4"/>
        <v>SubLAPSCE Low Desert7/9/2021 (5:50pm-8:55pm)</v>
      </c>
      <c r="B269" t="s">
        <v>76</v>
      </c>
      <c r="C269" t="s">
        <v>120</v>
      </c>
      <c r="D269" t="s">
        <v>171</v>
      </c>
      <c r="E269" s="67" t="s">
        <v>208</v>
      </c>
      <c r="F269" s="67" t="s">
        <v>208</v>
      </c>
      <c r="G269" s="67" t="s">
        <v>208</v>
      </c>
      <c r="H269" s="64">
        <v>0</v>
      </c>
      <c r="I269" s="64">
        <v>0</v>
      </c>
      <c r="J269" s="64">
        <v>0</v>
      </c>
      <c r="K269" s="64">
        <v>0</v>
      </c>
      <c r="L269" s="64">
        <v>0</v>
      </c>
      <c r="M269" s="64">
        <v>0</v>
      </c>
      <c r="N269" s="64">
        <v>0</v>
      </c>
      <c r="O269" s="64">
        <v>0</v>
      </c>
      <c r="P269" s="64">
        <v>0</v>
      </c>
      <c r="Q269" s="64">
        <v>0</v>
      </c>
      <c r="R269" s="64">
        <v>0</v>
      </c>
      <c r="S269" s="64">
        <v>0</v>
      </c>
      <c r="T269" s="64">
        <v>0</v>
      </c>
      <c r="U269" s="64">
        <v>0</v>
      </c>
      <c r="V269" s="64">
        <v>0</v>
      </c>
      <c r="W269" s="64">
        <v>0</v>
      </c>
      <c r="X269" s="64">
        <v>0</v>
      </c>
      <c r="Y269" s="64">
        <v>2</v>
      </c>
      <c r="Z269" s="64">
        <v>1</v>
      </c>
      <c r="AA269" s="64">
        <v>1</v>
      </c>
      <c r="AB269" s="64">
        <v>2</v>
      </c>
      <c r="AC269" s="64">
        <v>0</v>
      </c>
      <c r="AD269" s="64">
        <v>0</v>
      </c>
      <c r="AE269" s="64">
        <v>0</v>
      </c>
      <c r="AF269" t="s">
        <v>201</v>
      </c>
      <c r="AG269" t="s">
        <v>202</v>
      </c>
      <c r="AH269" s="64">
        <v>1</v>
      </c>
    </row>
    <row r="270" spans="1:34" x14ac:dyDescent="0.25">
      <c r="A270" s="3" t="str">
        <f t="shared" si="4"/>
        <v>SubLAPSCE Low Desert8/27/2021 (5:00pm-6:00pm)</v>
      </c>
      <c r="B270" t="s">
        <v>76</v>
      </c>
      <c r="C270" t="s">
        <v>120</v>
      </c>
      <c r="D270" t="s">
        <v>172</v>
      </c>
      <c r="E270" s="67" t="s">
        <v>208</v>
      </c>
      <c r="F270" s="67" t="s">
        <v>208</v>
      </c>
      <c r="G270" s="67" t="s">
        <v>208</v>
      </c>
      <c r="H270" s="64">
        <v>0</v>
      </c>
      <c r="I270" s="64">
        <v>0</v>
      </c>
      <c r="J270" s="64">
        <v>0</v>
      </c>
      <c r="K270" s="64">
        <v>0</v>
      </c>
      <c r="L270" s="64">
        <v>0</v>
      </c>
      <c r="M270" s="64">
        <v>0</v>
      </c>
      <c r="N270" s="64">
        <v>0</v>
      </c>
      <c r="O270" s="64">
        <v>0</v>
      </c>
      <c r="P270" s="64">
        <v>0</v>
      </c>
      <c r="Q270" s="64">
        <v>0</v>
      </c>
      <c r="R270" s="64">
        <v>0</v>
      </c>
      <c r="S270" s="64">
        <v>0</v>
      </c>
      <c r="T270" s="64">
        <v>0</v>
      </c>
      <c r="U270" s="64">
        <v>0</v>
      </c>
      <c r="V270" s="64">
        <v>0</v>
      </c>
      <c r="W270" s="64">
        <v>0</v>
      </c>
      <c r="X270" s="64">
        <v>0</v>
      </c>
      <c r="Y270" s="64">
        <v>1</v>
      </c>
      <c r="Z270" s="64">
        <v>0</v>
      </c>
      <c r="AA270" s="64">
        <v>0</v>
      </c>
      <c r="AB270" s="64">
        <v>0</v>
      </c>
      <c r="AC270" s="64">
        <v>0</v>
      </c>
      <c r="AD270" s="64">
        <v>0</v>
      </c>
      <c r="AE270" s="64">
        <v>0</v>
      </c>
      <c r="AF270" t="s">
        <v>200</v>
      </c>
      <c r="AG270" t="s">
        <v>198</v>
      </c>
      <c r="AH270" s="64">
        <v>1</v>
      </c>
    </row>
    <row r="271" spans="1:34" x14ac:dyDescent="0.25">
      <c r="A271" s="3" t="str">
        <f t="shared" si="4"/>
        <v>SubLAPSCE Low Desert9/9/2021 (3:58pm-5:00pm)</v>
      </c>
      <c r="B271" t="s">
        <v>76</v>
      </c>
      <c r="C271" t="s">
        <v>120</v>
      </c>
      <c r="D271" t="s">
        <v>173</v>
      </c>
      <c r="E271" s="67" t="s">
        <v>208</v>
      </c>
      <c r="F271" s="67" t="s">
        <v>208</v>
      </c>
      <c r="G271" s="67" t="s">
        <v>208</v>
      </c>
      <c r="H271" s="64">
        <v>0</v>
      </c>
      <c r="I271" s="64">
        <v>0</v>
      </c>
      <c r="J271" s="64">
        <v>0</v>
      </c>
      <c r="K271" s="64">
        <v>0</v>
      </c>
      <c r="L271" s="64">
        <v>0</v>
      </c>
      <c r="M271" s="64">
        <v>0</v>
      </c>
      <c r="N271" s="64">
        <v>0</v>
      </c>
      <c r="O271" s="64">
        <v>0</v>
      </c>
      <c r="P271" s="64">
        <v>0</v>
      </c>
      <c r="Q271" s="64">
        <v>0</v>
      </c>
      <c r="R271" s="64">
        <v>0</v>
      </c>
      <c r="S271" s="64">
        <v>0</v>
      </c>
      <c r="T271" s="64">
        <v>0</v>
      </c>
      <c r="U271" s="64">
        <v>0</v>
      </c>
      <c r="V271" s="64">
        <v>0</v>
      </c>
      <c r="W271" s="64">
        <v>2</v>
      </c>
      <c r="X271" s="64">
        <v>1</v>
      </c>
      <c r="Y271" s="64">
        <v>0</v>
      </c>
      <c r="Z271" s="64">
        <v>0</v>
      </c>
      <c r="AA271" s="64">
        <v>0</v>
      </c>
      <c r="AB271" s="64">
        <v>0</v>
      </c>
      <c r="AC271" s="64">
        <v>0</v>
      </c>
      <c r="AD271" s="64">
        <v>0</v>
      </c>
      <c r="AE271" s="64">
        <v>0</v>
      </c>
      <c r="AF271" t="s">
        <v>203</v>
      </c>
      <c r="AG271" t="s">
        <v>200</v>
      </c>
      <c r="AH271" s="64">
        <v>1</v>
      </c>
    </row>
    <row r="272" spans="1:34" x14ac:dyDescent="0.25">
      <c r="A272" s="3" t="str">
        <f t="shared" si="4"/>
        <v>SubLAPSCE Low DesertAverage Event Day (5:00pm-6:00pm)</v>
      </c>
      <c r="B272" t="s">
        <v>76</v>
      </c>
      <c r="C272" t="s">
        <v>120</v>
      </c>
      <c r="D272" t="s">
        <v>167</v>
      </c>
      <c r="E272" s="67" t="s">
        <v>208</v>
      </c>
      <c r="F272" s="67" t="s">
        <v>208</v>
      </c>
      <c r="G272" s="67" t="s">
        <v>208</v>
      </c>
      <c r="H272" s="64">
        <v>0</v>
      </c>
      <c r="I272" s="64">
        <v>0</v>
      </c>
      <c r="J272" s="64">
        <v>0</v>
      </c>
      <c r="K272" s="64">
        <v>0</v>
      </c>
      <c r="L272" s="64">
        <v>0</v>
      </c>
      <c r="M272" s="64">
        <v>0</v>
      </c>
      <c r="N272" s="64">
        <v>0</v>
      </c>
      <c r="O272" s="64">
        <v>0</v>
      </c>
      <c r="P272" s="64">
        <v>0</v>
      </c>
      <c r="Q272" s="64">
        <v>0</v>
      </c>
      <c r="R272" s="64">
        <v>0</v>
      </c>
      <c r="S272" s="64">
        <v>0</v>
      </c>
      <c r="T272" s="64">
        <v>0</v>
      </c>
      <c r="U272" s="64">
        <v>0</v>
      </c>
      <c r="V272" s="64">
        <v>0</v>
      </c>
      <c r="W272" s="64">
        <v>0</v>
      </c>
      <c r="X272" s="64">
        <v>0</v>
      </c>
      <c r="Y272" s="64">
        <v>1</v>
      </c>
      <c r="Z272" s="64">
        <v>0</v>
      </c>
      <c r="AA272" s="64">
        <v>0</v>
      </c>
      <c r="AB272" s="64">
        <v>0</v>
      </c>
      <c r="AC272" s="64">
        <v>0</v>
      </c>
      <c r="AD272" s="64">
        <v>0</v>
      </c>
      <c r="AE272" s="64">
        <v>0</v>
      </c>
      <c r="AF272" t="s">
        <v>200</v>
      </c>
      <c r="AG272" t="s">
        <v>198</v>
      </c>
      <c r="AH272" s="64">
        <v>1</v>
      </c>
    </row>
    <row r="273" spans="1:34" x14ac:dyDescent="0.25">
      <c r="A273" s="3" t="str">
        <f t="shared" si="4"/>
        <v>SubLAPSCE North6/17/2021 (5:00pm-6:00pm)</v>
      </c>
      <c r="B273" t="s">
        <v>76</v>
      </c>
      <c r="C273" t="s">
        <v>121</v>
      </c>
      <c r="D273" t="s">
        <v>170</v>
      </c>
      <c r="E273" s="67" t="s">
        <v>208</v>
      </c>
      <c r="F273" s="67" t="s">
        <v>208</v>
      </c>
      <c r="G273" s="67" t="s">
        <v>208</v>
      </c>
      <c r="H273" s="64">
        <v>0</v>
      </c>
      <c r="I273" s="64">
        <v>0</v>
      </c>
      <c r="J273" s="64">
        <v>0</v>
      </c>
      <c r="K273" s="64">
        <v>0</v>
      </c>
      <c r="L273" s="64">
        <v>0</v>
      </c>
      <c r="M273" s="64">
        <v>0</v>
      </c>
      <c r="N273" s="64">
        <v>0</v>
      </c>
      <c r="O273" s="64">
        <v>0</v>
      </c>
      <c r="P273" s="64">
        <v>0</v>
      </c>
      <c r="Q273" s="64">
        <v>0</v>
      </c>
      <c r="R273" s="64">
        <v>0</v>
      </c>
      <c r="S273" s="64">
        <v>0</v>
      </c>
      <c r="T273" s="64">
        <v>0</v>
      </c>
      <c r="U273" s="64">
        <v>0</v>
      </c>
      <c r="V273" s="64">
        <v>0</v>
      </c>
      <c r="W273" s="64">
        <v>0</v>
      </c>
      <c r="X273" s="64">
        <v>0</v>
      </c>
      <c r="Y273" s="64">
        <v>1</v>
      </c>
      <c r="Z273" s="64">
        <v>0</v>
      </c>
      <c r="AA273" s="64">
        <v>0</v>
      </c>
      <c r="AB273" s="64">
        <v>0</v>
      </c>
      <c r="AC273" s="64">
        <v>0</v>
      </c>
      <c r="AD273" s="64">
        <v>0</v>
      </c>
      <c r="AE273" s="64">
        <v>0</v>
      </c>
      <c r="AF273" t="s">
        <v>200</v>
      </c>
      <c r="AG273" t="s">
        <v>198</v>
      </c>
      <c r="AH273" s="64">
        <v>1</v>
      </c>
    </row>
    <row r="274" spans="1:34" x14ac:dyDescent="0.25">
      <c r="A274" s="3" t="str">
        <f t="shared" si="4"/>
        <v>SubLAPSCE North7/9/2021 (5:50pm-8:55pm)</v>
      </c>
      <c r="B274" t="s">
        <v>76</v>
      </c>
      <c r="C274" t="s">
        <v>121</v>
      </c>
      <c r="D274" t="s">
        <v>171</v>
      </c>
      <c r="E274" s="67" t="s">
        <v>208</v>
      </c>
      <c r="F274" s="67" t="s">
        <v>208</v>
      </c>
      <c r="G274" s="67" t="s">
        <v>208</v>
      </c>
      <c r="H274" s="64">
        <v>0</v>
      </c>
      <c r="I274" s="64">
        <v>0</v>
      </c>
      <c r="J274" s="64">
        <v>0</v>
      </c>
      <c r="K274" s="64">
        <v>0</v>
      </c>
      <c r="L274" s="64">
        <v>0</v>
      </c>
      <c r="M274" s="64">
        <v>0</v>
      </c>
      <c r="N274" s="64">
        <v>0</v>
      </c>
      <c r="O274" s="64">
        <v>0</v>
      </c>
      <c r="P274" s="64">
        <v>0</v>
      </c>
      <c r="Q274" s="64">
        <v>0</v>
      </c>
      <c r="R274" s="64">
        <v>0</v>
      </c>
      <c r="S274" s="64">
        <v>0</v>
      </c>
      <c r="T274" s="64">
        <v>0</v>
      </c>
      <c r="U274" s="64">
        <v>0</v>
      </c>
      <c r="V274" s="64">
        <v>0</v>
      </c>
      <c r="W274" s="64">
        <v>0</v>
      </c>
      <c r="X274" s="64">
        <v>0</v>
      </c>
      <c r="Y274" s="64">
        <v>2</v>
      </c>
      <c r="Z274" s="64">
        <v>1</v>
      </c>
      <c r="AA274" s="64">
        <v>1</v>
      </c>
      <c r="AB274" s="64">
        <v>2</v>
      </c>
      <c r="AC274" s="64">
        <v>0</v>
      </c>
      <c r="AD274" s="64">
        <v>0</v>
      </c>
      <c r="AE274" s="64">
        <v>0</v>
      </c>
      <c r="AF274" t="s">
        <v>201</v>
      </c>
      <c r="AG274" t="s">
        <v>202</v>
      </c>
      <c r="AH274" s="64">
        <v>1</v>
      </c>
    </row>
    <row r="275" spans="1:34" x14ac:dyDescent="0.25">
      <c r="A275" s="3" t="str">
        <f t="shared" si="4"/>
        <v>SubLAPSCE North8/27/2021 (5:00pm-6:00pm)</v>
      </c>
      <c r="B275" t="s">
        <v>76</v>
      </c>
      <c r="C275" t="s">
        <v>121</v>
      </c>
      <c r="D275" t="s">
        <v>172</v>
      </c>
      <c r="E275" s="67" t="s">
        <v>208</v>
      </c>
      <c r="F275" s="67" t="s">
        <v>208</v>
      </c>
      <c r="G275" s="67" t="s">
        <v>208</v>
      </c>
      <c r="H275" s="64">
        <v>0</v>
      </c>
      <c r="I275" s="64">
        <v>0</v>
      </c>
      <c r="J275" s="64">
        <v>0</v>
      </c>
      <c r="K275" s="64">
        <v>0</v>
      </c>
      <c r="L275" s="64">
        <v>0</v>
      </c>
      <c r="M275" s="64">
        <v>0</v>
      </c>
      <c r="N275" s="64">
        <v>0</v>
      </c>
      <c r="O275" s="64">
        <v>0</v>
      </c>
      <c r="P275" s="64">
        <v>0</v>
      </c>
      <c r="Q275" s="64">
        <v>0</v>
      </c>
      <c r="R275" s="64">
        <v>0</v>
      </c>
      <c r="S275" s="64">
        <v>0</v>
      </c>
      <c r="T275" s="64">
        <v>0</v>
      </c>
      <c r="U275" s="64">
        <v>0</v>
      </c>
      <c r="V275" s="64">
        <v>0</v>
      </c>
      <c r="W275" s="64">
        <v>0</v>
      </c>
      <c r="X275" s="64">
        <v>0</v>
      </c>
      <c r="Y275" s="64">
        <v>1</v>
      </c>
      <c r="Z275" s="64">
        <v>0</v>
      </c>
      <c r="AA275" s="64">
        <v>0</v>
      </c>
      <c r="AB275" s="64">
        <v>0</v>
      </c>
      <c r="AC275" s="64">
        <v>0</v>
      </c>
      <c r="AD275" s="64">
        <v>0</v>
      </c>
      <c r="AE275" s="64">
        <v>0</v>
      </c>
      <c r="AF275" t="s">
        <v>200</v>
      </c>
      <c r="AG275" t="s">
        <v>198</v>
      </c>
      <c r="AH275" s="64">
        <v>1</v>
      </c>
    </row>
    <row r="276" spans="1:34" x14ac:dyDescent="0.25">
      <c r="A276" s="3" t="str">
        <f t="shared" si="4"/>
        <v>SubLAPSCE North9/9/2021 (3:58pm-5:00pm)</v>
      </c>
      <c r="B276" t="s">
        <v>76</v>
      </c>
      <c r="C276" t="s">
        <v>121</v>
      </c>
      <c r="D276" t="s">
        <v>173</v>
      </c>
      <c r="E276" s="67" t="s">
        <v>208</v>
      </c>
      <c r="F276" s="67" t="s">
        <v>208</v>
      </c>
      <c r="G276" s="67" t="s">
        <v>208</v>
      </c>
      <c r="H276" s="64">
        <v>0</v>
      </c>
      <c r="I276" s="64">
        <v>0</v>
      </c>
      <c r="J276" s="64">
        <v>0</v>
      </c>
      <c r="K276" s="64">
        <v>0</v>
      </c>
      <c r="L276" s="64">
        <v>0</v>
      </c>
      <c r="M276" s="64">
        <v>0</v>
      </c>
      <c r="N276" s="64">
        <v>0</v>
      </c>
      <c r="O276" s="64">
        <v>0</v>
      </c>
      <c r="P276" s="64">
        <v>0</v>
      </c>
      <c r="Q276" s="64">
        <v>0</v>
      </c>
      <c r="R276" s="64">
        <v>0</v>
      </c>
      <c r="S276" s="64">
        <v>0</v>
      </c>
      <c r="T276" s="64">
        <v>0</v>
      </c>
      <c r="U276" s="64">
        <v>0</v>
      </c>
      <c r="V276" s="64">
        <v>0</v>
      </c>
      <c r="W276" s="64">
        <v>2</v>
      </c>
      <c r="X276" s="64">
        <v>1</v>
      </c>
      <c r="Y276" s="64">
        <v>0</v>
      </c>
      <c r="Z276" s="64">
        <v>0</v>
      </c>
      <c r="AA276" s="64">
        <v>0</v>
      </c>
      <c r="AB276" s="64">
        <v>0</v>
      </c>
      <c r="AC276" s="64">
        <v>0</v>
      </c>
      <c r="AD276" s="64">
        <v>0</v>
      </c>
      <c r="AE276" s="64">
        <v>0</v>
      </c>
      <c r="AF276" t="s">
        <v>203</v>
      </c>
      <c r="AG276" t="s">
        <v>200</v>
      </c>
      <c r="AH276" s="64">
        <v>1</v>
      </c>
    </row>
    <row r="277" spans="1:34" x14ac:dyDescent="0.25">
      <c r="A277" s="3" t="str">
        <f t="shared" si="4"/>
        <v>SubLAPSCE NorthAverage Event Day (5:00pm-6:00pm)</v>
      </c>
      <c r="B277" t="s">
        <v>76</v>
      </c>
      <c r="C277" t="s">
        <v>121</v>
      </c>
      <c r="D277" t="s">
        <v>167</v>
      </c>
      <c r="E277" s="67" t="s">
        <v>208</v>
      </c>
      <c r="F277" s="67" t="s">
        <v>208</v>
      </c>
      <c r="G277" s="67" t="s">
        <v>208</v>
      </c>
      <c r="H277" s="64">
        <v>0</v>
      </c>
      <c r="I277" s="64">
        <v>0</v>
      </c>
      <c r="J277" s="64">
        <v>0</v>
      </c>
      <c r="K277" s="64">
        <v>0</v>
      </c>
      <c r="L277" s="64">
        <v>0</v>
      </c>
      <c r="M277" s="64">
        <v>0</v>
      </c>
      <c r="N277" s="64">
        <v>0</v>
      </c>
      <c r="O277" s="64">
        <v>0</v>
      </c>
      <c r="P277" s="64">
        <v>0</v>
      </c>
      <c r="Q277" s="64">
        <v>0</v>
      </c>
      <c r="R277" s="64">
        <v>0</v>
      </c>
      <c r="S277" s="64">
        <v>0</v>
      </c>
      <c r="T277" s="64">
        <v>0</v>
      </c>
      <c r="U277" s="64">
        <v>0</v>
      </c>
      <c r="V277" s="64">
        <v>0</v>
      </c>
      <c r="W277" s="64">
        <v>0</v>
      </c>
      <c r="X277" s="64">
        <v>0</v>
      </c>
      <c r="Y277" s="64">
        <v>1</v>
      </c>
      <c r="Z277" s="64">
        <v>0</v>
      </c>
      <c r="AA277" s="64">
        <v>0</v>
      </c>
      <c r="AB277" s="64">
        <v>0</v>
      </c>
      <c r="AC277" s="64">
        <v>0</v>
      </c>
      <c r="AD277" s="64">
        <v>0</v>
      </c>
      <c r="AE277" s="64">
        <v>0</v>
      </c>
      <c r="AF277" t="s">
        <v>200</v>
      </c>
      <c r="AG277" t="s">
        <v>198</v>
      </c>
      <c r="AH277" s="64">
        <v>1</v>
      </c>
    </row>
    <row r="278" spans="1:34" x14ac:dyDescent="0.25">
      <c r="A278" s="3" t="str">
        <f t="shared" si="4"/>
        <v>SubLAPSCE Northwest6/17/2021 (5:00pm-6:00pm)</v>
      </c>
      <c r="B278" t="s">
        <v>76</v>
      </c>
      <c r="C278" t="s">
        <v>122</v>
      </c>
      <c r="D278" t="s">
        <v>170</v>
      </c>
      <c r="E278" s="63">
        <v>509</v>
      </c>
      <c r="F278" s="63">
        <v>4281</v>
      </c>
      <c r="G278" s="63">
        <v>21860.078275536365</v>
      </c>
      <c r="H278" s="64">
        <v>0</v>
      </c>
      <c r="I278" s="64">
        <v>0</v>
      </c>
      <c r="J278" s="64">
        <v>0</v>
      </c>
      <c r="K278" s="64">
        <v>0</v>
      </c>
      <c r="L278" s="64">
        <v>0</v>
      </c>
      <c r="M278" s="64">
        <v>0</v>
      </c>
      <c r="N278" s="64">
        <v>0</v>
      </c>
      <c r="O278" s="64">
        <v>0</v>
      </c>
      <c r="P278" s="64">
        <v>0</v>
      </c>
      <c r="Q278" s="64">
        <v>0</v>
      </c>
      <c r="R278" s="64">
        <v>0</v>
      </c>
      <c r="S278" s="64">
        <v>0</v>
      </c>
      <c r="T278" s="64">
        <v>0</v>
      </c>
      <c r="U278" s="64">
        <v>0</v>
      </c>
      <c r="V278" s="64">
        <v>0</v>
      </c>
      <c r="W278" s="64">
        <v>0</v>
      </c>
      <c r="X278" s="64">
        <v>0</v>
      </c>
      <c r="Y278" s="64">
        <v>1</v>
      </c>
      <c r="Z278" s="64">
        <v>0</v>
      </c>
      <c r="AA278" s="64">
        <v>0</v>
      </c>
      <c r="AB278" s="64">
        <v>0</v>
      </c>
      <c r="AC278" s="64">
        <v>0</v>
      </c>
      <c r="AD278" s="64">
        <v>0</v>
      </c>
      <c r="AE278" s="64">
        <v>0</v>
      </c>
      <c r="AF278" t="s">
        <v>200</v>
      </c>
      <c r="AG278" t="s">
        <v>198</v>
      </c>
      <c r="AH278" s="64">
        <v>0</v>
      </c>
    </row>
    <row r="279" spans="1:34" x14ac:dyDescent="0.25">
      <c r="A279" s="3" t="str">
        <f t="shared" si="4"/>
        <v>SubLAPSCE Northwest7/9/2021 (5:50pm-8:55pm)</v>
      </c>
      <c r="B279" t="s">
        <v>76</v>
      </c>
      <c r="C279" t="s">
        <v>122</v>
      </c>
      <c r="D279" t="s">
        <v>171</v>
      </c>
      <c r="E279" s="63">
        <v>510</v>
      </c>
      <c r="F279" s="63">
        <v>4310</v>
      </c>
      <c r="G279" s="63">
        <v>22008.825212686548</v>
      </c>
      <c r="H279" s="64">
        <v>0</v>
      </c>
      <c r="I279" s="64">
        <v>0</v>
      </c>
      <c r="J279" s="64">
        <v>0</v>
      </c>
      <c r="K279" s="64">
        <v>0</v>
      </c>
      <c r="L279" s="64">
        <v>0</v>
      </c>
      <c r="M279" s="64">
        <v>0</v>
      </c>
      <c r="N279" s="64">
        <v>0</v>
      </c>
      <c r="O279" s="64">
        <v>0</v>
      </c>
      <c r="P279" s="64">
        <v>0</v>
      </c>
      <c r="Q279" s="64">
        <v>0</v>
      </c>
      <c r="R279" s="64">
        <v>0</v>
      </c>
      <c r="S279" s="64">
        <v>0</v>
      </c>
      <c r="T279" s="64">
        <v>0</v>
      </c>
      <c r="U279" s="64">
        <v>0</v>
      </c>
      <c r="V279" s="64">
        <v>0</v>
      </c>
      <c r="W279" s="64">
        <v>0</v>
      </c>
      <c r="X279" s="64">
        <v>0</v>
      </c>
      <c r="Y279" s="64">
        <v>2</v>
      </c>
      <c r="Z279" s="64">
        <v>1</v>
      </c>
      <c r="AA279" s="64">
        <v>1</v>
      </c>
      <c r="AB279" s="64">
        <v>2</v>
      </c>
      <c r="AC279" s="64">
        <v>0</v>
      </c>
      <c r="AD279" s="64">
        <v>0</v>
      </c>
      <c r="AE279" s="64">
        <v>0</v>
      </c>
      <c r="AF279" t="s">
        <v>201</v>
      </c>
      <c r="AG279" t="s">
        <v>202</v>
      </c>
      <c r="AH279" s="64">
        <v>0</v>
      </c>
    </row>
    <row r="280" spans="1:34" x14ac:dyDescent="0.25">
      <c r="A280" s="3" t="str">
        <f t="shared" si="4"/>
        <v>SubLAPSCE Northwest8/27/2021 (5:00pm-6:00pm)</v>
      </c>
      <c r="B280" t="s">
        <v>76</v>
      </c>
      <c r="C280" t="s">
        <v>122</v>
      </c>
      <c r="D280" t="s">
        <v>172</v>
      </c>
      <c r="E280" s="63">
        <v>509</v>
      </c>
      <c r="F280" s="63">
        <v>4310</v>
      </c>
      <c r="G280" s="63">
        <v>22015.966487234604</v>
      </c>
      <c r="H280" s="64">
        <v>0</v>
      </c>
      <c r="I280" s="64">
        <v>0</v>
      </c>
      <c r="J280" s="64">
        <v>0</v>
      </c>
      <c r="K280" s="64">
        <v>0</v>
      </c>
      <c r="L280" s="64">
        <v>0</v>
      </c>
      <c r="M280" s="64">
        <v>0</v>
      </c>
      <c r="N280" s="64">
        <v>0</v>
      </c>
      <c r="O280" s="64">
        <v>0</v>
      </c>
      <c r="P280" s="64">
        <v>0</v>
      </c>
      <c r="Q280" s="64">
        <v>0</v>
      </c>
      <c r="R280" s="64">
        <v>0</v>
      </c>
      <c r="S280" s="64">
        <v>0</v>
      </c>
      <c r="T280" s="64">
        <v>0</v>
      </c>
      <c r="U280" s="64">
        <v>0</v>
      </c>
      <c r="V280" s="64">
        <v>0</v>
      </c>
      <c r="W280" s="64">
        <v>0</v>
      </c>
      <c r="X280" s="64">
        <v>0</v>
      </c>
      <c r="Y280" s="64">
        <v>1</v>
      </c>
      <c r="Z280" s="64">
        <v>0</v>
      </c>
      <c r="AA280" s="64">
        <v>0</v>
      </c>
      <c r="AB280" s="64">
        <v>0</v>
      </c>
      <c r="AC280" s="64">
        <v>0</v>
      </c>
      <c r="AD280" s="64">
        <v>0</v>
      </c>
      <c r="AE280" s="64">
        <v>0</v>
      </c>
      <c r="AF280" t="s">
        <v>200</v>
      </c>
      <c r="AG280" t="s">
        <v>198</v>
      </c>
      <c r="AH280" s="64">
        <v>0</v>
      </c>
    </row>
    <row r="281" spans="1:34" x14ac:dyDescent="0.25">
      <c r="A281" s="3" t="str">
        <f t="shared" si="4"/>
        <v>SubLAPSCE Northwest9/9/2021 (3:58pm-5:00pm)</v>
      </c>
      <c r="B281" t="s">
        <v>76</v>
      </c>
      <c r="C281" t="s">
        <v>122</v>
      </c>
      <c r="D281" t="s">
        <v>173</v>
      </c>
      <c r="E281" s="63">
        <v>508</v>
      </c>
      <c r="F281" s="63">
        <v>4312</v>
      </c>
      <c r="G281" s="63">
        <v>22021.825828786441</v>
      </c>
      <c r="H281" s="64">
        <v>0</v>
      </c>
      <c r="I281" s="64">
        <v>0</v>
      </c>
      <c r="J281" s="64">
        <v>0</v>
      </c>
      <c r="K281" s="64">
        <v>0</v>
      </c>
      <c r="L281" s="64">
        <v>0</v>
      </c>
      <c r="M281" s="64">
        <v>0</v>
      </c>
      <c r="N281" s="64">
        <v>0</v>
      </c>
      <c r="O281" s="64">
        <v>0</v>
      </c>
      <c r="P281" s="64">
        <v>0</v>
      </c>
      <c r="Q281" s="64">
        <v>0</v>
      </c>
      <c r="R281" s="64">
        <v>0</v>
      </c>
      <c r="S281" s="64">
        <v>0</v>
      </c>
      <c r="T281" s="64">
        <v>0</v>
      </c>
      <c r="U281" s="64">
        <v>0</v>
      </c>
      <c r="V281" s="64">
        <v>0</v>
      </c>
      <c r="W281" s="64">
        <v>2</v>
      </c>
      <c r="X281" s="64">
        <v>1</v>
      </c>
      <c r="Y281" s="64">
        <v>0</v>
      </c>
      <c r="Z281" s="64">
        <v>0</v>
      </c>
      <c r="AA281" s="64">
        <v>0</v>
      </c>
      <c r="AB281" s="64">
        <v>0</v>
      </c>
      <c r="AC281" s="64">
        <v>0</v>
      </c>
      <c r="AD281" s="64">
        <v>0</v>
      </c>
      <c r="AE281" s="64">
        <v>0</v>
      </c>
      <c r="AF281" t="s">
        <v>203</v>
      </c>
      <c r="AG281" t="s">
        <v>200</v>
      </c>
      <c r="AH281" s="64">
        <v>0</v>
      </c>
    </row>
    <row r="282" spans="1:34" x14ac:dyDescent="0.25">
      <c r="A282" s="3" t="str">
        <f t="shared" si="4"/>
        <v>SubLAPSCE NorthwestAverage Event Day (5:00pm-6:00pm)</v>
      </c>
      <c r="B282" t="s">
        <v>76</v>
      </c>
      <c r="C282" t="s">
        <v>122</v>
      </c>
      <c r="D282" t="s">
        <v>167</v>
      </c>
      <c r="E282" s="63">
        <v>509</v>
      </c>
      <c r="F282" s="63">
        <v>4303.25</v>
      </c>
      <c r="G282" s="63">
        <v>21976.673951060991</v>
      </c>
      <c r="H282" s="64">
        <v>0</v>
      </c>
      <c r="I282" s="64">
        <v>0</v>
      </c>
      <c r="J282" s="64">
        <v>0</v>
      </c>
      <c r="K282" s="64">
        <v>0</v>
      </c>
      <c r="L282" s="64">
        <v>0</v>
      </c>
      <c r="M282" s="64">
        <v>0</v>
      </c>
      <c r="N282" s="64">
        <v>0</v>
      </c>
      <c r="O282" s="64">
        <v>0</v>
      </c>
      <c r="P282" s="64">
        <v>0</v>
      </c>
      <c r="Q282" s="64">
        <v>0</v>
      </c>
      <c r="R282" s="64">
        <v>0</v>
      </c>
      <c r="S282" s="64">
        <v>0</v>
      </c>
      <c r="T282" s="64">
        <v>0</v>
      </c>
      <c r="U282" s="64">
        <v>0</v>
      </c>
      <c r="V282" s="64">
        <v>0</v>
      </c>
      <c r="W282" s="64">
        <v>0</v>
      </c>
      <c r="X282" s="64">
        <v>0</v>
      </c>
      <c r="Y282" s="64">
        <v>1</v>
      </c>
      <c r="Z282" s="64">
        <v>0</v>
      </c>
      <c r="AA282" s="64">
        <v>0</v>
      </c>
      <c r="AB282" s="64">
        <v>0</v>
      </c>
      <c r="AC282" s="64">
        <v>0</v>
      </c>
      <c r="AD282" s="64">
        <v>0</v>
      </c>
      <c r="AE282" s="64">
        <v>0</v>
      </c>
      <c r="AF282" t="s">
        <v>200</v>
      </c>
      <c r="AG282" t="s">
        <v>198</v>
      </c>
      <c r="AH282" s="64">
        <v>0</v>
      </c>
    </row>
    <row r="283" spans="1:34" x14ac:dyDescent="0.25">
      <c r="A283" s="3" t="str">
        <f t="shared" si="4"/>
        <v>SubLAPSCE West6/17/2021 (5:00pm-6:00pm)</v>
      </c>
      <c r="B283" t="s">
        <v>76</v>
      </c>
      <c r="C283" t="s">
        <v>123</v>
      </c>
      <c r="D283" t="s">
        <v>170</v>
      </c>
      <c r="E283" s="63">
        <v>3017</v>
      </c>
      <c r="F283" s="63">
        <v>23920</v>
      </c>
      <c r="G283" s="63">
        <v>113636.71835514782</v>
      </c>
      <c r="H283" s="64">
        <v>0</v>
      </c>
      <c r="I283" s="64">
        <v>0</v>
      </c>
      <c r="J283" s="64">
        <v>0</v>
      </c>
      <c r="K283" s="64">
        <v>0</v>
      </c>
      <c r="L283" s="64">
        <v>0</v>
      </c>
      <c r="M283" s="64">
        <v>0</v>
      </c>
      <c r="N283" s="64">
        <v>0</v>
      </c>
      <c r="O283" s="64">
        <v>0</v>
      </c>
      <c r="P283" s="64">
        <v>0</v>
      </c>
      <c r="Q283" s="64">
        <v>0</v>
      </c>
      <c r="R283" s="64">
        <v>0</v>
      </c>
      <c r="S283" s="64">
        <v>0</v>
      </c>
      <c r="T283" s="64">
        <v>0</v>
      </c>
      <c r="U283" s="64">
        <v>0</v>
      </c>
      <c r="V283" s="64">
        <v>0</v>
      </c>
      <c r="W283" s="64">
        <v>0</v>
      </c>
      <c r="X283" s="64">
        <v>0</v>
      </c>
      <c r="Y283" s="64">
        <v>1</v>
      </c>
      <c r="Z283" s="64">
        <v>0</v>
      </c>
      <c r="AA283" s="64">
        <v>0</v>
      </c>
      <c r="AB283" s="64">
        <v>0</v>
      </c>
      <c r="AC283" s="64">
        <v>0</v>
      </c>
      <c r="AD283" s="64">
        <v>0</v>
      </c>
      <c r="AE283" s="64">
        <v>0</v>
      </c>
      <c r="AF283" t="s">
        <v>200</v>
      </c>
      <c r="AG283" t="s">
        <v>198</v>
      </c>
      <c r="AH283" s="64">
        <v>0</v>
      </c>
    </row>
    <row r="284" spans="1:34" x14ac:dyDescent="0.25">
      <c r="A284" s="3" t="str">
        <f t="shared" si="4"/>
        <v>SubLAPSCE West7/9/2021 (5:50pm-8:55pm)</v>
      </c>
      <c r="B284" t="s">
        <v>76</v>
      </c>
      <c r="C284" t="s">
        <v>123</v>
      </c>
      <c r="D284" t="s">
        <v>171</v>
      </c>
      <c r="E284" s="63">
        <v>3027</v>
      </c>
      <c r="F284" s="63">
        <v>24068</v>
      </c>
      <c r="G284" s="63">
        <v>114357.33824813443</v>
      </c>
      <c r="H284" s="64">
        <v>0</v>
      </c>
      <c r="I284" s="64">
        <v>0</v>
      </c>
      <c r="J284" s="64">
        <v>0</v>
      </c>
      <c r="K284" s="64">
        <v>0</v>
      </c>
      <c r="L284" s="64">
        <v>0</v>
      </c>
      <c r="M284" s="64">
        <v>0</v>
      </c>
      <c r="N284" s="64">
        <v>0</v>
      </c>
      <c r="O284" s="64">
        <v>0</v>
      </c>
      <c r="P284" s="64">
        <v>0</v>
      </c>
      <c r="Q284" s="64">
        <v>0</v>
      </c>
      <c r="R284" s="64">
        <v>0</v>
      </c>
      <c r="S284" s="64">
        <v>0</v>
      </c>
      <c r="T284" s="64">
        <v>0</v>
      </c>
      <c r="U284" s="64">
        <v>0</v>
      </c>
      <c r="V284" s="64">
        <v>0</v>
      </c>
      <c r="W284" s="64">
        <v>0</v>
      </c>
      <c r="X284" s="64">
        <v>0</v>
      </c>
      <c r="Y284" s="64">
        <v>2</v>
      </c>
      <c r="Z284" s="64">
        <v>1</v>
      </c>
      <c r="AA284" s="64">
        <v>1</v>
      </c>
      <c r="AB284" s="64">
        <v>2</v>
      </c>
      <c r="AC284" s="64">
        <v>0</v>
      </c>
      <c r="AD284" s="64">
        <v>0</v>
      </c>
      <c r="AE284" s="64">
        <v>0</v>
      </c>
      <c r="AF284" t="s">
        <v>201</v>
      </c>
      <c r="AG284" t="s">
        <v>202</v>
      </c>
      <c r="AH284" s="64">
        <v>0</v>
      </c>
    </row>
    <row r="285" spans="1:34" x14ac:dyDescent="0.25">
      <c r="A285" s="3" t="str">
        <f t="shared" si="4"/>
        <v>SubLAPSCE West8/27/2021 (5:00pm-6:00pm)</v>
      </c>
      <c r="B285" t="s">
        <v>76</v>
      </c>
      <c r="C285" t="s">
        <v>123</v>
      </c>
      <c r="D285" t="s">
        <v>172</v>
      </c>
      <c r="E285" s="63">
        <v>3021</v>
      </c>
      <c r="F285" s="63">
        <v>23867</v>
      </c>
      <c r="G285" s="63">
        <v>113241.37166353154</v>
      </c>
      <c r="H285" s="64">
        <v>0</v>
      </c>
      <c r="I285" s="64">
        <v>0</v>
      </c>
      <c r="J285" s="64">
        <v>0</v>
      </c>
      <c r="K285" s="64">
        <v>0</v>
      </c>
      <c r="L285" s="64">
        <v>0</v>
      </c>
      <c r="M285" s="64">
        <v>0</v>
      </c>
      <c r="N285" s="64">
        <v>0</v>
      </c>
      <c r="O285" s="64">
        <v>0</v>
      </c>
      <c r="P285" s="64">
        <v>0</v>
      </c>
      <c r="Q285" s="64">
        <v>0</v>
      </c>
      <c r="R285" s="64">
        <v>0</v>
      </c>
      <c r="S285" s="64">
        <v>0</v>
      </c>
      <c r="T285" s="64">
        <v>0</v>
      </c>
      <c r="U285" s="64">
        <v>0</v>
      </c>
      <c r="V285" s="64">
        <v>0</v>
      </c>
      <c r="W285" s="64">
        <v>0</v>
      </c>
      <c r="X285" s="64">
        <v>0</v>
      </c>
      <c r="Y285" s="64">
        <v>1</v>
      </c>
      <c r="Z285" s="64">
        <v>0</v>
      </c>
      <c r="AA285" s="64">
        <v>0</v>
      </c>
      <c r="AB285" s="64">
        <v>0</v>
      </c>
      <c r="AC285" s="64">
        <v>0</v>
      </c>
      <c r="AD285" s="64">
        <v>0</v>
      </c>
      <c r="AE285" s="64">
        <v>0</v>
      </c>
      <c r="AF285" t="s">
        <v>200</v>
      </c>
      <c r="AG285" t="s">
        <v>198</v>
      </c>
      <c r="AH285" s="64">
        <v>0</v>
      </c>
    </row>
    <row r="286" spans="1:34" x14ac:dyDescent="0.25">
      <c r="A286" s="3" t="str">
        <f t="shared" si="4"/>
        <v>SubLAPSCE West9/9/2021 (3:58pm-5:00pm)</v>
      </c>
      <c r="B286" t="s">
        <v>76</v>
      </c>
      <c r="C286" t="s">
        <v>123</v>
      </c>
      <c r="D286" t="s">
        <v>173</v>
      </c>
      <c r="E286" s="63">
        <v>3023</v>
      </c>
      <c r="F286" s="63">
        <v>23879</v>
      </c>
      <c r="G286" s="63">
        <v>113301.80846122847</v>
      </c>
      <c r="H286" s="64">
        <v>0</v>
      </c>
      <c r="I286" s="64">
        <v>0</v>
      </c>
      <c r="J286" s="64">
        <v>0</v>
      </c>
      <c r="K286" s="64">
        <v>0</v>
      </c>
      <c r="L286" s="64">
        <v>0</v>
      </c>
      <c r="M286" s="64">
        <v>0</v>
      </c>
      <c r="N286" s="64">
        <v>0</v>
      </c>
      <c r="O286" s="64">
        <v>0</v>
      </c>
      <c r="P286" s="64">
        <v>0</v>
      </c>
      <c r="Q286" s="64">
        <v>0</v>
      </c>
      <c r="R286" s="64">
        <v>0</v>
      </c>
      <c r="S286" s="64">
        <v>0</v>
      </c>
      <c r="T286" s="64">
        <v>0</v>
      </c>
      <c r="U286" s="64">
        <v>0</v>
      </c>
      <c r="V286" s="64">
        <v>0</v>
      </c>
      <c r="W286" s="64">
        <v>2</v>
      </c>
      <c r="X286" s="64">
        <v>1</v>
      </c>
      <c r="Y286" s="64">
        <v>0</v>
      </c>
      <c r="Z286" s="64">
        <v>0</v>
      </c>
      <c r="AA286" s="64">
        <v>0</v>
      </c>
      <c r="AB286" s="64">
        <v>0</v>
      </c>
      <c r="AC286" s="64">
        <v>0</v>
      </c>
      <c r="AD286" s="64">
        <v>0</v>
      </c>
      <c r="AE286" s="64">
        <v>0</v>
      </c>
      <c r="AF286" t="s">
        <v>203</v>
      </c>
      <c r="AG286" t="s">
        <v>200</v>
      </c>
      <c r="AH286" s="64">
        <v>0</v>
      </c>
    </row>
    <row r="287" spans="1:34" x14ac:dyDescent="0.25">
      <c r="A287" s="3" t="str">
        <f t="shared" si="4"/>
        <v>SubLAPSCE WestAverage Event Day (5:00pm-6:00pm)</v>
      </c>
      <c r="B287" t="s">
        <v>76</v>
      </c>
      <c r="C287" t="s">
        <v>123</v>
      </c>
      <c r="D287" t="s">
        <v>167</v>
      </c>
      <c r="E287" s="63">
        <v>3022</v>
      </c>
      <c r="F287" s="63">
        <v>23933.5</v>
      </c>
      <c r="G287" s="63">
        <v>113634.30918201056</v>
      </c>
      <c r="H287" s="64">
        <v>0</v>
      </c>
      <c r="I287" s="64">
        <v>0</v>
      </c>
      <c r="J287" s="64">
        <v>0</v>
      </c>
      <c r="K287" s="64">
        <v>0</v>
      </c>
      <c r="L287" s="64">
        <v>0</v>
      </c>
      <c r="M287" s="64">
        <v>0</v>
      </c>
      <c r="N287" s="64">
        <v>0</v>
      </c>
      <c r="O287" s="64">
        <v>0</v>
      </c>
      <c r="P287" s="64">
        <v>0</v>
      </c>
      <c r="Q287" s="64">
        <v>0</v>
      </c>
      <c r="R287" s="64">
        <v>0</v>
      </c>
      <c r="S287" s="64">
        <v>0</v>
      </c>
      <c r="T287" s="64">
        <v>0</v>
      </c>
      <c r="U287" s="64">
        <v>0</v>
      </c>
      <c r="V287" s="64">
        <v>0</v>
      </c>
      <c r="W287" s="64">
        <v>0</v>
      </c>
      <c r="X287" s="64">
        <v>0</v>
      </c>
      <c r="Y287" s="64">
        <v>1</v>
      </c>
      <c r="Z287" s="64">
        <v>0</v>
      </c>
      <c r="AA287" s="64">
        <v>0</v>
      </c>
      <c r="AB287" s="64">
        <v>0</v>
      </c>
      <c r="AC287" s="64">
        <v>0</v>
      </c>
      <c r="AD287" s="64">
        <v>0</v>
      </c>
      <c r="AE287" s="64">
        <v>0</v>
      </c>
      <c r="AF287" t="s">
        <v>200</v>
      </c>
      <c r="AG287" t="s">
        <v>198</v>
      </c>
      <c r="AH287" s="64">
        <v>0</v>
      </c>
    </row>
    <row r="288" spans="1:34" x14ac:dyDescent="0.25">
      <c r="A288" s="3" t="str">
        <f t="shared" si="4"/>
        <v>ZoneRemainder of System10/14/2020 (6:00pm-7:00pm)</v>
      </c>
      <c r="B288" t="s">
        <v>30</v>
      </c>
      <c r="C288" t="s">
        <v>48</v>
      </c>
      <c r="D288" t="s">
        <v>168</v>
      </c>
      <c r="E288" s="67" t="s">
        <v>208</v>
      </c>
      <c r="F288" s="67" t="s">
        <v>208</v>
      </c>
      <c r="G288" s="67" t="s">
        <v>208</v>
      </c>
      <c r="H288" s="64">
        <v>0</v>
      </c>
      <c r="I288" s="64">
        <v>0</v>
      </c>
      <c r="J288" s="64">
        <v>0</v>
      </c>
      <c r="K288" s="64">
        <v>0</v>
      </c>
      <c r="L288" s="64">
        <v>0</v>
      </c>
      <c r="M288" s="64">
        <v>0</v>
      </c>
      <c r="N288" s="64">
        <v>0</v>
      </c>
      <c r="O288" s="64">
        <v>0</v>
      </c>
      <c r="P288" s="64">
        <v>0</v>
      </c>
      <c r="Q288" s="64">
        <v>0</v>
      </c>
      <c r="R288" s="64">
        <v>0</v>
      </c>
      <c r="S288" s="64">
        <v>0</v>
      </c>
      <c r="T288" s="64">
        <v>0</v>
      </c>
      <c r="U288" s="64">
        <v>0</v>
      </c>
      <c r="V288" s="64">
        <v>0</v>
      </c>
      <c r="W288" s="64">
        <v>0</v>
      </c>
      <c r="X288" s="64">
        <v>0</v>
      </c>
      <c r="Y288" s="64">
        <v>0</v>
      </c>
      <c r="Z288" s="64">
        <v>1</v>
      </c>
      <c r="AA288" s="64">
        <v>0</v>
      </c>
      <c r="AB288" s="64">
        <v>0</v>
      </c>
      <c r="AC288" s="64">
        <v>0</v>
      </c>
      <c r="AD288" s="64">
        <v>0</v>
      </c>
      <c r="AE288" s="64">
        <v>0</v>
      </c>
      <c r="AF288" t="s">
        <v>198</v>
      </c>
      <c r="AG288" t="s">
        <v>199</v>
      </c>
      <c r="AH288" s="64">
        <v>1</v>
      </c>
    </row>
    <row r="289" spans="1:34" x14ac:dyDescent="0.25">
      <c r="A289" s="3" t="str">
        <f t="shared" si="4"/>
        <v>ZoneRemainder of System10/15/2020 (6:00pm-7:00pm)</v>
      </c>
      <c r="B289" t="s">
        <v>30</v>
      </c>
      <c r="C289" t="s">
        <v>48</v>
      </c>
      <c r="D289" t="s">
        <v>169</v>
      </c>
      <c r="E289" s="67" t="s">
        <v>208</v>
      </c>
      <c r="F289" s="67" t="s">
        <v>208</v>
      </c>
      <c r="G289" s="67" t="s">
        <v>208</v>
      </c>
      <c r="H289" s="64">
        <v>0</v>
      </c>
      <c r="I289" s="64">
        <v>0</v>
      </c>
      <c r="J289" s="64">
        <v>0</v>
      </c>
      <c r="K289" s="64">
        <v>0</v>
      </c>
      <c r="L289" s="64">
        <v>0</v>
      </c>
      <c r="M289" s="64">
        <v>0</v>
      </c>
      <c r="N289" s="64">
        <v>0</v>
      </c>
      <c r="O289" s="64">
        <v>0</v>
      </c>
      <c r="P289" s="64">
        <v>0</v>
      </c>
      <c r="Q289" s="64">
        <v>0</v>
      </c>
      <c r="R289" s="64">
        <v>0</v>
      </c>
      <c r="S289" s="64">
        <v>0</v>
      </c>
      <c r="T289" s="64">
        <v>0</v>
      </c>
      <c r="U289" s="64">
        <v>0</v>
      </c>
      <c r="V289" s="64">
        <v>0</v>
      </c>
      <c r="W289" s="64">
        <v>0</v>
      </c>
      <c r="X289" s="64">
        <v>0</v>
      </c>
      <c r="Y289" s="64">
        <v>0</v>
      </c>
      <c r="Z289" s="64">
        <v>1</v>
      </c>
      <c r="AA289" s="64">
        <v>0</v>
      </c>
      <c r="AB289" s="64">
        <v>0</v>
      </c>
      <c r="AC289" s="64">
        <v>0</v>
      </c>
      <c r="AD289" s="64">
        <v>0</v>
      </c>
      <c r="AE289" s="64">
        <v>0</v>
      </c>
      <c r="AF289" t="s">
        <v>198</v>
      </c>
      <c r="AG289" t="s">
        <v>199</v>
      </c>
      <c r="AH289" s="64">
        <v>1</v>
      </c>
    </row>
    <row r="290" spans="1:34" x14ac:dyDescent="0.25">
      <c r="A290" s="3" t="str">
        <f t="shared" si="4"/>
        <v>ZoneRemainder of System6/17/2021 (5:00pm-6:00pm)</v>
      </c>
      <c r="B290" t="s">
        <v>30</v>
      </c>
      <c r="C290" t="s">
        <v>48</v>
      </c>
      <c r="D290" t="s">
        <v>170</v>
      </c>
      <c r="E290" s="67" t="s">
        <v>208</v>
      </c>
      <c r="F290" s="67" t="s">
        <v>208</v>
      </c>
      <c r="G290" s="67" t="s">
        <v>208</v>
      </c>
      <c r="H290" s="64">
        <v>0</v>
      </c>
      <c r="I290" s="64">
        <v>0</v>
      </c>
      <c r="J290" s="64">
        <v>0</v>
      </c>
      <c r="K290" s="64">
        <v>0</v>
      </c>
      <c r="L290" s="64">
        <v>0</v>
      </c>
      <c r="M290" s="64">
        <v>0</v>
      </c>
      <c r="N290" s="64">
        <v>0</v>
      </c>
      <c r="O290" s="64">
        <v>0</v>
      </c>
      <c r="P290" s="64">
        <v>0</v>
      </c>
      <c r="Q290" s="64">
        <v>0</v>
      </c>
      <c r="R290" s="64">
        <v>0</v>
      </c>
      <c r="S290" s="64">
        <v>0</v>
      </c>
      <c r="T290" s="64">
        <v>0</v>
      </c>
      <c r="U290" s="64">
        <v>0</v>
      </c>
      <c r="V290" s="64">
        <v>0</v>
      </c>
      <c r="W290" s="64">
        <v>0</v>
      </c>
      <c r="X290" s="64">
        <v>0</v>
      </c>
      <c r="Y290" s="64">
        <v>1</v>
      </c>
      <c r="Z290" s="64">
        <v>0</v>
      </c>
      <c r="AA290" s="64">
        <v>0</v>
      </c>
      <c r="AB290" s="64">
        <v>0</v>
      </c>
      <c r="AC290" s="64">
        <v>0</v>
      </c>
      <c r="AD290" s="64">
        <v>0</v>
      </c>
      <c r="AE290" s="64">
        <v>0</v>
      </c>
      <c r="AF290" t="s">
        <v>200</v>
      </c>
      <c r="AG290" t="s">
        <v>198</v>
      </c>
      <c r="AH290" s="64">
        <v>1</v>
      </c>
    </row>
    <row r="291" spans="1:34" x14ac:dyDescent="0.25">
      <c r="A291" s="3" t="str">
        <f t="shared" si="4"/>
        <v>ZoneRemainder of System7/9/2021 (5:50pm-8:55pm)</v>
      </c>
      <c r="B291" t="s">
        <v>30</v>
      </c>
      <c r="C291" t="s">
        <v>48</v>
      </c>
      <c r="D291" t="s">
        <v>171</v>
      </c>
      <c r="E291" s="67" t="s">
        <v>208</v>
      </c>
      <c r="F291" s="67" t="s">
        <v>208</v>
      </c>
      <c r="G291" s="67" t="s">
        <v>208</v>
      </c>
      <c r="H291" s="64">
        <v>0</v>
      </c>
      <c r="I291" s="64">
        <v>0</v>
      </c>
      <c r="J291" s="64">
        <v>0</v>
      </c>
      <c r="K291" s="64">
        <v>0</v>
      </c>
      <c r="L291" s="64">
        <v>0</v>
      </c>
      <c r="M291" s="64">
        <v>0</v>
      </c>
      <c r="N291" s="64">
        <v>0</v>
      </c>
      <c r="O291" s="64">
        <v>0</v>
      </c>
      <c r="P291" s="64">
        <v>0</v>
      </c>
      <c r="Q291" s="64">
        <v>0</v>
      </c>
      <c r="R291" s="64">
        <v>0</v>
      </c>
      <c r="S291" s="64">
        <v>0</v>
      </c>
      <c r="T291" s="64">
        <v>0</v>
      </c>
      <c r="U291" s="64">
        <v>0</v>
      </c>
      <c r="V291" s="64">
        <v>0</v>
      </c>
      <c r="W291" s="64">
        <v>0</v>
      </c>
      <c r="X291" s="64">
        <v>0</v>
      </c>
      <c r="Y291" s="64">
        <v>2</v>
      </c>
      <c r="Z291" s="64">
        <v>1</v>
      </c>
      <c r="AA291" s="64">
        <v>1</v>
      </c>
      <c r="AB291" s="64">
        <v>2</v>
      </c>
      <c r="AC291" s="64">
        <v>0</v>
      </c>
      <c r="AD291" s="64">
        <v>0</v>
      </c>
      <c r="AE291" s="64">
        <v>0</v>
      </c>
      <c r="AF291" t="s">
        <v>201</v>
      </c>
      <c r="AG291" t="s">
        <v>202</v>
      </c>
      <c r="AH291" s="64">
        <v>1</v>
      </c>
    </row>
    <row r="292" spans="1:34" x14ac:dyDescent="0.25">
      <c r="A292" s="3" t="str">
        <f t="shared" si="4"/>
        <v>ZoneRemainder of System8/27/2021 (5:00pm-6:00pm)</v>
      </c>
      <c r="B292" t="s">
        <v>30</v>
      </c>
      <c r="C292" t="s">
        <v>48</v>
      </c>
      <c r="D292" t="s">
        <v>172</v>
      </c>
      <c r="E292" s="63">
        <v>4470</v>
      </c>
      <c r="F292" s="63">
        <v>40310</v>
      </c>
      <c r="G292" s="63">
        <v>204565.60078204775</v>
      </c>
      <c r="H292" s="64">
        <v>0</v>
      </c>
      <c r="I292" s="64">
        <v>0</v>
      </c>
      <c r="J292" s="64">
        <v>0</v>
      </c>
      <c r="K292" s="64">
        <v>0</v>
      </c>
      <c r="L292" s="64">
        <v>0</v>
      </c>
      <c r="M292" s="64">
        <v>0</v>
      </c>
      <c r="N292" s="64">
        <v>0</v>
      </c>
      <c r="O292" s="64">
        <v>0</v>
      </c>
      <c r="P292" s="64">
        <v>0</v>
      </c>
      <c r="Q292" s="64">
        <v>0</v>
      </c>
      <c r="R292" s="64">
        <v>0</v>
      </c>
      <c r="S292" s="64">
        <v>0</v>
      </c>
      <c r="T292" s="64">
        <v>0</v>
      </c>
      <c r="U292" s="64">
        <v>0</v>
      </c>
      <c r="V292" s="64">
        <v>0</v>
      </c>
      <c r="W292" s="64">
        <v>0</v>
      </c>
      <c r="X292" s="64">
        <v>0</v>
      </c>
      <c r="Y292" s="64">
        <v>1</v>
      </c>
      <c r="Z292" s="64">
        <v>0</v>
      </c>
      <c r="AA292" s="64">
        <v>0</v>
      </c>
      <c r="AB292" s="64">
        <v>0</v>
      </c>
      <c r="AC292" s="64">
        <v>0</v>
      </c>
      <c r="AD292" s="64">
        <v>0</v>
      </c>
      <c r="AE292" s="64">
        <v>0</v>
      </c>
      <c r="AF292" t="s">
        <v>200</v>
      </c>
      <c r="AG292" t="s">
        <v>198</v>
      </c>
      <c r="AH292" s="64">
        <v>0</v>
      </c>
    </row>
    <row r="293" spans="1:34" x14ac:dyDescent="0.25">
      <c r="A293" s="3" t="str">
        <f t="shared" si="4"/>
        <v>ZoneRemainder of System9/9/2021 (3:58pm-5:00pm)</v>
      </c>
      <c r="B293" t="s">
        <v>30</v>
      </c>
      <c r="C293" t="s">
        <v>48</v>
      </c>
      <c r="D293" t="s">
        <v>173</v>
      </c>
      <c r="E293" s="63">
        <v>4471</v>
      </c>
      <c r="F293" s="63">
        <v>40331</v>
      </c>
      <c r="G293" s="63">
        <v>204668.88666617326</v>
      </c>
      <c r="H293" s="64">
        <v>0</v>
      </c>
      <c r="I293" s="64">
        <v>0</v>
      </c>
      <c r="J293" s="64">
        <v>0</v>
      </c>
      <c r="K293" s="64">
        <v>0</v>
      </c>
      <c r="L293" s="64">
        <v>0</v>
      </c>
      <c r="M293" s="64">
        <v>0</v>
      </c>
      <c r="N293" s="64">
        <v>0</v>
      </c>
      <c r="O293" s="64">
        <v>0</v>
      </c>
      <c r="P293" s="64">
        <v>0</v>
      </c>
      <c r="Q293" s="64">
        <v>0</v>
      </c>
      <c r="R293" s="64">
        <v>0</v>
      </c>
      <c r="S293" s="64">
        <v>0</v>
      </c>
      <c r="T293" s="64">
        <v>0</v>
      </c>
      <c r="U293" s="64">
        <v>0</v>
      </c>
      <c r="V293" s="64">
        <v>0</v>
      </c>
      <c r="W293" s="64">
        <v>2</v>
      </c>
      <c r="X293" s="64">
        <v>1</v>
      </c>
      <c r="Y293" s="64">
        <v>0</v>
      </c>
      <c r="Z293" s="64">
        <v>0</v>
      </c>
      <c r="AA293" s="64">
        <v>0</v>
      </c>
      <c r="AB293" s="64">
        <v>0</v>
      </c>
      <c r="AC293" s="64">
        <v>0</v>
      </c>
      <c r="AD293" s="64">
        <v>0</v>
      </c>
      <c r="AE293" s="64">
        <v>0</v>
      </c>
      <c r="AF293" t="s">
        <v>203</v>
      </c>
      <c r="AG293" t="s">
        <v>200</v>
      </c>
      <c r="AH293" s="64">
        <v>0</v>
      </c>
    </row>
    <row r="294" spans="1:34" x14ac:dyDescent="0.25">
      <c r="A294" s="3" t="str">
        <f t="shared" si="4"/>
        <v>ZoneRemainder of SystemAverage Event Day (5:00pm-6:00pm)</v>
      </c>
      <c r="B294" t="s">
        <v>30</v>
      </c>
      <c r="C294" t="s">
        <v>48</v>
      </c>
      <c r="D294" t="s">
        <v>167</v>
      </c>
      <c r="E294" s="67" t="s">
        <v>208</v>
      </c>
      <c r="F294" s="67" t="s">
        <v>208</v>
      </c>
      <c r="G294" s="67" t="s">
        <v>208</v>
      </c>
      <c r="H294" s="64">
        <v>0</v>
      </c>
      <c r="I294" s="64">
        <v>0</v>
      </c>
      <c r="J294" s="64">
        <v>0</v>
      </c>
      <c r="K294" s="64">
        <v>0</v>
      </c>
      <c r="L294" s="64">
        <v>0</v>
      </c>
      <c r="M294" s="64">
        <v>0</v>
      </c>
      <c r="N294" s="64">
        <v>0</v>
      </c>
      <c r="O294" s="64">
        <v>0</v>
      </c>
      <c r="P294" s="64">
        <v>0</v>
      </c>
      <c r="Q294" s="64">
        <v>0</v>
      </c>
      <c r="R294" s="64">
        <v>0</v>
      </c>
      <c r="S294" s="64">
        <v>0</v>
      </c>
      <c r="T294" s="64">
        <v>0</v>
      </c>
      <c r="U294" s="64">
        <v>0</v>
      </c>
      <c r="V294" s="64">
        <v>0</v>
      </c>
      <c r="W294" s="64">
        <v>0</v>
      </c>
      <c r="X294" s="64">
        <v>0</v>
      </c>
      <c r="Y294" s="64">
        <v>1</v>
      </c>
      <c r="Z294" s="64">
        <v>0</v>
      </c>
      <c r="AA294" s="64">
        <v>0</v>
      </c>
      <c r="AB294" s="64">
        <v>0</v>
      </c>
      <c r="AC294" s="64">
        <v>0</v>
      </c>
      <c r="AD294" s="64">
        <v>0</v>
      </c>
      <c r="AE294" s="64">
        <v>0</v>
      </c>
      <c r="AF294" t="s">
        <v>200</v>
      </c>
      <c r="AG294" t="s">
        <v>198</v>
      </c>
      <c r="AH294" s="64">
        <v>1</v>
      </c>
    </row>
    <row r="295" spans="1:34" x14ac:dyDescent="0.25">
      <c r="A295" s="3" t="str">
        <f t="shared" si="4"/>
        <v>ZoneSouth Orange County6/17/2021 (5:00pm-6:00pm)</v>
      </c>
      <c r="B295" t="s">
        <v>30</v>
      </c>
      <c r="C295" t="s">
        <v>49</v>
      </c>
      <c r="D295" t="s">
        <v>170</v>
      </c>
      <c r="E295" s="67" t="s">
        <v>208</v>
      </c>
      <c r="F295" s="67" t="s">
        <v>208</v>
      </c>
      <c r="G295" s="67" t="s">
        <v>208</v>
      </c>
      <c r="H295" s="64">
        <v>0</v>
      </c>
      <c r="I295" s="64">
        <v>0</v>
      </c>
      <c r="J295" s="64">
        <v>0</v>
      </c>
      <c r="K295" s="64">
        <v>0</v>
      </c>
      <c r="L295" s="64">
        <v>0</v>
      </c>
      <c r="M295" s="64">
        <v>0</v>
      </c>
      <c r="N295" s="64">
        <v>0</v>
      </c>
      <c r="O295" s="64">
        <v>0</v>
      </c>
      <c r="P295" s="64">
        <v>0</v>
      </c>
      <c r="Q295" s="64">
        <v>0</v>
      </c>
      <c r="R295" s="64">
        <v>0</v>
      </c>
      <c r="S295" s="64">
        <v>0</v>
      </c>
      <c r="T295" s="64">
        <v>0</v>
      </c>
      <c r="U295" s="64">
        <v>0</v>
      </c>
      <c r="V295" s="64">
        <v>0</v>
      </c>
      <c r="W295" s="64">
        <v>0</v>
      </c>
      <c r="X295" s="64">
        <v>0</v>
      </c>
      <c r="Y295" s="64">
        <v>1</v>
      </c>
      <c r="Z295" s="64">
        <v>0</v>
      </c>
      <c r="AA295" s="64">
        <v>0</v>
      </c>
      <c r="AB295" s="64">
        <v>0</v>
      </c>
      <c r="AC295" s="64">
        <v>0</v>
      </c>
      <c r="AD295" s="64">
        <v>0</v>
      </c>
      <c r="AE295" s="64">
        <v>0</v>
      </c>
      <c r="AF295" t="s">
        <v>200</v>
      </c>
      <c r="AG295" t="s">
        <v>198</v>
      </c>
      <c r="AH295" s="64">
        <v>2</v>
      </c>
    </row>
    <row r="296" spans="1:34" x14ac:dyDescent="0.25">
      <c r="A296" s="3" t="str">
        <f t="shared" si="4"/>
        <v>ZoneSouth Orange County7/9/2021 (5:50pm-8:55pm)</v>
      </c>
      <c r="B296" t="s">
        <v>30</v>
      </c>
      <c r="C296" t="s">
        <v>49</v>
      </c>
      <c r="D296" t="s">
        <v>171</v>
      </c>
      <c r="E296" s="67" t="s">
        <v>208</v>
      </c>
      <c r="F296" s="67" t="s">
        <v>208</v>
      </c>
      <c r="G296" s="67" t="s">
        <v>208</v>
      </c>
      <c r="H296" s="64">
        <v>0</v>
      </c>
      <c r="I296" s="64">
        <v>0</v>
      </c>
      <c r="J296" s="64">
        <v>0</v>
      </c>
      <c r="K296" s="64">
        <v>0</v>
      </c>
      <c r="L296" s="64">
        <v>0</v>
      </c>
      <c r="M296" s="64">
        <v>0</v>
      </c>
      <c r="N296" s="64">
        <v>0</v>
      </c>
      <c r="O296" s="64">
        <v>0</v>
      </c>
      <c r="P296" s="64">
        <v>0</v>
      </c>
      <c r="Q296" s="64">
        <v>0</v>
      </c>
      <c r="R296" s="64">
        <v>0</v>
      </c>
      <c r="S296" s="64">
        <v>0</v>
      </c>
      <c r="T296" s="64">
        <v>0</v>
      </c>
      <c r="U296" s="64">
        <v>0</v>
      </c>
      <c r="V296" s="64">
        <v>0</v>
      </c>
      <c r="W296" s="64">
        <v>0</v>
      </c>
      <c r="X296" s="64">
        <v>0</v>
      </c>
      <c r="Y296" s="64">
        <v>2</v>
      </c>
      <c r="Z296" s="64">
        <v>1</v>
      </c>
      <c r="AA296" s="64">
        <v>1</v>
      </c>
      <c r="AB296" s="64">
        <v>2</v>
      </c>
      <c r="AC296" s="64">
        <v>0</v>
      </c>
      <c r="AD296" s="64">
        <v>0</v>
      </c>
      <c r="AE296" s="64">
        <v>0</v>
      </c>
      <c r="AF296" t="s">
        <v>201</v>
      </c>
      <c r="AG296" t="s">
        <v>202</v>
      </c>
      <c r="AH296" s="64">
        <v>2</v>
      </c>
    </row>
    <row r="297" spans="1:34" x14ac:dyDescent="0.25">
      <c r="A297" s="3" t="str">
        <f t="shared" si="4"/>
        <v>ZoneSouth Orange County8/27/2021 (5:00pm-6:00pm)</v>
      </c>
      <c r="B297" t="s">
        <v>30</v>
      </c>
      <c r="C297" t="s">
        <v>49</v>
      </c>
      <c r="D297" t="s">
        <v>172</v>
      </c>
      <c r="E297" s="63">
        <v>716</v>
      </c>
      <c r="F297" s="63">
        <v>4988</v>
      </c>
      <c r="G297" s="63">
        <v>25176.414256113934</v>
      </c>
      <c r="H297" s="64">
        <v>0</v>
      </c>
      <c r="I297" s="64">
        <v>0</v>
      </c>
      <c r="J297" s="64">
        <v>0</v>
      </c>
      <c r="K297" s="64">
        <v>0</v>
      </c>
      <c r="L297" s="64">
        <v>0</v>
      </c>
      <c r="M297" s="64">
        <v>0</v>
      </c>
      <c r="N297" s="64">
        <v>0</v>
      </c>
      <c r="O297" s="64">
        <v>0</v>
      </c>
      <c r="P297" s="64">
        <v>0</v>
      </c>
      <c r="Q297" s="64">
        <v>0</v>
      </c>
      <c r="R297" s="64">
        <v>0</v>
      </c>
      <c r="S297" s="64">
        <v>0</v>
      </c>
      <c r="T297" s="64">
        <v>0</v>
      </c>
      <c r="U297" s="64">
        <v>0</v>
      </c>
      <c r="V297" s="64">
        <v>0</v>
      </c>
      <c r="W297" s="64">
        <v>0</v>
      </c>
      <c r="X297" s="64">
        <v>0</v>
      </c>
      <c r="Y297" s="64">
        <v>1</v>
      </c>
      <c r="Z297" s="64">
        <v>0</v>
      </c>
      <c r="AA297" s="64">
        <v>0</v>
      </c>
      <c r="AB297" s="64">
        <v>0</v>
      </c>
      <c r="AC297" s="64">
        <v>0</v>
      </c>
      <c r="AD297" s="64">
        <v>0</v>
      </c>
      <c r="AE297" s="64">
        <v>0</v>
      </c>
      <c r="AF297" t="s">
        <v>200</v>
      </c>
      <c r="AG297" t="s">
        <v>198</v>
      </c>
      <c r="AH297" s="64">
        <v>0</v>
      </c>
    </row>
    <row r="298" spans="1:34" x14ac:dyDescent="0.25">
      <c r="A298" s="3" t="str">
        <f t="shared" si="4"/>
        <v>ZoneSouth Orange County9/9/2021 (3:58pm-5:00pm)</v>
      </c>
      <c r="B298" t="s">
        <v>30</v>
      </c>
      <c r="C298" t="s">
        <v>49</v>
      </c>
      <c r="D298" t="s">
        <v>173</v>
      </c>
      <c r="E298" s="63">
        <v>716</v>
      </c>
      <c r="F298" s="63">
        <v>4990</v>
      </c>
      <c r="G298" s="63">
        <v>25189.850881198803</v>
      </c>
      <c r="H298" s="64">
        <v>0</v>
      </c>
      <c r="I298" s="64">
        <v>0</v>
      </c>
      <c r="J298" s="64">
        <v>0</v>
      </c>
      <c r="K298" s="64">
        <v>0</v>
      </c>
      <c r="L298" s="64">
        <v>0</v>
      </c>
      <c r="M298" s="64">
        <v>0</v>
      </c>
      <c r="N298" s="64">
        <v>0</v>
      </c>
      <c r="O298" s="64">
        <v>0</v>
      </c>
      <c r="P298" s="64">
        <v>0</v>
      </c>
      <c r="Q298" s="64">
        <v>0</v>
      </c>
      <c r="R298" s="64">
        <v>0</v>
      </c>
      <c r="S298" s="64">
        <v>0</v>
      </c>
      <c r="T298" s="64">
        <v>0</v>
      </c>
      <c r="U298" s="64">
        <v>0</v>
      </c>
      <c r="V298" s="64">
        <v>0</v>
      </c>
      <c r="W298" s="64">
        <v>2</v>
      </c>
      <c r="X298" s="64">
        <v>1</v>
      </c>
      <c r="Y298" s="64">
        <v>0</v>
      </c>
      <c r="Z298" s="64">
        <v>0</v>
      </c>
      <c r="AA298" s="64">
        <v>0</v>
      </c>
      <c r="AB298" s="64">
        <v>0</v>
      </c>
      <c r="AC298" s="64">
        <v>0</v>
      </c>
      <c r="AD298" s="64">
        <v>0</v>
      </c>
      <c r="AE298" s="64">
        <v>0</v>
      </c>
      <c r="AF298" t="s">
        <v>203</v>
      </c>
      <c r="AG298" t="s">
        <v>200</v>
      </c>
      <c r="AH298" s="64">
        <v>0</v>
      </c>
    </row>
    <row r="299" spans="1:34" x14ac:dyDescent="0.25">
      <c r="A299" s="3" t="str">
        <f t="shared" si="4"/>
        <v>ZoneSouth Orange CountyAverage Event Day (5:00pm-6:00pm)</v>
      </c>
      <c r="B299" t="s">
        <v>30</v>
      </c>
      <c r="C299" t="s">
        <v>49</v>
      </c>
      <c r="D299" t="s">
        <v>167</v>
      </c>
      <c r="E299" s="67" t="s">
        <v>208</v>
      </c>
      <c r="F299" s="67" t="s">
        <v>208</v>
      </c>
      <c r="G299" s="67" t="s">
        <v>208</v>
      </c>
      <c r="H299" s="64">
        <v>0</v>
      </c>
      <c r="I299" s="64">
        <v>0</v>
      </c>
      <c r="J299" s="64">
        <v>0</v>
      </c>
      <c r="K299" s="64">
        <v>0</v>
      </c>
      <c r="L299" s="64">
        <v>0</v>
      </c>
      <c r="M299" s="64">
        <v>0</v>
      </c>
      <c r="N299" s="64">
        <v>0</v>
      </c>
      <c r="O299" s="64">
        <v>0</v>
      </c>
      <c r="P299" s="64">
        <v>0</v>
      </c>
      <c r="Q299" s="64">
        <v>0</v>
      </c>
      <c r="R299" s="64">
        <v>0</v>
      </c>
      <c r="S299" s="64">
        <v>0</v>
      </c>
      <c r="T299" s="64">
        <v>0</v>
      </c>
      <c r="U299" s="64">
        <v>0</v>
      </c>
      <c r="V299" s="64">
        <v>0</v>
      </c>
      <c r="W299" s="64">
        <v>0</v>
      </c>
      <c r="X299" s="64">
        <v>0</v>
      </c>
      <c r="Y299" s="64">
        <v>1</v>
      </c>
      <c r="Z299" s="64">
        <v>0</v>
      </c>
      <c r="AA299" s="64">
        <v>0</v>
      </c>
      <c r="AB299" s="64">
        <v>0</v>
      </c>
      <c r="AC299" s="64">
        <v>0</v>
      </c>
      <c r="AD299" s="64">
        <v>0</v>
      </c>
      <c r="AE299" s="64">
        <v>0</v>
      </c>
      <c r="AF299" t="s">
        <v>200</v>
      </c>
      <c r="AG299" t="s">
        <v>198</v>
      </c>
      <c r="AH299" s="64">
        <v>2</v>
      </c>
    </row>
    <row r="300" spans="1:34" x14ac:dyDescent="0.25">
      <c r="A300" s="3" t="str">
        <f t="shared" si="4"/>
        <v>ZoneSouth of Lugo6/17/2021 (5:00pm-6:00pm)</v>
      </c>
      <c r="B300" t="s">
        <v>30</v>
      </c>
      <c r="C300" t="s">
        <v>50</v>
      </c>
      <c r="D300" t="s">
        <v>170</v>
      </c>
      <c r="E300" s="63">
        <v>2412</v>
      </c>
      <c r="F300" s="63">
        <v>23180</v>
      </c>
      <c r="G300" s="63">
        <v>118946.03849817839</v>
      </c>
      <c r="H300" s="64">
        <v>0</v>
      </c>
      <c r="I300" s="64">
        <v>0</v>
      </c>
      <c r="J300" s="64">
        <v>0</v>
      </c>
      <c r="K300" s="64">
        <v>0</v>
      </c>
      <c r="L300" s="64">
        <v>0</v>
      </c>
      <c r="M300" s="64">
        <v>0</v>
      </c>
      <c r="N300" s="64">
        <v>0</v>
      </c>
      <c r="O300" s="64">
        <v>0</v>
      </c>
      <c r="P300" s="64">
        <v>0</v>
      </c>
      <c r="Q300" s="64">
        <v>0</v>
      </c>
      <c r="R300" s="64">
        <v>0</v>
      </c>
      <c r="S300" s="64">
        <v>0</v>
      </c>
      <c r="T300" s="64">
        <v>0</v>
      </c>
      <c r="U300" s="64">
        <v>0</v>
      </c>
      <c r="V300" s="64">
        <v>0</v>
      </c>
      <c r="W300" s="64">
        <v>0</v>
      </c>
      <c r="X300" s="64">
        <v>0</v>
      </c>
      <c r="Y300" s="64">
        <v>1</v>
      </c>
      <c r="Z300" s="64">
        <v>0</v>
      </c>
      <c r="AA300" s="64">
        <v>0</v>
      </c>
      <c r="AB300" s="64">
        <v>0</v>
      </c>
      <c r="AC300" s="64">
        <v>0</v>
      </c>
      <c r="AD300" s="64">
        <v>0</v>
      </c>
      <c r="AE300" s="64">
        <v>0</v>
      </c>
      <c r="AF300" t="s">
        <v>200</v>
      </c>
      <c r="AG300" t="s">
        <v>198</v>
      </c>
      <c r="AH300" s="64">
        <v>0</v>
      </c>
    </row>
    <row r="301" spans="1:34" x14ac:dyDescent="0.25">
      <c r="A301" s="3" t="str">
        <f t="shared" si="4"/>
        <v>ZoneSouth of Lugo7/9/2021 (5:50pm-8:55pm)</v>
      </c>
      <c r="B301" t="s">
        <v>30</v>
      </c>
      <c r="C301" t="s">
        <v>50</v>
      </c>
      <c r="D301" t="s">
        <v>171</v>
      </c>
      <c r="E301" s="63">
        <v>2365</v>
      </c>
      <c r="F301" s="63">
        <v>22053</v>
      </c>
      <c r="G301" s="63">
        <v>114124.67719962684</v>
      </c>
      <c r="H301" s="64">
        <v>0</v>
      </c>
      <c r="I301" s="64">
        <v>0</v>
      </c>
      <c r="J301" s="64">
        <v>0</v>
      </c>
      <c r="K301" s="64">
        <v>0</v>
      </c>
      <c r="L301" s="64">
        <v>0</v>
      </c>
      <c r="M301" s="64">
        <v>0</v>
      </c>
      <c r="N301" s="64">
        <v>0</v>
      </c>
      <c r="O301" s="64">
        <v>0</v>
      </c>
      <c r="P301" s="64">
        <v>0</v>
      </c>
      <c r="Q301" s="64">
        <v>0</v>
      </c>
      <c r="R301" s="64">
        <v>0</v>
      </c>
      <c r="S301" s="64">
        <v>0</v>
      </c>
      <c r="T301" s="64">
        <v>0</v>
      </c>
      <c r="U301" s="64">
        <v>0</v>
      </c>
      <c r="V301" s="64">
        <v>0</v>
      </c>
      <c r="W301" s="64">
        <v>0</v>
      </c>
      <c r="X301" s="64">
        <v>0</v>
      </c>
      <c r="Y301" s="64">
        <v>2</v>
      </c>
      <c r="Z301" s="64">
        <v>1</v>
      </c>
      <c r="AA301" s="64">
        <v>1</v>
      </c>
      <c r="AB301" s="64">
        <v>2</v>
      </c>
      <c r="AC301" s="64">
        <v>0</v>
      </c>
      <c r="AD301" s="64">
        <v>0</v>
      </c>
      <c r="AE301" s="64">
        <v>0</v>
      </c>
      <c r="AF301" t="s">
        <v>201</v>
      </c>
      <c r="AG301" t="s">
        <v>202</v>
      </c>
      <c r="AH301" s="64">
        <v>0</v>
      </c>
    </row>
    <row r="302" spans="1:34" x14ac:dyDescent="0.25">
      <c r="A302" s="3" t="str">
        <f t="shared" si="4"/>
        <v>ZoneSouth of Lugo8/27/2021 (5:00pm-6:00pm)</v>
      </c>
      <c r="B302" t="s">
        <v>30</v>
      </c>
      <c r="C302" t="s">
        <v>50</v>
      </c>
      <c r="D302" t="s">
        <v>172</v>
      </c>
      <c r="E302" s="63">
        <v>2328</v>
      </c>
      <c r="F302" s="63">
        <v>20213</v>
      </c>
      <c r="G302" s="63">
        <v>103188.04959150772</v>
      </c>
      <c r="H302" s="64">
        <v>0</v>
      </c>
      <c r="I302" s="64">
        <v>0</v>
      </c>
      <c r="J302" s="64">
        <v>0</v>
      </c>
      <c r="K302" s="64">
        <v>0</v>
      </c>
      <c r="L302" s="64">
        <v>0</v>
      </c>
      <c r="M302" s="64">
        <v>0</v>
      </c>
      <c r="N302" s="64">
        <v>0</v>
      </c>
      <c r="O302" s="64">
        <v>0</v>
      </c>
      <c r="P302" s="64">
        <v>0</v>
      </c>
      <c r="Q302" s="64">
        <v>0</v>
      </c>
      <c r="R302" s="64">
        <v>0</v>
      </c>
      <c r="S302" s="64">
        <v>0</v>
      </c>
      <c r="T302" s="64">
        <v>0</v>
      </c>
      <c r="U302" s="64">
        <v>0</v>
      </c>
      <c r="V302" s="64">
        <v>0</v>
      </c>
      <c r="W302" s="64">
        <v>0</v>
      </c>
      <c r="X302" s="64">
        <v>0</v>
      </c>
      <c r="Y302" s="64">
        <v>1</v>
      </c>
      <c r="Z302" s="64">
        <v>0</v>
      </c>
      <c r="AA302" s="64">
        <v>0</v>
      </c>
      <c r="AB302" s="64">
        <v>0</v>
      </c>
      <c r="AC302" s="64">
        <v>0</v>
      </c>
      <c r="AD302" s="64">
        <v>0</v>
      </c>
      <c r="AE302" s="64">
        <v>0</v>
      </c>
      <c r="AF302" t="s">
        <v>200</v>
      </c>
      <c r="AG302" t="s">
        <v>198</v>
      </c>
      <c r="AH302" s="64">
        <v>0</v>
      </c>
    </row>
    <row r="303" spans="1:34" x14ac:dyDescent="0.25">
      <c r="A303" s="3" t="str">
        <f t="shared" si="4"/>
        <v>ZoneSouth of Lugo9/9/2021 (3:58pm-5:00pm)</v>
      </c>
      <c r="B303" t="s">
        <v>30</v>
      </c>
      <c r="C303" t="s">
        <v>50</v>
      </c>
      <c r="D303" t="s">
        <v>173</v>
      </c>
      <c r="E303" s="63">
        <v>2330</v>
      </c>
      <c r="F303" s="63">
        <v>20223</v>
      </c>
      <c r="G303" s="63">
        <v>103243.12094207783</v>
      </c>
      <c r="H303" s="64">
        <v>0</v>
      </c>
      <c r="I303" s="64">
        <v>0</v>
      </c>
      <c r="J303" s="64">
        <v>0</v>
      </c>
      <c r="K303" s="64">
        <v>0</v>
      </c>
      <c r="L303" s="64">
        <v>0</v>
      </c>
      <c r="M303" s="64">
        <v>0</v>
      </c>
      <c r="N303" s="64">
        <v>0</v>
      </c>
      <c r="O303" s="64">
        <v>0</v>
      </c>
      <c r="P303" s="64">
        <v>0</v>
      </c>
      <c r="Q303" s="64">
        <v>0</v>
      </c>
      <c r="R303" s="64">
        <v>0</v>
      </c>
      <c r="S303" s="64">
        <v>0</v>
      </c>
      <c r="T303" s="64">
        <v>0</v>
      </c>
      <c r="U303" s="64">
        <v>0</v>
      </c>
      <c r="V303" s="64">
        <v>0</v>
      </c>
      <c r="W303" s="64">
        <v>2</v>
      </c>
      <c r="X303" s="64">
        <v>1</v>
      </c>
      <c r="Y303" s="64">
        <v>0</v>
      </c>
      <c r="Z303" s="64">
        <v>0</v>
      </c>
      <c r="AA303" s="64">
        <v>0</v>
      </c>
      <c r="AB303" s="64">
        <v>0</v>
      </c>
      <c r="AC303" s="64">
        <v>0</v>
      </c>
      <c r="AD303" s="64">
        <v>0</v>
      </c>
      <c r="AE303" s="64">
        <v>0</v>
      </c>
      <c r="AF303" t="s">
        <v>203</v>
      </c>
      <c r="AG303" t="s">
        <v>200</v>
      </c>
      <c r="AH303" s="64">
        <v>0</v>
      </c>
    </row>
    <row r="304" spans="1:34" x14ac:dyDescent="0.25">
      <c r="A304" s="3" t="str">
        <f t="shared" si="4"/>
        <v>ZoneSouth of LugoAverage Event Day (5:00pm-6:00pm)</v>
      </c>
      <c r="B304" t="s">
        <v>30</v>
      </c>
      <c r="C304" t="s">
        <v>50</v>
      </c>
      <c r="D304" t="s">
        <v>167</v>
      </c>
      <c r="E304" s="63">
        <v>2358.75</v>
      </c>
      <c r="F304" s="63">
        <v>21417.25</v>
      </c>
      <c r="G304" s="63">
        <v>109875.47155784769</v>
      </c>
      <c r="H304" s="64">
        <v>0</v>
      </c>
      <c r="I304" s="64">
        <v>0</v>
      </c>
      <c r="J304" s="64">
        <v>0</v>
      </c>
      <c r="K304" s="64">
        <v>0</v>
      </c>
      <c r="L304" s="64">
        <v>0</v>
      </c>
      <c r="M304" s="64">
        <v>0</v>
      </c>
      <c r="N304" s="64">
        <v>0</v>
      </c>
      <c r="O304" s="64">
        <v>0</v>
      </c>
      <c r="P304" s="64">
        <v>0</v>
      </c>
      <c r="Q304" s="64">
        <v>0</v>
      </c>
      <c r="R304" s="64">
        <v>0</v>
      </c>
      <c r="S304" s="64">
        <v>0</v>
      </c>
      <c r="T304" s="64">
        <v>0</v>
      </c>
      <c r="U304" s="64">
        <v>0</v>
      </c>
      <c r="V304" s="64">
        <v>0</v>
      </c>
      <c r="W304" s="64">
        <v>0</v>
      </c>
      <c r="X304" s="64">
        <v>0</v>
      </c>
      <c r="Y304" s="64">
        <v>1</v>
      </c>
      <c r="Z304" s="64">
        <v>0</v>
      </c>
      <c r="AA304" s="64">
        <v>0</v>
      </c>
      <c r="AB304" s="64">
        <v>0</v>
      </c>
      <c r="AC304" s="64">
        <v>0</v>
      </c>
      <c r="AD304" s="64">
        <v>0</v>
      </c>
      <c r="AE304" s="64">
        <v>0</v>
      </c>
      <c r="AF304" t="s">
        <v>200</v>
      </c>
      <c r="AG304" t="s">
        <v>198</v>
      </c>
      <c r="AH304" s="64">
        <v>0</v>
      </c>
    </row>
    <row r="305" spans="1:33" x14ac:dyDescent="0.25">
      <c r="A305" s="3" t="str">
        <f t="shared" si="4"/>
        <v/>
      </c>
      <c r="AF305" s="51"/>
      <c r="AG305" s="51"/>
    </row>
    <row r="306" spans="1:33" x14ac:dyDescent="0.25">
      <c r="A306" s="3" t="str">
        <f t="shared" si="4"/>
        <v/>
      </c>
      <c r="AF306" s="51"/>
      <c r="AG306" s="51"/>
    </row>
    <row r="307" spans="1:33" x14ac:dyDescent="0.25">
      <c r="A307" s="3" t="str">
        <f t="shared" si="4"/>
        <v/>
      </c>
      <c r="AF307" s="51"/>
      <c r="AG307" s="51"/>
    </row>
    <row r="308" spans="1:33" x14ac:dyDescent="0.25">
      <c r="A308" s="3" t="str">
        <f t="shared" si="4"/>
        <v/>
      </c>
      <c r="AF308" s="51"/>
      <c r="AG308" s="51"/>
    </row>
    <row r="309" spans="1:33" x14ac:dyDescent="0.25">
      <c r="A309" s="3" t="str">
        <f t="shared" si="4"/>
        <v/>
      </c>
      <c r="AF309" s="51"/>
      <c r="AG309" s="51"/>
    </row>
    <row r="310" spans="1:33" x14ac:dyDescent="0.25">
      <c r="A310" s="3" t="str">
        <f t="shared" si="4"/>
        <v/>
      </c>
      <c r="AF310" s="51"/>
      <c r="AG310" s="51"/>
    </row>
    <row r="311" spans="1:33" x14ac:dyDescent="0.25">
      <c r="A311" s="3" t="str">
        <f t="shared" si="4"/>
        <v/>
      </c>
      <c r="AF311" s="51"/>
      <c r="AG311" s="51"/>
    </row>
    <row r="312" spans="1:33" x14ac:dyDescent="0.25">
      <c r="A312" s="3" t="str">
        <f t="shared" si="4"/>
        <v/>
      </c>
      <c r="AF312" s="51"/>
      <c r="AG312" s="51"/>
    </row>
    <row r="313" spans="1:33" x14ac:dyDescent="0.25">
      <c r="A313" s="3" t="str">
        <f t="shared" si="4"/>
        <v/>
      </c>
      <c r="AF313" s="51"/>
      <c r="AG313" s="51"/>
    </row>
    <row r="314" spans="1:33" x14ac:dyDescent="0.25">
      <c r="A314" s="3" t="str">
        <f t="shared" si="4"/>
        <v/>
      </c>
      <c r="B314" s="55"/>
      <c r="C314" s="55"/>
      <c r="AF314" s="51"/>
      <c r="AG314" s="51"/>
    </row>
    <row r="315" spans="1:33" x14ac:dyDescent="0.25">
      <c r="A315" s="3" t="str">
        <f t="shared" si="4"/>
        <v/>
      </c>
      <c r="B315" s="55"/>
      <c r="C315" s="55"/>
      <c r="AF315" s="51"/>
      <c r="AG315" s="51"/>
    </row>
    <row r="316" spans="1:33" x14ac:dyDescent="0.25">
      <c r="A316" s="3" t="str">
        <f t="shared" si="4"/>
        <v/>
      </c>
      <c r="B316" s="55"/>
      <c r="C316" s="55"/>
      <c r="AF316" s="51"/>
      <c r="AG316" s="51"/>
    </row>
    <row r="317" spans="1:33" x14ac:dyDescent="0.25">
      <c r="A317" s="3" t="str">
        <f t="shared" si="4"/>
        <v/>
      </c>
      <c r="B317" s="55"/>
      <c r="C317" s="55"/>
      <c r="AF317" s="51"/>
      <c r="AG317" s="51"/>
    </row>
    <row r="318" spans="1:33" x14ac:dyDescent="0.25">
      <c r="A318" s="3" t="str">
        <f t="shared" si="4"/>
        <v/>
      </c>
      <c r="B318" s="55"/>
      <c r="C318" s="55"/>
      <c r="AF318" s="51"/>
      <c r="AG318" s="51"/>
    </row>
    <row r="319" spans="1:33" x14ac:dyDescent="0.25">
      <c r="A319" s="3" t="str">
        <f t="shared" si="4"/>
        <v/>
      </c>
      <c r="B319" s="55"/>
      <c r="C319" s="55"/>
      <c r="AF319" s="51"/>
      <c r="AG319" s="51"/>
    </row>
    <row r="320" spans="1:33" x14ac:dyDescent="0.25">
      <c r="A320" s="3" t="str">
        <f t="shared" si="4"/>
        <v/>
      </c>
      <c r="B320" s="55"/>
      <c r="C320" s="55"/>
      <c r="AF320" s="51"/>
      <c r="AG320" s="51"/>
    </row>
    <row r="321" spans="1:33" x14ac:dyDescent="0.25">
      <c r="A321" s="3" t="str">
        <f t="shared" si="4"/>
        <v/>
      </c>
      <c r="B321" s="55"/>
      <c r="C321" s="55"/>
      <c r="AF321" s="51"/>
      <c r="AG321" s="51"/>
    </row>
    <row r="322" spans="1:33" x14ac:dyDescent="0.25">
      <c r="A322" s="3" t="str">
        <f t="shared" ref="A322:A385" si="5">B322&amp;C322&amp;D322</f>
        <v/>
      </c>
      <c r="B322" s="55"/>
      <c r="C322" s="55"/>
      <c r="AF322" s="51"/>
      <c r="AG322" s="51"/>
    </row>
    <row r="323" spans="1:33" x14ac:dyDescent="0.25">
      <c r="A323" s="3" t="str">
        <f t="shared" si="5"/>
        <v/>
      </c>
      <c r="B323" s="55"/>
      <c r="C323" s="55"/>
      <c r="AF323" s="51"/>
      <c r="AG323" s="51"/>
    </row>
    <row r="324" spans="1:33" x14ac:dyDescent="0.25">
      <c r="A324" s="3" t="str">
        <f t="shared" si="5"/>
        <v/>
      </c>
      <c r="B324" s="55"/>
      <c r="C324" s="55"/>
      <c r="AF324" s="51"/>
      <c r="AG324" s="51"/>
    </row>
    <row r="325" spans="1:33" x14ac:dyDescent="0.25">
      <c r="A325" s="3" t="str">
        <f t="shared" si="5"/>
        <v/>
      </c>
      <c r="B325" s="55"/>
      <c r="C325" s="55"/>
      <c r="AF325" s="51"/>
      <c r="AG325" s="51"/>
    </row>
    <row r="326" spans="1:33" x14ac:dyDescent="0.25">
      <c r="A326" s="3" t="str">
        <f t="shared" si="5"/>
        <v/>
      </c>
      <c r="B326" s="55"/>
      <c r="C326" s="55"/>
      <c r="AF326" s="51"/>
      <c r="AG326" s="51"/>
    </row>
    <row r="327" spans="1:33" x14ac:dyDescent="0.25">
      <c r="A327" s="3" t="str">
        <f t="shared" si="5"/>
        <v/>
      </c>
      <c r="AF327" s="51"/>
      <c r="AG327" s="51"/>
    </row>
    <row r="328" spans="1:33" x14ac:dyDescent="0.25">
      <c r="A328" s="3" t="str">
        <f t="shared" si="5"/>
        <v/>
      </c>
      <c r="AF328" s="51"/>
      <c r="AG328" s="51"/>
    </row>
    <row r="329" spans="1:33" x14ac:dyDescent="0.25">
      <c r="A329" s="3" t="str">
        <f t="shared" si="5"/>
        <v/>
      </c>
      <c r="AF329" s="51"/>
      <c r="AG329" s="51"/>
    </row>
    <row r="330" spans="1:33" x14ac:dyDescent="0.25">
      <c r="A330" s="3" t="str">
        <f t="shared" si="5"/>
        <v/>
      </c>
      <c r="AF330" s="51"/>
      <c r="AG330" s="51"/>
    </row>
    <row r="331" spans="1:33" x14ac:dyDescent="0.25">
      <c r="A331" s="3" t="str">
        <f t="shared" si="5"/>
        <v/>
      </c>
      <c r="AF331" s="51"/>
      <c r="AG331" s="51"/>
    </row>
    <row r="332" spans="1:33" x14ac:dyDescent="0.25">
      <c r="A332" s="3" t="str">
        <f t="shared" si="5"/>
        <v/>
      </c>
      <c r="AF332" s="51"/>
      <c r="AG332" s="51"/>
    </row>
    <row r="333" spans="1:33" x14ac:dyDescent="0.25">
      <c r="A333" s="3" t="str">
        <f t="shared" si="5"/>
        <v/>
      </c>
      <c r="AF333" s="51"/>
      <c r="AG333" s="51"/>
    </row>
    <row r="334" spans="1:33" x14ac:dyDescent="0.25">
      <c r="A334" s="3" t="str">
        <f t="shared" si="5"/>
        <v/>
      </c>
      <c r="AF334" s="51"/>
      <c r="AG334" s="51"/>
    </row>
    <row r="335" spans="1:33" x14ac:dyDescent="0.25">
      <c r="A335" s="3" t="str">
        <f t="shared" si="5"/>
        <v/>
      </c>
      <c r="AF335" s="51"/>
      <c r="AG335" s="51"/>
    </row>
    <row r="336" spans="1:33" x14ac:dyDescent="0.25">
      <c r="A336" s="3" t="str">
        <f t="shared" si="5"/>
        <v/>
      </c>
      <c r="AF336" s="51"/>
      <c r="AG336" s="51"/>
    </row>
    <row r="337" spans="1:33" x14ac:dyDescent="0.25">
      <c r="A337" s="3" t="str">
        <f t="shared" si="5"/>
        <v/>
      </c>
      <c r="AF337" s="51"/>
      <c r="AG337" s="51"/>
    </row>
    <row r="338" spans="1:33" x14ac:dyDescent="0.25">
      <c r="A338" s="3" t="str">
        <f t="shared" si="5"/>
        <v/>
      </c>
      <c r="AF338" s="51"/>
      <c r="AG338" s="51"/>
    </row>
    <row r="339" spans="1:33" x14ac:dyDescent="0.25">
      <c r="A339" s="3" t="str">
        <f t="shared" si="5"/>
        <v/>
      </c>
      <c r="AF339" s="51"/>
      <c r="AG339" s="51"/>
    </row>
    <row r="340" spans="1:33" x14ac:dyDescent="0.25">
      <c r="A340" s="3" t="str">
        <f t="shared" si="5"/>
        <v/>
      </c>
      <c r="B340" s="55"/>
      <c r="C340" s="55"/>
      <c r="AF340" s="51"/>
      <c r="AG340" s="51"/>
    </row>
    <row r="341" spans="1:33" x14ac:dyDescent="0.25">
      <c r="A341" s="3" t="str">
        <f t="shared" si="5"/>
        <v/>
      </c>
      <c r="B341" s="55"/>
      <c r="C341" s="55"/>
      <c r="AF341" s="51"/>
      <c r="AG341" s="51"/>
    </row>
    <row r="342" spans="1:33" x14ac:dyDescent="0.25">
      <c r="A342" s="3" t="str">
        <f t="shared" si="5"/>
        <v/>
      </c>
      <c r="B342" s="55"/>
      <c r="C342" s="55"/>
      <c r="AF342" s="51"/>
      <c r="AG342" s="51"/>
    </row>
    <row r="343" spans="1:33" x14ac:dyDescent="0.25">
      <c r="A343" s="3" t="str">
        <f t="shared" si="5"/>
        <v/>
      </c>
      <c r="B343" s="55"/>
      <c r="C343" s="55"/>
      <c r="AF343" s="51"/>
      <c r="AG343" s="51"/>
    </row>
    <row r="344" spans="1:33" x14ac:dyDescent="0.25">
      <c r="A344" s="3" t="str">
        <f t="shared" si="5"/>
        <v/>
      </c>
      <c r="B344" s="55"/>
      <c r="C344" s="55"/>
      <c r="AF344" s="51"/>
      <c r="AG344" s="51"/>
    </row>
    <row r="345" spans="1:33" x14ac:dyDescent="0.25">
      <c r="A345" s="3" t="str">
        <f t="shared" si="5"/>
        <v/>
      </c>
      <c r="B345" s="55"/>
      <c r="C345" s="55"/>
      <c r="AF345" s="51"/>
      <c r="AG345" s="51"/>
    </row>
    <row r="346" spans="1:33" x14ac:dyDescent="0.25">
      <c r="A346" s="3" t="str">
        <f t="shared" si="5"/>
        <v/>
      </c>
      <c r="B346" s="55"/>
      <c r="C346" s="55"/>
      <c r="AF346" s="51"/>
      <c r="AG346" s="51"/>
    </row>
    <row r="347" spans="1:33" x14ac:dyDescent="0.25">
      <c r="A347" s="3" t="str">
        <f t="shared" si="5"/>
        <v/>
      </c>
      <c r="B347" s="55"/>
      <c r="C347" s="55"/>
      <c r="AF347" s="51"/>
      <c r="AG347" s="51"/>
    </row>
    <row r="348" spans="1:33" x14ac:dyDescent="0.25">
      <c r="A348" s="3" t="str">
        <f t="shared" si="5"/>
        <v/>
      </c>
      <c r="B348" s="55"/>
      <c r="C348" s="55"/>
      <c r="AF348" s="51"/>
      <c r="AG348" s="51"/>
    </row>
    <row r="349" spans="1:33" x14ac:dyDescent="0.25">
      <c r="A349" s="3" t="str">
        <f t="shared" si="5"/>
        <v/>
      </c>
      <c r="B349" s="55"/>
      <c r="C349" s="55"/>
      <c r="AF349" s="51"/>
      <c r="AG349" s="51"/>
    </row>
    <row r="350" spans="1:33" x14ac:dyDescent="0.25">
      <c r="A350" s="3" t="str">
        <f t="shared" si="5"/>
        <v/>
      </c>
      <c r="B350" s="55"/>
      <c r="C350" s="55"/>
      <c r="AF350" s="51"/>
      <c r="AG350" s="51"/>
    </row>
    <row r="351" spans="1:33" x14ac:dyDescent="0.25">
      <c r="A351" s="3" t="str">
        <f t="shared" si="5"/>
        <v/>
      </c>
      <c r="B351" s="55"/>
      <c r="C351" s="55"/>
      <c r="AF351" s="51"/>
      <c r="AG351" s="51"/>
    </row>
    <row r="352" spans="1:33" x14ac:dyDescent="0.25">
      <c r="A352" s="3" t="str">
        <f t="shared" si="5"/>
        <v/>
      </c>
      <c r="B352" s="55"/>
      <c r="C352" s="55"/>
      <c r="AF352" s="51"/>
      <c r="AG352" s="51"/>
    </row>
    <row r="353" spans="1:33" x14ac:dyDescent="0.25">
      <c r="A353" s="3" t="str">
        <f t="shared" si="5"/>
        <v/>
      </c>
      <c r="AF353" s="51"/>
      <c r="AG353" s="51"/>
    </row>
    <row r="354" spans="1:33" x14ac:dyDescent="0.25">
      <c r="A354" s="3" t="str">
        <f t="shared" si="5"/>
        <v/>
      </c>
      <c r="AF354" s="51"/>
      <c r="AG354" s="51"/>
    </row>
    <row r="355" spans="1:33" x14ac:dyDescent="0.25">
      <c r="A355" s="3" t="str">
        <f t="shared" si="5"/>
        <v/>
      </c>
      <c r="AF355" s="51"/>
      <c r="AG355" s="51"/>
    </row>
    <row r="356" spans="1:33" x14ac:dyDescent="0.25">
      <c r="A356" s="3" t="str">
        <f t="shared" si="5"/>
        <v/>
      </c>
      <c r="AF356" s="51"/>
      <c r="AG356" s="51"/>
    </row>
    <row r="357" spans="1:33" x14ac:dyDescent="0.25">
      <c r="A357" s="3" t="str">
        <f t="shared" si="5"/>
        <v/>
      </c>
      <c r="AF357" s="51"/>
      <c r="AG357" s="51"/>
    </row>
    <row r="358" spans="1:33" x14ac:dyDescent="0.25">
      <c r="A358" s="3" t="str">
        <f t="shared" si="5"/>
        <v/>
      </c>
      <c r="AF358" s="51"/>
      <c r="AG358" s="51"/>
    </row>
    <row r="359" spans="1:33" x14ac:dyDescent="0.25">
      <c r="A359" s="3" t="str">
        <f t="shared" si="5"/>
        <v/>
      </c>
      <c r="AF359" s="51"/>
      <c r="AG359" s="51"/>
    </row>
    <row r="360" spans="1:33" x14ac:dyDescent="0.25">
      <c r="A360" s="3" t="str">
        <f t="shared" si="5"/>
        <v/>
      </c>
      <c r="AF360" s="51"/>
      <c r="AG360" s="51"/>
    </row>
    <row r="361" spans="1:33" x14ac:dyDescent="0.25">
      <c r="A361" s="3" t="str">
        <f t="shared" si="5"/>
        <v/>
      </c>
      <c r="AF361" s="51"/>
      <c r="AG361" s="51"/>
    </row>
    <row r="362" spans="1:33" x14ac:dyDescent="0.25">
      <c r="A362" s="3" t="str">
        <f t="shared" si="5"/>
        <v/>
      </c>
      <c r="AF362" s="51"/>
      <c r="AG362" s="51"/>
    </row>
    <row r="363" spans="1:33" x14ac:dyDescent="0.25">
      <c r="A363" s="3" t="str">
        <f t="shared" si="5"/>
        <v/>
      </c>
      <c r="AF363" s="51"/>
      <c r="AG363" s="51"/>
    </row>
    <row r="364" spans="1:33" x14ac:dyDescent="0.25">
      <c r="A364" s="3" t="str">
        <f t="shared" si="5"/>
        <v/>
      </c>
      <c r="AF364" s="51"/>
      <c r="AG364" s="51"/>
    </row>
    <row r="365" spans="1:33" x14ac:dyDescent="0.25">
      <c r="A365" s="3" t="str">
        <f t="shared" si="5"/>
        <v/>
      </c>
      <c r="AF365" s="51"/>
      <c r="AG365" s="51"/>
    </row>
    <row r="366" spans="1:33" x14ac:dyDescent="0.25">
      <c r="A366" s="3" t="str">
        <f t="shared" si="5"/>
        <v/>
      </c>
      <c r="B366" s="55"/>
      <c r="C366" s="55"/>
      <c r="AF366" s="51"/>
      <c r="AG366" s="51"/>
    </row>
    <row r="367" spans="1:33" x14ac:dyDescent="0.25">
      <c r="A367" s="3" t="str">
        <f t="shared" si="5"/>
        <v/>
      </c>
      <c r="B367" s="55"/>
      <c r="C367" s="55"/>
      <c r="AF367" s="51"/>
      <c r="AG367" s="51"/>
    </row>
    <row r="368" spans="1:33" x14ac:dyDescent="0.25">
      <c r="A368" s="3" t="str">
        <f t="shared" si="5"/>
        <v/>
      </c>
      <c r="B368" s="55"/>
      <c r="C368" s="55"/>
      <c r="AF368" s="51"/>
      <c r="AG368" s="51"/>
    </row>
    <row r="369" spans="1:33" x14ac:dyDescent="0.25">
      <c r="A369" s="3" t="str">
        <f t="shared" si="5"/>
        <v/>
      </c>
      <c r="B369" s="55"/>
      <c r="C369" s="55"/>
      <c r="AF369" s="51"/>
      <c r="AG369" s="51"/>
    </row>
    <row r="370" spans="1:33" x14ac:dyDescent="0.25">
      <c r="A370" s="3" t="str">
        <f t="shared" si="5"/>
        <v/>
      </c>
      <c r="B370" s="55"/>
      <c r="C370" s="55"/>
      <c r="AF370" s="51"/>
      <c r="AG370" s="51"/>
    </row>
    <row r="371" spans="1:33" x14ac:dyDescent="0.25">
      <c r="A371" s="3" t="str">
        <f t="shared" si="5"/>
        <v/>
      </c>
      <c r="B371" s="55"/>
      <c r="C371" s="55"/>
      <c r="AF371" s="51"/>
      <c r="AG371" s="51"/>
    </row>
    <row r="372" spans="1:33" x14ac:dyDescent="0.25">
      <c r="A372" s="3" t="str">
        <f t="shared" si="5"/>
        <v/>
      </c>
      <c r="B372" s="55"/>
      <c r="C372" s="55"/>
      <c r="AF372" s="51"/>
      <c r="AG372" s="51"/>
    </row>
    <row r="373" spans="1:33" x14ac:dyDescent="0.25">
      <c r="A373" s="3" t="str">
        <f t="shared" si="5"/>
        <v/>
      </c>
      <c r="B373" s="55"/>
      <c r="C373" s="55"/>
      <c r="AF373" s="51"/>
      <c r="AG373" s="51"/>
    </row>
    <row r="374" spans="1:33" x14ac:dyDescent="0.25">
      <c r="A374" s="3" t="str">
        <f t="shared" si="5"/>
        <v/>
      </c>
      <c r="B374" s="55"/>
      <c r="C374" s="55"/>
      <c r="AF374" s="51"/>
      <c r="AG374" s="51"/>
    </row>
    <row r="375" spans="1:33" x14ac:dyDescent="0.25">
      <c r="A375" s="3" t="str">
        <f t="shared" si="5"/>
        <v/>
      </c>
      <c r="B375" s="55"/>
      <c r="C375" s="55"/>
      <c r="AF375" s="51"/>
      <c r="AG375" s="51"/>
    </row>
    <row r="376" spans="1:33" x14ac:dyDescent="0.25">
      <c r="A376" s="3" t="str">
        <f t="shared" si="5"/>
        <v/>
      </c>
      <c r="B376" s="55"/>
      <c r="C376" s="55"/>
      <c r="AF376" s="51"/>
      <c r="AG376" s="51"/>
    </row>
    <row r="377" spans="1:33" x14ac:dyDescent="0.25">
      <c r="A377" s="3" t="str">
        <f t="shared" si="5"/>
        <v/>
      </c>
      <c r="B377" s="55"/>
      <c r="C377" s="55"/>
      <c r="AF377" s="51"/>
      <c r="AG377" s="51"/>
    </row>
    <row r="378" spans="1:33" x14ac:dyDescent="0.25">
      <c r="A378" s="3" t="str">
        <f t="shared" si="5"/>
        <v/>
      </c>
      <c r="B378" s="55"/>
      <c r="C378" s="55"/>
      <c r="AF378" s="51"/>
      <c r="AG378" s="51"/>
    </row>
    <row r="379" spans="1:33" x14ac:dyDescent="0.25">
      <c r="A379" s="3" t="str">
        <f t="shared" si="5"/>
        <v/>
      </c>
      <c r="B379" s="55"/>
      <c r="C379" s="55"/>
      <c r="AF379" s="51"/>
      <c r="AG379" s="51"/>
    </row>
    <row r="380" spans="1:33" x14ac:dyDescent="0.25">
      <c r="A380" s="3" t="str">
        <f t="shared" si="5"/>
        <v/>
      </c>
      <c r="AF380" s="51"/>
      <c r="AG380" s="51"/>
    </row>
    <row r="381" spans="1:33" x14ac:dyDescent="0.25">
      <c r="A381" s="3" t="str">
        <f t="shared" si="5"/>
        <v/>
      </c>
      <c r="AF381" s="51"/>
      <c r="AG381" s="51"/>
    </row>
    <row r="382" spans="1:33" x14ac:dyDescent="0.25">
      <c r="A382" s="3" t="str">
        <f t="shared" si="5"/>
        <v/>
      </c>
      <c r="AF382" s="51"/>
      <c r="AG382" s="51"/>
    </row>
    <row r="383" spans="1:33" x14ac:dyDescent="0.25">
      <c r="A383" s="3" t="str">
        <f t="shared" si="5"/>
        <v/>
      </c>
      <c r="AF383" s="51"/>
      <c r="AG383" s="51"/>
    </row>
    <row r="384" spans="1:33" x14ac:dyDescent="0.25">
      <c r="A384" s="3" t="str">
        <f t="shared" si="5"/>
        <v/>
      </c>
      <c r="AF384" s="51"/>
      <c r="AG384" s="51"/>
    </row>
    <row r="385" spans="1:33" x14ac:dyDescent="0.25">
      <c r="A385" s="3" t="str">
        <f t="shared" si="5"/>
        <v/>
      </c>
      <c r="AF385" s="51"/>
      <c r="AG385" s="51"/>
    </row>
    <row r="386" spans="1:33" x14ac:dyDescent="0.25">
      <c r="A386" s="3" t="str">
        <f t="shared" ref="A386:A417" si="6">B386&amp;C386&amp;D386</f>
        <v/>
      </c>
      <c r="AF386" s="51"/>
      <c r="AG386" s="51"/>
    </row>
    <row r="387" spans="1:33" x14ac:dyDescent="0.25">
      <c r="A387" s="3" t="str">
        <f t="shared" si="6"/>
        <v/>
      </c>
      <c r="AF387" s="51"/>
      <c r="AG387" s="51"/>
    </row>
    <row r="388" spans="1:33" x14ac:dyDescent="0.25">
      <c r="A388" s="3" t="str">
        <f t="shared" si="6"/>
        <v/>
      </c>
      <c r="AF388" s="51"/>
      <c r="AG388" s="51"/>
    </row>
    <row r="389" spans="1:33" x14ac:dyDescent="0.25">
      <c r="A389" s="3" t="str">
        <f t="shared" si="6"/>
        <v/>
      </c>
      <c r="AF389" s="51"/>
      <c r="AG389" s="51"/>
    </row>
    <row r="390" spans="1:33" x14ac:dyDescent="0.25">
      <c r="A390" s="3" t="str">
        <f t="shared" si="6"/>
        <v/>
      </c>
      <c r="AF390" s="51"/>
      <c r="AG390" s="51"/>
    </row>
    <row r="391" spans="1:33" x14ac:dyDescent="0.25">
      <c r="A391" s="3" t="str">
        <f t="shared" si="6"/>
        <v/>
      </c>
      <c r="AF391" s="51"/>
      <c r="AG391" s="51"/>
    </row>
    <row r="392" spans="1:33" x14ac:dyDescent="0.25">
      <c r="A392" s="3" t="str">
        <f t="shared" si="6"/>
        <v/>
      </c>
      <c r="B392" s="55"/>
      <c r="C392" s="55"/>
      <c r="AF392" s="51"/>
      <c r="AG392" s="51"/>
    </row>
    <row r="393" spans="1:33" x14ac:dyDescent="0.25">
      <c r="A393" s="3" t="str">
        <f t="shared" si="6"/>
        <v/>
      </c>
      <c r="B393" s="55"/>
      <c r="C393" s="55"/>
      <c r="AF393" s="51"/>
      <c r="AG393" s="51"/>
    </row>
    <row r="394" spans="1:33" x14ac:dyDescent="0.25">
      <c r="A394" s="3" t="str">
        <f t="shared" si="6"/>
        <v/>
      </c>
      <c r="B394" s="55"/>
      <c r="C394" s="55"/>
      <c r="AF394" s="51"/>
      <c r="AG394" s="51"/>
    </row>
    <row r="395" spans="1:33" x14ac:dyDescent="0.25">
      <c r="A395" s="3" t="str">
        <f t="shared" si="6"/>
        <v/>
      </c>
      <c r="B395" s="55"/>
      <c r="C395" s="55"/>
      <c r="AF395" s="51"/>
      <c r="AG395" s="51"/>
    </row>
    <row r="396" spans="1:33" x14ac:dyDescent="0.25">
      <c r="A396" s="3" t="str">
        <f t="shared" si="6"/>
        <v/>
      </c>
      <c r="B396" s="55"/>
      <c r="C396" s="55"/>
      <c r="AF396" s="51"/>
      <c r="AG396" s="51"/>
    </row>
    <row r="397" spans="1:33" x14ac:dyDescent="0.25">
      <c r="A397" s="3" t="str">
        <f t="shared" si="6"/>
        <v/>
      </c>
      <c r="B397" s="55"/>
      <c r="C397" s="55"/>
      <c r="AF397" s="51"/>
      <c r="AG397" s="51"/>
    </row>
    <row r="398" spans="1:33" x14ac:dyDescent="0.25">
      <c r="A398" s="3" t="str">
        <f t="shared" si="6"/>
        <v/>
      </c>
      <c r="B398" s="55"/>
      <c r="C398" s="55"/>
      <c r="AF398" s="51"/>
      <c r="AG398" s="51"/>
    </row>
    <row r="399" spans="1:33" x14ac:dyDescent="0.25">
      <c r="A399" s="3" t="str">
        <f t="shared" si="6"/>
        <v/>
      </c>
      <c r="B399" s="55"/>
      <c r="C399" s="55"/>
      <c r="AF399" s="51"/>
      <c r="AG399" s="51"/>
    </row>
    <row r="400" spans="1:33" x14ac:dyDescent="0.25">
      <c r="A400" s="3" t="str">
        <f t="shared" si="6"/>
        <v/>
      </c>
      <c r="B400" s="55"/>
      <c r="C400" s="55"/>
      <c r="AF400" s="51"/>
      <c r="AG400" s="51"/>
    </row>
    <row r="401" spans="1:33" x14ac:dyDescent="0.25">
      <c r="A401" s="3" t="str">
        <f t="shared" si="6"/>
        <v/>
      </c>
      <c r="B401" s="55"/>
      <c r="C401" s="55"/>
      <c r="AF401" s="51"/>
      <c r="AG401" s="51"/>
    </row>
    <row r="402" spans="1:33" x14ac:dyDescent="0.25">
      <c r="A402" s="3" t="str">
        <f t="shared" si="6"/>
        <v/>
      </c>
      <c r="B402" s="55"/>
      <c r="C402" s="55"/>
      <c r="AF402" s="51"/>
      <c r="AG402" s="51"/>
    </row>
    <row r="403" spans="1:33" x14ac:dyDescent="0.25">
      <c r="A403" s="3" t="str">
        <f t="shared" si="6"/>
        <v/>
      </c>
      <c r="B403" s="55"/>
      <c r="C403" s="55"/>
      <c r="AF403" s="51"/>
      <c r="AG403" s="51"/>
    </row>
    <row r="404" spans="1:33" x14ac:dyDescent="0.25">
      <c r="A404" s="3" t="str">
        <f t="shared" si="6"/>
        <v/>
      </c>
      <c r="B404" s="55"/>
      <c r="C404" s="55"/>
      <c r="AF404" s="51"/>
      <c r="AG404" s="51"/>
    </row>
    <row r="405" spans="1:33" x14ac:dyDescent="0.25">
      <c r="A405" s="3" t="str">
        <f t="shared" si="6"/>
        <v/>
      </c>
      <c r="B405" s="55"/>
      <c r="C405" s="55"/>
      <c r="AF405" s="51"/>
      <c r="AG405" s="51"/>
    </row>
    <row r="406" spans="1:33" x14ac:dyDescent="0.25">
      <c r="A406" s="3" t="str">
        <f t="shared" si="6"/>
        <v/>
      </c>
      <c r="AF406" s="51"/>
      <c r="AG406" s="51"/>
    </row>
    <row r="407" spans="1:33" x14ac:dyDescent="0.25">
      <c r="A407" s="3" t="str">
        <f t="shared" si="6"/>
        <v/>
      </c>
      <c r="AF407" s="51"/>
      <c r="AG407" s="51"/>
    </row>
    <row r="408" spans="1:33" x14ac:dyDescent="0.25">
      <c r="A408" s="3" t="str">
        <f t="shared" si="6"/>
        <v/>
      </c>
      <c r="AF408" s="51"/>
      <c r="AG408" s="51"/>
    </row>
    <row r="409" spans="1:33" x14ac:dyDescent="0.25">
      <c r="A409" s="3" t="str">
        <f t="shared" si="6"/>
        <v/>
      </c>
      <c r="AF409" s="51"/>
      <c r="AG409" s="51"/>
    </row>
    <row r="410" spans="1:33" x14ac:dyDescent="0.25">
      <c r="A410" s="3" t="str">
        <f t="shared" si="6"/>
        <v/>
      </c>
      <c r="AF410" s="51"/>
      <c r="AG410" s="51"/>
    </row>
    <row r="411" spans="1:33" x14ac:dyDescent="0.25">
      <c r="A411" s="3" t="str">
        <f t="shared" si="6"/>
        <v/>
      </c>
      <c r="AF411" s="51"/>
      <c r="AG411" s="51"/>
    </row>
    <row r="412" spans="1:33" x14ac:dyDescent="0.25">
      <c r="A412" s="3" t="str">
        <f t="shared" si="6"/>
        <v/>
      </c>
      <c r="AF412" s="51"/>
      <c r="AG412" s="51"/>
    </row>
    <row r="413" spans="1:33" x14ac:dyDescent="0.25">
      <c r="A413" s="3" t="str">
        <f t="shared" si="6"/>
        <v/>
      </c>
      <c r="AF413" s="51"/>
      <c r="AG413" s="51"/>
    </row>
    <row r="414" spans="1:33" x14ac:dyDescent="0.25">
      <c r="A414" s="3" t="str">
        <f t="shared" si="6"/>
        <v/>
      </c>
      <c r="AF414" s="51"/>
      <c r="AG414" s="51"/>
    </row>
    <row r="415" spans="1:33" x14ac:dyDescent="0.25">
      <c r="A415" s="3" t="str">
        <f t="shared" si="6"/>
        <v/>
      </c>
      <c r="AF415" s="51"/>
      <c r="AG415" s="51"/>
    </row>
    <row r="416" spans="1:33" x14ac:dyDescent="0.25">
      <c r="A416" s="3" t="str">
        <f t="shared" si="6"/>
        <v/>
      </c>
      <c r="AF416" s="51"/>
      <c r="AG416" s="51"/>
    </row>
    <row r="417" spans="1:33" x14ac:dyDescent="0.25">
      <c r="A417" s="3" t="str">
        <f t="shared" si="6"/>
        <v/>
      </c>
      <c r="AF417" s="51"/>
      <c r="AG417" s="51"/>
    </row>
  </sheetData>
  <autoFilter ref="A1:AH417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65"/>
  <sheetViews>
    <sheetView workbookViewId="0">
      <pane ySplit="1" topLeftCell="A2" activePane="bottomLeft" state="frozen"/>
      <selection pane="bottomLeft" activeCell="K11" sqref="K11"/>
    </sheetView>
  </sheetViews>
  <sheetFormatPr defaultRowHeight="15" x14ac:dyDescent="0.25"/>
  <cols>
    <col min="1" max="1" width="8.875" style="3"/>
    <col min="2" max="2" width="12" bestFit="1" customWidth="1"/>
    <col min="3" max="3" width="12" customWidth="1"/>
    <col min="4" max="4" width="25.625" bestFit="1" customWidth="1"/>
    <col min="5" max="5" width="4.625" bestFit="1" customWidth="1"/>
    <col min="6" max="6" width="11.625" style="68" bestFit="1" customWidth="1"/>
    <col min="7" max="7" width="10.625" style="68" bestFit="1" customWidth="1"/>
    <col min="8" max="8" width="11.625" style="68" bestFit="1" customWidth="1"/>
    <col min="9" max="9" width="6.75" style="68" customWidth="1"/>
    <col min="10" max="10" width="13.5" bestFit="1" customWidth="1"/>
  </cols>
  <sheetData>
    <row r="1" spans="1:10" x14ac:dyDescent="0.25">
      <c r="A1" s="3" t="s">
        <v>17</v>
      </c>
      <c r="B1" t="s">
        <v>31</v>
      </c>
      <c r="C1" t="s">
        <v>11</v>
      </c>
      <c r="D1" t="s">
        <v>8</v>
      </c>
      <c r="E1" t="s">
        <v>12</v>
      </c>
      <c r="F1" s="68" t="s">
        <v>14</v>
      </c>
      <c r="G1" s="68" t="s">
        <v>15</v>
      </c>
      <c r="H1" s="68" t="s">
        <v>16</v>
      </c>
      <c r="I1" s="68" t="s">
        <v>7</v>
      </c>
      <c r="J1" t="s">
        <v>207</v>
      </c>
    </row>
    <row r="2" spans="1:10" x14ac:dyDescent="0.25">
      <c r="A2" s="3" t="str">
        <f>B2&amp;C2&amp;D2&amp;E2</f>
        <v>AC Cycling %10010/14/2020 (6:00pm-7:00pm)1</v>
      </c>
      <c r="B2" t="s">
        <v>69</v>
      </c>
      <c r="C2" t="s">
        <v>204</v>
      </c>
      <c r="D2" t="s">
        <v>168</v>
      </c>
      <c r="E2" t="s">
        <v>174</v>
      </c>
      <c r="F2" s="69" t="s">
        <v>208</v>
      </c>
      <c r="G2" s="69" t="s">
        <v>208</v>
      </c>
      <c r="H2" s="69" t="s">
        <v>208</v>
      </c>
      <c r="I2" s="69" t="s">
        <v>208</v>
      </c>
      <c r="J2" s="64">
        <v>1</v>
      </c>
    </row>
    <row r="3" spans="1:10" x14ac:dyDescent="0.25">
      <c r="A3" s="3" t="str">
        <f t="shared" ref="A3:A66" si="0">B3&amp;C3&amp;D3&amp;E3</f>
        <v>AC Cycling %10010/14/2020 (6:00pm-7:00pm)2</v>
      </c>
      <c r="B3" t="s">
        <v>69</v>
      </c>
      <c r="C3" t="s">
        <v>204</v>
      </c>
      <c r="D3" t="s">
        <v>168</v>
      </c>
      <c r="E3" t="s">
        <v>175</v>
      </c>
      <c r="F3" s="69" t="s">
        <v>208</v>
      </c>
      <c r="G3" s="69" t="s">
        <v>208</v>
      </c>
      <c r="H3" s="69" t="s">
        <v>208</v>
      </c>
      <c r="I3" s="69" t="s">
        <v>208</v>
      </c>
      <c r="J3" s="64">
        <v>1</v>
      </c>
    </row>
    <row r="4" spans="1:10" x14ac:dyDescent="0.25">
      <c r="A4" s="3" t="str">
        <f t="shared" si="0"/>
        <v>AC Cycling %10010/14/2020 (6:00pm-7:00pm)3</v>
      </c>
      <c r="B4" t="s">
        <v>69</v>
      </c>
      <c r="C4" t="s">
        <v>204</v>
      </c>
      <c r="D4" t="s">
        <v>168</v>
      </c>
      <c r="E4" t="s">
        <v>176</v>
      </c>
      <c r="F4" s="69" t="s">
        <v>208</v>
      </c>
      <c r="G4" s="69" t="s">
        <v>208</v>
      </c>
      <c r="H4" s="69" t="s">
        <v>208</v>
      </c>
      <c r="I4" s="69" t="s">
        <v>208</v>
      </c>
      <c r="J4" s="64">
        <v>1</v>
      </c>
    </row>
    <row r="5" spans="1:10" x14ac:dyDescent="0.25">
      <c r="A5" s="3" t="str">
        <f t="shared" si="0"/>
        <v>AC Cycling %10010/14/2020 (6:00pm-7:00pm)4</v>
      </c>
      <c r="B5" t="s">
        <v>69</v>
      </c>
      <c r="C5" t="s">
        <v>204</v>
      </c>
      <c r="D5" t="s">
        <v>168</v>
      </c>
      <c r="E5" t="s">
        <v>177</v>
      </c>
      <c r="F5" s="69" t="s">
        <v>208</v>
      </c>
      <c r="G5" s="69" t="s">
        <v>208</v>
      </c>
      <c r="H5" s="69" t="s">
        <v>208</v>
      </c>
      <c r="I5" s="69" t="s">
        <v>208</v>
      </c>
      <c r="J5" s="64">
        <v>1</v>
      </c>
    </row>
    <row r="6" spans="1:10" x14ac:dyDescent="0.25">
      <c r="A6" s="3" t="str">
        <f t="shared" si="0"/>
        <v>AC Cycling %10010/14/2020 (6:00pm-7:00pm)5</v>
      </c>
      <c r="B6" t="s">
        <v>69</v>
      </c>
      <c r="C6" t="s">
        <v>204</v>
      </c>
      <c r="D6" t="s">
        <v>168</v>
      </c>
      <c r="E6" t="s">
        <v>178</v>
      </c>
      <c r="F6" s="69" t="s">
        <v>208</v>
      </c>
      <c r="G6" s="69" t="s">
        <v>208</v>
      </c>
      <c r="H6" s="69" t="s">
        <v>208</v>
      </c>
      <c r="I6" s="69" t="s">
        <v>208</v>
      </c>
      <c r="J6" s="64">
        <v>1</v>
      </c>
    </row>
    <row r="7" spans="1:10" x14ac:dyDescent="0.25">
      <c r="A7" s="3" t="str">
        <f t="shared" si="0"/>
        <v>AC Cycling %10010/14/2020 (6:00pm-7:00pm)6</v>
      </c>
      <c r="B7" t="s">
        <v>69</v>
      </c>
      <c r="C7" t="s">
        <v>204</v>
      </c>
      <c r="D7" t="s">
        <v>168</v>
      </c>
      <c r="E7" t="s">
        <v>179</v>
      </c>
      <c r="F7" s="69" t="s">
        <v>208</v>
      </c>
      <c r="G7" s="69" t="s">
        <v>208</v>
      </c>
      <c r="H7" s="69" t="s">
        <v>208</v>
      </c>
      <c r="I7" s="69" t="s">
        <v>208</v>
      </c>
      <c r="J7" s="64">
        <v>1</v>
      </c>
    </row>
    <row r="8" spans="1:10" x14ac:dyDescent="0.25">
      <c r="A8" s="3" t="str">
        <f t="shared" si="0"/>
        <v>AC Cycling %10010/14/2020 (6:00pm-7:00pm)7</v>
      </c>
      <c r="B8" t="s">
        <v>69</v>
      </c>
      <c r="C8" t="s">
        <v>204</v>
      </c>
      <c r="D8" t="s">
        <v>168</v>
      </c>
      <c r="E8" t="s">
        <v>180</v>
      </c>
      <c r="F8" s="69" t="s">
        <v>208</v>
      </c>
      <c r="G8" s="69" t="s">
        <v>208</v>
      </c>
      <c r="H8" s="69" t="s">
        <v>208</v>
      </c>
      <c r="I8" s="69" t="s">
        <v>208</v>
      </c>
      <c r="J8" s="64">
        <v>1</v>
      </c>
    </row>
    <row r="9" spans="1:10" x14ac:dyDescent="0.25">
      <c r="A9" s="3" t="str">
        <f t="shared" si="0"/>
        <v>AC Cycling %10010/14/2020 (6:00pm-7:00pm)8</v>
      </c>
      <c r="B9" t="s">
        <v>69</v>
      </c>
      <c r="C9" t="s">
        <v>204</v>
      </c>
      <c r="D9" t="s">
        <v>168</v>
      </c>
      <c r="E9" t="s">
        <v>181</v>
      </c>
      <c r="F9" s="69" t="s">
        <v>208</v>
      </c>
      <c r="G9" s="69" t="s">
        <v>208</v>
      </c>
      <c r="H9" s="69" t="s">
        <v>208</v>
      </c>
      <c r="I9" s="69" t="s">
        <v>208</v>
      </c>
      <c r="J9" s="64">
        <v>1</v>
      </c>
    </row>
    <row r="10" spans="1:10" x14ac:dyDescent="0.25">
      <c r="A10" s="3" t="str">
        <f t="shared" si="0"/>
        <v>AC Cycling %10010/14/2020 (6:00pm-7:00pm)9</v>
      </c>
      <c r="B10" t="s">
        <v>69</v>
      </c>
      <c r="C10" t="s">
        <v>204</v>
      </c>
      <c r="D10" t="s">
        <v>168</v>
      </c>
      <c r="E10" t="s">
        <v>182</v>
      </c>
      <c r="F10" s="69" t="s">
        <v>208</v>
      </c>
      <c r="G10" s="69" t="s">
        <v>208</v>
      </c>
      <c r="H10" s="69" t="s">
        <v>208</v>
      </c>
      <c r="I10" s="69" t="s">
        <v>208</v>
      </c>
      <c r="J10" s="64">
        <v>1</v>
      </c>
    </row>
    <row r="11" spans="1:10" x14ac:dyDescent="0.25">
      <c r="A11" s="3" t="str">
        <f t="shared" si="0"/>
        <v>AC Cycling %10010/14/2020 (6:00pm-7:00pm)10</v>
      </c>
      <c r="B11" t="s">
        <v>69</v>
      </c>
      <c r="C11" t="s">
        <v>204</v>
      </c>
      <c r="D11" t="s">
        <v>168</v>
      </c>
      <c r="E11" t="s">
        <v>183</v>
      </c>
      <c r="F11" s="69" t="s">
        <v>208</v>
      </c>
      <c r="G11" s="69" t="s">
        <v>208</v>
      </c>
      <c r="H11" s="69" t="s">
        <v>208</v>
      </c>
      <c r="I11" s="69" t="s">
        <v>208</v>
      </c>
      <c r="J11" s="64">
        <v>1</v>
      </c>
    </row>
    <row r="12" spans="1:10" x14ac:dyDescent="0.25">
      <c r="A12" s="3" t="str">
        <f t="shared" si="0"/>
        <v>AC Cycling %10010/14/2020 (6:00pm-7:00pm)11</v>
      </c>
      <c r="B12" t="s">
        <v>69</v>
      </c>
      <c r="C12" t="s">
        <v>204</v>
      </c>
      <c r="D12" t="s">
        <v>168</v>
      </c>
      <c r="E12" t="s">
        <v>184</v>
      </c>
      <c r="F12" s="69" t="s">
        <v>208</v>
      </c>
      <c r="G12" s="69" t="s">
        <v>208</v>
      </c>
      <c r="H12" s="69" t="s">
        <v>208</v>
      </c>
      <c r="I12" s="69" t="s">
        <v>208</v>
      </c>
      <c r="J12" s="64">
        <v>1</v>
      </c>
    </row>
    <row r="13" spans="1:10" x14ac:dyDescent="0.25">
      <c r="A13" s="3" t="str">
        <f t="shared" si="0"/>
        <v>AC Cycling %10010/14/2020 (6:00pm-7:00pm)12</v>
      </c>
      <c r="B13" t="s">
        <v>69</v>
      </c>
      <c r="C13" t="s">
        <v>204</v>
      </c>
      <c r="D13" t="s">
        <v>168</v>
      </c>
      <c r="E13" t="s">
        <v>185</v>
      </c>
      <c r="F13" s="69" t="s">
        <v>208</v>
      </c>
      <c r="G13" s="69" t="s">
        <v>208</v>
      </c>
      <c r="H13" s="69" t="s">
        <v>208</v>
      </c>
      <c r="I13" s="69" t="s">
        <v>208</v>
      </c>
      <c r="J13" s="64">
        <v>1</v>
      </c>
    </row>
    <row r="14" spans="1:10" x14ac:dyDescent="0.25">
      <c r="A14" s="3" t="str">
        <f t="shared" si="0"/>
        <v>AC Cycling %10010/14/2020 (6:00pm-7:00pm)13</v>
      </c>
      <c r="B14" t="s">
        <v>69</v>
      </c>
      <c r="C14" t="s">
        <v>204</v>
      </c>
      <c r="D14" t="s">
        <v>168</v>
      </c>
      <c r="E14" t="s">
        <v>186</v>
      </c>
      <c r="F14" s="69" t="s">
        <v>208</v>
      </c>
      <c r="G14" s="69" t="s">
        <v>208</v>
      </c>
      <c r="H14" s="69" t="s">
        <v>208</v>
      </c>
      <c r="I14" s="69" t="s">
        <v>208</v>
      </c>
      <c r="J14" s="64">
        <v>1</v>
      </c>
    </row>
    <row r="15" spans="1:10" x14ac:dyDescent="0.25">
      <c r="A15" s="3" t="str">
        <f t="shared" si="0"/>
        <v>AC Cycling %10010/14/2020 (6:00pm-7:00pm)14</v>
      </c>
      <c r="B15" t="s">
        <v>69</v>
      </c>
      <c r="C15" t="s">
        <v>204</v>
      </c>
      <c r="D15" t="s">
        <v>168</v>
      </c>
      <c r="E15" t="s">
        <v>187</v>
      </c>
      <c r="F15" s="69" t="s">
        <v>208</v>
      </c>
      <c r="G15" s="69" t="s">
        <v>208</v>
      </c>
      <c r="H15" s="69" t="s">
        <v>208</v>
      </c>
      <c r="I15" s="69" t="s">
        <v>208</v>
      </c>
      <c r="J15" s="64">
        <v>1</v>
      </c>
    </row>
    <row r="16" spans="1:10" x14ac:dyDescent="0.25">
      <c r="A16" s="3" t="str">
        <f t="shared" si="0"/>
        <v>AC Cycling %10010/14/2020 (6:00pm-7:00pm)15</v>
      </c>
      <c r="B16" t="s">
        <v>69</v>
      </c>
      <c r="C16" t="s">
        <v>204</v>
      </c>
      <c r="D16" t="s">
        <v>168</v>
      </c>
      <c r="E16" t="s">
        <v>188</v>
      </c>
      <c r="F16" s="69" t="s">
        <v>208</v>
      </c>
      <c r="G16" s="69" t="s">
        <v>208</v>
      </c>
      <c r="H16" s="69" t="s">
        <v>208</v>
      </c>
      <c r="I16" s="69" t="s">
        <v>208</v>
      </c>
      <c r="J16" s="64">
        <v>1</v>
      </c>
    </row>
    <row r="17" spans="1:10" x14ac:dyDescent="0.25">
      <c r="A17" s="3" t="str">
        <f t="shared" si="0"/>
        <v>AC Cycling %10010/14/2020 (6:00pm-7:00pm)16</v>
      </c>
      <c r="B17" t="s">
        <v>69</v>
      </c>
      <c r="C17" t="s">
        <v>204</v>
      </c>
      <c r="D17" t="s">
        <v>168</v>
      </c>
      <c r="E17" t="s">
        <v>189</v>
      </c>
      <c r="F17" s="69" t="s">
        <v>208</v>
      </c>
      <c r="G17" s="69" t="s">
        <v>208</v>
      </c>
      <c r="H17" s="69" t="s">
        <v>208</v>
      </c>
      <c r="I17" s="69" t="s">
        <v>208</v>
      </c>
      <c r="J17" s="64">
        <v>1</v>
      </c>
    </row>
    <row r="18" spans="1:10" x14ac:dyDescent="0.25">
      <c r="A18" s="3" t="str">
        <f t="shared" si="0"/>
        <v>AC Cycling %10010/14/2020 (6:00pm-7:00pm)17</v>
      </c>
      <c r="B18" t="s">
        <v>69</v>
      </c>
      <c r="C18" t="s">
        <v>204</v>
      </c>
      <c r="D18" t="s">
        <v>168</v>
      </c>
      <c r="E18" t="s">
        <v>190</v>
      </c>
      <c r="F18" s="69" t="s">
        <v>208</v>
      </c>
      <c r="G18" s="69" t="s">
        <v>208</v>
      </c>
      <c r="H18" s="69" t="s">
        <v>208</v>
      </c>
      <c r="I18" s="69" t="s">
        <v>208</v>
      </c>
      <c r="J18" s="64">
        <v>1</v>
      </c>
    </row>
    <row r="19" spans="1:10" x14ac:dyDescent="0.25">
      <c r="A19" s="3" t="str">
        <f t="shared" si="0"/>
        <v>AC Cycling %10010/14/2020 (6:00pm-7:00pm)18</v>
      </c>
      <c r="B19" t="s">
        <v>69</v>
      </c>
      <c r="C19" t="s">
        <v>204</v>
      </c>
      <c r="D19" t="s">
        <v>168</v>
      </c>
      <c r="E19" t="s">
        <v>191</v>
      </c>
      <c r="F19" s="69" t="s">
        <v>208</v>
      </c>
      <c r="G19" s="69" t="s">
        <v>208</v>
      </c>
      <c r="H19" s="69" t="s">
        <v>208</v>
      </c>
      <c r="I19" s="69" t="s">
        <v>208</v>
      </c>
      <c r="J19" s="64">
        <v>1</v>
      </c>
    </row>
    <row r="20" spans="1:10" x14ac:dyDescent="0.25">
      <c r="A20" s="3" t="str">
        <f t="shared" si="0"/>
        <v>AC Cycling %10010/14/2020 (6:00pm-7:00pm)19</v>
      </c>
      <c r="B20" t="s">
        <v>69</v>
      </c>
      <c r="C20" t="s">
        <v>204</v>
      </c>
      <c r="D20" t="s">
        <v>168</v>
      </c>
      <c r="E20" t="s">
        <v>192</v>
      </c>
      <c r="F20" s="69" t="s">
        <v>208</v>
      </c>
      <c r="G20" s="69" t="s">
        <v>208</v>
      </c>
      <c r="H20" s="69" t="s">
        <v>208</v>
      </c>
      <c r="I20" s="69" t="s">
        <v>208</v>
      </c>
      <c r="J20" s="64">
        <v>1</v>
      </c>
    </row>
    <row r="21" spans="1:10" x14ac:dyDescent="0.25">
      <c r="A21" s="3" t="str">
        <f t="shared" si="0"/>
        <v>AC Cycling %10010/14/2020 (6:00pm-7:00pm)20</v>
      </c>
      <c r="B21" t="s">
        <v>69</v>
      </c>
      <c r="C21" t="s">
        <v>204</v>
      </c>
      <c r="D21" t="s">
        <v>168</v>
      </c>
      <c r="E21" t="s">
        <v>193</v>
      </c>
      <c r="F21" s="69" t="s">
        <v>208</v>
      </c>
      <c r="G21" s="69" t="s">
        <v>208</v>
      </c>
      <c r="H21" s="69" t="s">
        <v>208</v>
      </c>
      <c r="I21" s="69" t="s">
        <v>208</v>
      </c>
      <c r="J21" s="64">
        <v>1</v>
      </c>
    </row>
    <row r="22" spans="1:10" x14ac:dyDescent="0.25">
      <c r="A22" s="3" t="str">
        <f t="shared" si="0"/>
        <v>AC Cycling %10010/14/2020 (6:00pm-7:00pm)21</v>
      </c>
      <c r="B22" t="s">
        <v>69</v>
      </c>
      <c r="C22" t="s">
        <v>204</v>
      </c>
      <c r="D22" t="s">
        <v>168</v>
      </c>
      <c r="E22" t="s">
        <v>194</v>
      </c>
      <c r="F22" s="69" t="s">
        <v>208</v>
      </c>
      <c r="G22" s="69" t="s">
        <v>208</v>
      </c>
      <c r="H22" s="69" t="s">
        <v>208</v>
      </c>
      <c r="I22" s="69" t="s">
        <v>208</v>
      </c>
      <c r="J22" s="64">
        <v>1</v>
      </c>
    </row>
    <row r="23" spans="1:10" x14ac:dyDescent="0.25">
      <c r="A23" s="3" t="str">
        <f t="shared" si="0"/>
        <v>AC Cycling %10010/14/2020 (6:00pm-7:00pm)22</v>
      </c>
      <c r="B23" t="s">
        <v>69</v>
      </c>
      <c r="C23" t="s">
        <v>204</v>
      </c>
      <c r="D23" t="s">
        <v>168</v>
      </c>
      <c r="E23" t="s">
        <v>195</v>
      </c>
      <c r="F23" s="69" t="s">
        <v>208</v>
      </c>
      <c r="G23" s="69" t="s">
        <v>208</v>
      </c>
      <c r="H23" s="69" t="s">
        <v>208</v>
      </c>
      <c r="I23" s="69" t="s">
        <v>208</v>
      </c>
      <c r="J23" s="64">
        <v>1</v>
      </c>
    </row>
    <row r="24" spans="1:10" x14ac:dyDescent="0.25">
      <c r="A24" s="3" t="str">
        <f t="shared" si="0"/>
        <v>AC Cycling %10010/14/2020 (6:00pm-7:00pm)23</v>
      </c>
      <c r="B24" t="s">
        <v>69</v>
      </c>
      <c r="C24" t="s">
        <v>204</v>
      </c>
      <c r="D24" t="s">
        <v>168</v>
      </c>
      <c r="E24" t="s">
        <v>196</v>
      </c>
      <c r="F24" s="69" t="s">
        <v>208</v>
      </c>
      <c r="G24" s="69" t="s">
        <v>208</v>
      </c>
      <c r="H24" s="69" t="s">
        <v>208</v>
      </c>
      <c r="I24" s="69" t="s">
        <v>208</v>
      </c>
      <c r="J24" s="64">
        <v>1</v>
      </c>
    </row>
    <row r="25" spans="1:10" x14ac:dyDescent="0.25">
      <c r="A25" s="3" t="str">
        <f t="shared" si="0"/>
        <v>AC Cycling %10010/14/2020 (6:00pm-7:00pm)24</v>
      </c>
      <c r="B25" t="s">
        <v>69</v>
      </c>
      <c r="C25" t="s">
        <v>204</v>
      </c>
      <c r="D25" t="s">
        <v>168</v>
      </c>
      <c r="E25" t="s">
        <v>197</v>
      </c>
      <c r="F25" s="69" t="s">
        <v>208</v>
      </c>
      <c r="G25" s="69" t="s">
        <v>208</v>
      </c>
      <c r="H25" s="69" t="s">
        <v>208</v>
      </c>
      <c r="I25" s="69" t="s">
        <v>208</v>
      </c>
      <c r="J25" s="64">
        <v>1</v>
      </c>
    </row>
    <row r="26" spans="1:10" x14ac:dyDescent="0.25">
      <c r="A26" s="3" t="str">
        <f t="shared" si="0"/>
        <v>AC Cycling %10010/15/2020 (6:00pm-7:00pm)1</v>
      </c>
      <c r="B26" t="s">
        <v>69</v>
      </c>
      <c r="C26" t="s">
        <v>204</v>
      </c>
      <c r="D26" t="s">
        <v>169</v>
      </c>
      <c r="E26" t="s">
        <v>174</v>
      </c>
      <c r="F26" s="69" t="s">
        <v>208</v>
      </c>
      <c r="G26" s="69" t="s">
        <v>208</v>
      </c>
      <c r="H26" s="69" t="s">
        <v>208</v>
      </c>
      <c r="I26" s="69" t="s">
        <v>208</v>
      </c>
      <c r="J26" s="64">
        <v>1</v>
      </c>
    </row>
    <row r="27" spans="1:10" x14ac:dyDescent="0.25">
      <c r="A27" s="3" t="str">
        <f t="shared" si="0"/>
        <v>AC Cycling %10010/15/2020 (6:00pm-7:00pm)2</v>
      </c>
      <c r="B27" t="s">
        <v>69</v>
      </c>
      <c r="C27" t="s">
        <v>204</v>
      </c>
      <c r="D27" t="s">
        <v>169</v>
      </c>
      <c r="E27" t="s">
        <v>175</v>
      </c>
      <c r="F27" s="69" t="s">
        <v>208</v>
      </c>
      <c r="G27" s="69" t="s">
        <v>208</v>
      </c>
      <c r="H27" s="69" t="s">
        <v>208</v>
      </c>
      <c r="I27" s="69" t="s">
        <v>208</v>
      </c>
      <c r="J27" s="64">
        <v>1</v>
      </c>
    </row>
    <row r="28" spans="1:10" x14ac:dyDescent="0.25">
      <c r="A28" s="3" t="str">
        <f t="shared" si="0"/>
        <v>AC Cycling %10010/15/2020 (6:00pm-7:00pm)3</v>
      </c>
      <c r="B28" t="s">
        <v>69</v>
      </c>
      <c r="C28" t="s">
        <v>204</v>
      </c>
      <c r="D28" t="s">
        <v>169</v>
      </c>
      <c r="E28" t="s">
        <v>176</v>
      </c>
      <c r="F28" s="69" t="s">
        <v>208</v>
      </c>
      <c r="G28" s="69" t="s">
        <v>208</v>
      </c>
      <c r="H28" s="69" t="s">
        <v>208</v>
      </c>
      <c r="I28" s="69" t="s">
        <v>208</v>
      </c>
      <c r="J28" s="64">
        <v>1</v>
      </c>
    </row>
    <row r="29" spans="1:10" x14ac:dyDescent="0.25">
      <c r="A29" s="3" t="str">
        <f t="shared" si="0"/>
        <v>AC Cycling %10010/15/2020 (6:00pm-7:00pm)4</v>
      </c>
      <c r="B29" t="s">
        <v>69</v>
      </c>
      <c r="C29" t="s">
        <v>204</v>
      </c>
      <c r="D29" t="s">
        <v>169</v>
      </c>
      <c r="E29" t="s">
        <v>177</v>
      </c>
      <c r="F29" s="69" t="s">
        <v>208</v>
      </c>
      <c r="G29" s="69" t="s">
        <v>208</v>
      </c>
      <c r="H29" s="69" t="s">
        <v>208</v>
      </c>
      <c r="I29" s="69" t="s">
        <v>208</v>
      </c>
      <c r="J29" s="64">
        <v>1</v>
      </c>
    </row>
    <row r="30" spans="1:10" x14ac:dyDescent="0.25">
      <c r="A30" s="3" t="str">
        <f t="shared" si="0"/>
        <v>AC Cycling %10010/15/2020 (6:00pm-7:00pm)5</v>
      </c>
      <c r="B30" t="s">
        <v>69</v>
      </c>
      <c r="C30" t="s">
        <v>204</v>
      </c>
      <c r="D30" t="s">
        <v>169</v>
      </c>
      <c r="E30" t="s">
        <v>178</v>
      </c>
      <c r="F30" s="69" t="s">
        <v>208</v>
      </c>
      <c r="G30" s="69" t="s">
        <v>208</v>
      </c>
      <c r="H30" s="69" t="s">
        <v>208</v>
      </c>
      <c r="I30" s="69" t="s">
        <v>208</v>
      </c>
      <c r="J30" s="64">
        <v>1</v>
      </c>
    </row>
    <row r="31" spans="1:10" x14ac:dyDescent="0.25">
      <c r="A31" s="3" t="str">
        <f t="shared" si="0"/>
        <v>AC Cycling %10010/15/2020 (6:00pm-7:00pm)6</v>
      </c>
      <c r="B31" t="s">
        <v>69</v>
      </c>
      <c r="C31" t="s">
        <v>204</v>
      </c>
      <c r="D31" t="s">
        <v>169</v>
      </c>
      <c r="E31" t="s">
        <v>179</v>
      </c>
      <c r="F31" s="69" t="s">
        <v>208</v>
      </c>
      <c r="G31" s="69" t="s">
        <v>208</v>
      </c>
      <c r="H31" s="69" t="s">
        <v>208</v>
      </c>
      <c r="I31" s="69" t="s">
        <v>208</v>
      </c>
      <c r="J31" s="64">
        <v>1</v>
      </c>
    </row>
    <row r="32" spans="1:10" x14ac:dyDescent="0.25">
      <c r="A32" s="3" t="str">
        <f t="shared" si="0"/>
        <v>AC Cycling %10010/15/2020 (6:00pm-7:00pm)7</v>
      </c>
      <c r="B32" t="s">
        <v>69</v>
      </c>
      <c r="C32" t="s">
        <v>204</v>
      </c>
      <c r="D32" t="s">
        <v>169</v>
      </c>
      <c r="E32" t="s">
        <v>180</v>
      </c>
      <c r="F32" s="69" t="s">
        <v>208</v>
      </c>
      <c r="G32" s="69" t="s">
        <v>208</v>
      </c>
      <c r="H32" s="69" t="s">
        <v>208</v>
      </c>
      <c r="I32" s="69" t="s">
        <v>208</v>
      </c>
      <c r="J32" s="64">
        <v>1</v>
      </c>
    </row>
    <row r="33" spans="1:10" x14ac:dyDescent="0.25">
      <c r="A33" s="3" t="str">
        <f t="shared" si="0"/>
        <v>AC Cycling %10010/15/2020 (6:00pm-7:00pm)8</v>
      </c>
      <c r="B33" t="s">
        <v>69</v>
      </c>
      <c r="C33" t="s">
        <v>204</v>
      </c>
      <c r="D33" t="s">
        <v>169</v>
      </c>
      <c r="E33" t="s">
        <v>181</v>
      </c>
      <c r="F33" s="69" t="s">
        <v>208</v>
      </c>
      <c r="G33" s="69" t="s">
        <v>208</v>
      </c>
      <c r="H33" s="69" t="s">
        <v>208</v>
      </c>
      <c r="I33" s="69" t="s">
        <v>208</v>
      </c>
      <c r="J33" s="64">
        <v>1</v>
      </c>
    </row>
    <row r="34" spans="1:10" x14ac:dyDescent="0.25">
      <c r="A34" s="3" t="str">
        <f t="shared" si="0"/>
        <v>AC Cycling %10010/15/2020 (6:00pm-7:00pm)9</v>
      </c>
      <c r="B34" t="s">
        <v>69</v>
      </c>
      <c r="C34" t="s">
        <v>204</v>
      </c>
      <c r="D34" t="s">
        <v>169</v>
      </c>
      <c r="E34" t="s">
        <v>182</v>
      </c>
      <c r="F34" s="69" t="s">
        <v>208</v>
      </c>
      <c r="G34" s="69" t="s">
        <v>208</v>
      </c>
      <c r="H34" s="69" t="s">
        <v>208</v>
      </c>
      <c r="I34" s="69" t="s">
        <v>208</v>
      </c>
      <c r="J34" s="64">
        <v>1</v>
      </c>
    </row>
    <row r="35" spans="1:10" x14ac:dyDescent="0.25">
      <c r="A35" s="3" t="str">
        <f t="shared" si="0"/>
        <v>AC Cycling %10010/15/2020 (6:00pm-7:00pm)10</v>
      </c>
      <c r="B35" t="s">
        <v>69</v>
      </c>
      <c r="C35" t="s">
        <v>204</v>
      </c>
      <c r="D35" t="s">
        <v>169</v>
      </c>
      <c r="E35" t="s">
        <v>183</v>
      </c>
      <c r="F35" s="69" t="s">
        <v>208</v>
      </c>
      <c r="G35" s="69" t="s">
        <v>208</v>
      </c>
      <c r="H35" s="69" t="s">
        <v>208</v>
      </c>
      <c r="I35" s="69" t="s">
        <v>208</v>
      </c>
      <c r="J35" s="64">
        <v>1</v>
      </c>
    </row>
    <row r="36" spans="1:10" x14ac:dyDescent="0.25">
      <c r="A36" s="3" t="str">
        <f t="shared" si="0"/>
        <v>AC Cycling %10010/15/2020 (6:00pm-7:00pm)11</v>
      </c>
      <c r="B36" t="s">
        <v>69</v>
      </c>
      <c r="C36" t="s">
        <v>204</v>
      </c>
      <c r="D36" t="s">
        <v>169</v>
      </c>
      <c r="E36" t="s">
        <v>184</v>
      </c>
      <c r="F36" s="69" t="s">
        <v>208</v>
      </c>
      <c r="G36" s="69" t="s">
        <v>208</v>
      </c>
      <c r="H36" s="69" t="s">
        <v>208</v>
      </c>
      <c r="I36" s="69" t="s">
        <v>208</v>
      </c>
      <c r="J36" s="64">
        <v>1</v>
      </c>
    </row>
    <row r="37" spans="1:10" x14ac:dyDescent="0.25">
      <c r="A37" s="3" t="str">
        <f t="shared" si="0"/>
        <v>AC Cycling %10010/15/2020 (6:00pm-7:00pm)12</v>
      </c>
      <c r="B37" t="s">
        <v>69</v>
      </c>
      <c r="C37" t="s">
        <v>204</v>
      </c>
      <c r="D37" t="s">
        <v>169</v>
      </c>
      <c r="E37" t="s">
        <v>185</v>
      </c>
      <c r="F37" s="69" t="s">
        <v>208</v>
      </c>
      <c r="G37" s="69" t="s">
        <v>208</v>
      </c>
      <c r="H37" s="69" t="s">
        <v>208</v>
      </c>
      <c r="I37" s="69" t="s">
        <v>208</v>
      </c>
      <c r="J37" s="64">
        <v>1</v>
      </c>
    </row>
    <row r="38" spans="1:10" x14ac:dyDescent="0.25">
      <c r="A38" s="3" t="str">
        <f t="shared" si="0"/>
        <v>AC Cycling %10010/15/2020 (6:00pm-7:00pm)13</v>
      </c>
      <c r="B38" t="s">
        <v>69</v>
      </c>
      <c r="C38" t="s">
        <v>204</v>
      </c>
      <c r="D38" t="s">
        <v>169</v>
      </c>
      <c r="E38" t="s">
        <v>186</v>
      </c>
      <c r="F38" s="69" t="s">
        <v>208</v>
      </c>
      <c r="G38" s="69" t="s">
        <v>208</v>
      </c>
      <c r="H38" s="69" t="s">
        <v>208</v>
      </c>
      <c r="I38" s="69" t="s">
        <v>208</v>
      </c>
      <c r="J38" s="64">
        <v>1</v>
      </c>
    </row>
    <row r="39" spans="1:10" x14ac:dyDescent="0.25">
      <c r="A39" s="3" t="str">
        <f t="shared" si="0"/>
        <v>AC Cycling %10010/15/2020 (6:00pm-7:00pm)14</v>
      </c>
      <c r="B39" t="s">
        <v>69</v>
      </c>
      <c r="C39" t="s">
        <v>204</v>
      </c>
      <c r="D39" t="s">
        <v>169</v>
      </c>
      <c r="E39" t="s">
        <v>187</v>
      </c>
      <c r="F39" s="69" t="s">
        <v>208</v>
      </c>
      <c r="G39" s="69" t="s">
        <v>208</v>
      </c>
      <c r="H39" s="69" t="s">
        <v>208</v>
      </c>
      <c r="I39" s="69" t="s">
        <v>208</v>
      </c>
      <c r="J39" s="64">
        <v>1</v>
      </c>
    </row>
    <row r="40" spans="1:10" x14ac:dyDescent="0.25">
      <c r="A40" s="3" t="str">
        <f t="shared" si="0"/>
        <v>AC Cycling %10010/15/2020 (6:00pm-7:00pm)15</v>
      </c>
      <c r="B40" t="s">
        <v>69</v>
      </c>
      <c r="C40" t="s">
        <v>204</v>
      </c>
      <c r="D40" t="s">
        <v>169</v>
      </c>
      <c r="E40" t="s">
        <v>188</v>
      </c>
      <c r="F40" s="69" t="s">
        <v>208</v>
      </c>
      <c r="G40" s="69" t="s">
        <v>208</v>
      </c>
      <c r="H40" s="69" t="s">
        <v>208</v>
      </c>
      <c r="I40" s="69" t="s">
        <v>208</v>
      </c>
      <c r="J40" s="64">
        <v>1</v>
      </c>
    </row>
    <row r="41" spans="1:10" x14ac:dyDescent="0.25">
      <c r="A41" s="3" t="str">
        <f t="shared" si="0"/>
        <v>AC Cycling %10010/15/2020 (6:00pm-7:00pm)16</v>
      </c>
      <c r="B41" t="s">
        <v>69</v>
      </c>
      <c r="C41" t="s">
        <v>204</v>
      </c>
      <c r="D41" t="s">
        <v>169</v>
      </c>
      <c r="E41" t="s">
        <v>189</v>
      </c>
      <c r="F41" s="69" t="s">
        <v>208</v>
      </c>
      <c r="G41" s="69" t="s">
        <v>208</v>
      </c>
      <c r="H41" s="69" t="s">
        <v>208</v>
      </c>
      <c r="I41" s="69" t="s">
        <v>208</v>
      </c>
      <c r="J41" s="64">
        <v>1</v>
      </c>
    </row>
    <row r="42" spans="1:10" x14ac:dyDescent="0.25">
      <c r="A42" s="3" t="str">
        <f t="shared" si="0"/>
        <v>AC Cycling %10010/15/2020 (6:00pm-7:00pm)17</v>
      </c>
      <c r="B42" t="s">
        <v>69</v>
      </c>
      <c r="C42" t="s">
        <v>204</v>
      </c>
      <c r="D42" t="s">
        <v>169</v>
      </c>
      <c r="E42" t="s">
        <v>190</v>
      </c>
      <c r="F42" s="69" t="s">
        <v>208</v>
      </c>
      <c r="G42" s="69" t="s">
        <v>208</v>
      </c>
      <c r="H42" s="69" t="s">
        <v>208</v>
      </c>
      <c r="I42" s="69" t="s">
        <v>208</v>
      </c>
      <c r="J42" s="64">
        <v>1</v>
      </c>
    </row>
    <row r="43" spans="1:10" x14ac:dyDescent="0.25">
      <c r="A43" s="3" t="str">
        <f t="shared" si="0"/>
        <v>AC Cycling %10010/15/2020 (6:00pm-7:00pm)18</v>
      </c>
      <c r="B43" t="s">
        <v>69</v>
      </c>
      <c r="C43" t="s">
        <v>204</v>
      </c>
      <c r="D43" t="s">
        <v>169</v>
      </c>
      <c r="E43" t="s">
        <v>191</v>
      </c>
      <c r="F43" s="69" t="s">
        <v>208</v>
      </c>
      <c r="G43" s="69" t="s">
        <v>208</v>
      </c>
      <c r="H43" s="69" t="s">
        <v>208</v>
      </c>
      <c r="I43" s="69" t="s">
        <v>208</v>
      </c>
      <c r="J43" s="64">
        <v>1</v>
      </c>
    </row>
    <row r="44" spans="1:10" x14ac:dyDescent="0.25">
      <c r="A44" s="3" t="str">
        <f t="shared" si="0"/>
        <v>AC Cycling %10010/15/2020 (6:00pm-7:00pm)19</v>
      </c>
      <c r="B44" t="s">
        <v>69</v>
      </c>
      <c r="C44" t="s">
        <v>204</v>
      </c>
      <c r="D44" t="s">
        <v>169</v>
      </c>
      <c r="E44" t="s">
        <v>192</v>
      </c>
      <c r="F44" s="69" t="s">
        <v>208</v>
      </c>
      <c r="G44" s="69" t="s">
        <v>208</v>
      </c>
      <c r="H44" s="69" t="s">
        <v>208</v>
      </c>
      <c r="I44" s="69" t="s">
        <v>208</v>
      </c>
      <c r="J44" s="64">
        <v>1</v>
      </c>
    </row>
    <row r="45" spans="1:10" x14ac:dyDescent="0.25">
      <c r="A45" s="3" t="str">
        <f t="shared" si="0"/>
        <v>AC Cycling %10010/15/2020 (6:00pm-7:00pm)20</v>
      </c>
      <c r="B45" t="s">
        <v>69</v>
      </c>
      <c r="C45" t="s">
        <v>204</v>
      </c>
      <c r="D45" t="s">
        <v>169</v>
      </c>
      <c r="E45" t="s">
        <v>193</v>
      </c>
      <c r="F45" s="69" t="s">
        <v>208</v>
      </c>
      <c r="G45" s="69" t="s">
        <v>208</v>
      </c>
      <c r="H45" s="69" t="s">
        <v>208</v>
      </c>
      <c r="I45" s="69" t="s">
        <v>208</v>
      </c>
      <c r="J45" s="64">
        <v>1</v>
      </c>
    </row>
    <row r="46" spans="1:10" x14ac:dyDescent="0.25">
      <c r="A46" s="3" t="str">
        <f t="shared" si="0"/>
        <v>AC Cycling %10010/15/2020 (6:00pm-7:00pm)21</v>
      </c>
      <c r="B46" t="s">
        <v>69</v>
      </c>
      <c r="C46" t="s">
        <v>204</v>
      </c>
      <c r="D46" t="s">
        <v>169</v>
      </c>
      <c r="E46" t="s">
        <v>194</v>
      </c>
      <c r="F46" s="69" t="s">
        <v>208</v>
      </c>
      <c r="G46" s="69" t="s">
        <v>208</v>
      </c>
      <c r="H46" s="69" t="s">
        <v>208</v>
      </c>
      <c r="I46" s="69" t="s">
        <v>208</v>
      </c>
      <c r="J46" s="64">
        <v>1</v>
      </c>
    </row>
    <row r="47" spans="1:10" x14ac:dyDescent="0.25">
      <c r="A47" s="3" t="str">
        <f t="shared" si="0"/>
        <v>AC Cycling %10010/15/2020 (6:00pm-7:00pm)22</v>
      </c>
      <c r="B47" t="s">
        <v>69</v>
      </c>
      <c r="C47" t="s">
        <v>204</v>
      </c>
      <c r="D47" t="s">
        <v>169</v>
      </c>
      <c r="E47" t="s">
        <v>195</v>
      </c>
      <c r="F47" s="69" t="s">
        <v>208</v>
      </c>
      <c r="G47" s="69" t="s">
        <v>208</v>
      </c>
      <c r="H47" s="69" t="s">
        <v>208</v>
      </c>
      <c r="I47" s="69" t="s">
        <v>208</v>
      </c>
      <c r="J47" s="64">
        <v>1</v>
      </c>
    </row>
    <row r="48" spans="1:10" x14ac:dyDescent="0.25">
      <c r="A48" s="3" t="str">
        <f t="shared" si="0"/>
        <v>AC Cycling %10010/15/2020 (6:00pm-7:00pm)23</v>
      </c>
      <c r="B48" t="s">
        <v>69</v>
      </c>
      <c r="C48" t="s">
        <v>204</v>
      </c>
      <c r="D48" t="s">
        <v>169</v>
      </c>
      <c r="E48" t="s">
        <v>196</v>
      </c>
      <c r="F48" s="69" t="s">
        <v>208</v>
      </c>
      <c r="G48" s="69" t="s">
        <v>208</v>
      </c>
      <c r="H48" s="69" t="s">
        <v>208</v>
      </c>
      <c r="I48" s="69" t="s">
        <v>208</v>
      </c>
      <c r="J48" s="64">
        <v>1</v>
      </c>
    </row>
    <row r="49" spans="1:10" x14ac:dyDescent="0.25">
      <c r="A49" s="3" t="str">
        <f t="shared" si="0"/>
        <v>AC Cycling %10010/15/2020 (6:00pm-7:00pm)24</v>
      </c>
      <c r="B49" t="s">
        <v>69</v>
      </c>
      <c r="C49" t="s">
        <v>204</v>
      </c>
      <c r="D49" t="s">
        <v>169</v>
      </c>
      <c r="E49" t="s">
        <v>197</v>
      </c>
      <c r="F49" s="69" t="s">
        <v>208</v>
      </c>
      <c r="G49" s="69" t="s">
        <v>208</v>
      </c>
      <c r="H49" s="69" t="s">
        <v>208</v>
      </c>
      <c r="I49" s="69" t="s">
        <v>208</v>
      </c>
      <c r="J49" s="64">
        <v>1</v>
      </c>
    </row>
    <row r="50" spans="1:10" x14ac:dyDescent="0.25">
      <c r="A50" s="3" t="str">
        <f t="shared" si="0"/>
        <v>AC Cycling %1006/17/2021 (5:00pm-6:00pm)1</v>
      </c>
      <c r="B50" t="s">
        <v>69</v>
      </c>
      <c r="C50" t="s">
        <v>204</v>
      </c>
      <c r="D50" t="s">
        <v>170</v>
      </c>
      <c r="E50" t="s">
        <v>174</v>
      </c>
      <c r="F50" s="69">
        <v>9.3895816802978516</v>
      </c>
      <c r="G50" s="69">
        <v>9.2308368682861328</v>
      </c>
      <c r="H50" s="69">
        <v>0.20917920768260956</v>
      </c>
      <c r="I50" s="69">
        <v>71.882850646972656</v>
      </c>
      <c r="J50" s="64">
        <v>0</v>
      </c>
    </row>
    <row r="51" spans="1:10" x14ac:dyDescent="0.25">
      <c r="A51" s="3" t="str">
        <f t="shared" si="0"/>
        <v>AC Cycling %1006/17/2021 (5:00pm-6:00pm)2</v>
      </c>
      <c r="B51" t="s">
        <v>69</v>
      </c>
      <c r="C51" t="s">
        <v>204</v>
      </c>
      <c r="D51" t="s">
        <v>170</v>
      </c>
      <c r="E51" t="s">
        <v>175</v>
      </c>
      <c r="F51" s="69">
        <v>8.9376487731933594</v>
      </c>
      <c r="G51" s="69">
        <v>8.8511476516723633</v>
      </c>
      <c r="H51" s="69">
        <v>0.15817199647426605</v>
      </c>
      <c r="I51" s="69">
        <v>70.872215270996094</v>
      </c>
      <c r="J51" s="64">
        <v>0</v>
      </c>
    </row>
    <row r="52" spans="1:10" x14ac:dyDescent="0.25">
      <c r="A52" s="3" t="str">
        <f t="shared" si="0"/>
        <v>AC Cycling %1006/17/2021 (5:00pm-6:00pm)3</v>
      </c>
      <c r="B52" t="s">
        <v>69</v>
      </c>
      <c r="C52" t="s">
        <v>204</v>
      </c>
      <c r="D52" t="s">
        <v>170</v>
      </c>
      <c r="E52" t="s">
        <v>176</v>
      </c>
      <c r="F52" s="69">
        <v>8.8020992279052734</v>
      </c>
      <c r="G52" s="69">
        <v>8.644989013671875</v>
      </c>
      <c r="H52" s="69">
        <v>0.17728832364082336</v>
      </c>
      <c r="I52" s="69">
        <v>69.960884094238281</v>
      </c>
      <c r="J52" s="64">
        <v>0</v>
      </c>
    </row>
    <row r="53" spans="1:10" x14ac:dyDescent="0.25">
      <c r="A53" s="3" t="str">
        <f t="shared" si="0"/>
        <v>AC Cycling %1006/17/2021 (5:00pm-6:00pm)4</v>
      </c>
      <c r="B53" t="s">
        <v>69</v>
      </c>
      <c r="C53" t="s">
        <v>204</v>
      </c>
      <c r="D53" t="s">
        <v>170</v>
      </c>
      <c r="E53" t="s">
        <v>177</v>
      </c>
      <c r="F53" s="69">
        <v>8.7959833145141602</v>
      </c>
      <c r="G53" s="69">
        <v>8.6475162506103516</v>
      </c>
      <c r="H53" s="69">
        <v>0.1726117730140686</v>
      </c>
      <c r="I53" s="69">
        <v>69.30328369140625</v>
      </c>
      <c r="J53" s="64">
        <v>0</v>
      </c>
    </row>
    <row r="54" spans="1:10" x14ac:dyDescent="0.25">
      <c r="A54" s="3" t="str">
        <f t="shared" si="0"/>
        <v>AC Cycling %1006/17/2021 (5:00pm-6:00pm)5</v>
      </c>
      <c r="B54" t="s">
        <v>69</v>
      </c>
      <c r="C54" t="s">
        <v>204</v>
      </c>
      <c r="D54" t="s">
        <v>170</v>
      </c>
      <c r="E54" t="s">
        <v>178</v>
      </c>
      <c r="F54" s="69">
        <v>9.6256723403930664</v>
      </c>
      <c r="G54" s="69">
        <v>9.3014392852783203</v>
      </c>
      <c r="H54" s="69">
        <v>0.21962633728981018</v>
      </c>
      <c r="I54" s="69">
        <v>68.723304748535156</v>
      </c>
      <c r="J54" s="64">
        <v>0</v>
      </c>
    </row>
    <row r="55" spans="1:10" x14ac:dyDescent="0.25">
      <c r="A55" s="3" t="str">
        <f t="shared" si="0"/>
        <v>AC Cycling %1006/17/2021 (5:00pm-6:00pm)6</v>
      </c>
      <c r="B55" t="s">
        <v>69</v>
      </c>
      <c r="C55" t="s">
        <v>204</v>
      </c>
      <c r="D55" t="s">
        <v>170</v>
      </c>
      <c r="E55" t="s">
        <v>179</v>
      </c>
      <c r="F55" s="69">
        <v>10.434953689575195</v>
      </c>
      <c r="G55" s="69">
        <v>10.418553352355957</v>
      </c>
      <c r="H55" s="69">
        <v>0.29097205400466919</v>
      </c>
      <c r="I55" s="69">
        <v>68.3070068359375</v>
      </c>
      <c r="J55" s="64">
        <v>0</v>
      </c>
    </row>
    <row r="56" spans="1:10" x14ac:dyDescent="0.25">
      <c r="A56" s="3" t="str">
        <f t="shared" si="0"/>
        <v>AC Cycling %1006/17/2021 (5:00pm-6:00pm)7</v>
      </c>
      <c r="B56" t="s">
        <v>69</v>
      </c>
      <c r="C56" t="s">
        <v>204</v>
      </c>
      <c r="D56" t="s">
        <v>170</v>
      </c>
      <c r="E56" t="s">
        <v>180</v>
      </c>
      <c r="F56" s="69">
        <v>12.519856452941895</v>
      </c>
      <c r="G56" s="69">
        <v>12.605507850646973</v>
      </c>
      <c r="H56" s="69">
        <v>0.37150287628173828</v>
      </c>
      <c r="I56" s="69">
        <v>67.774314880371094</v>
      </c>
      <c r="J56" s="64">
        <v>0</v>
      </c>
    </row>
    <row r="57" spans="1:10" x14ac:dyDescent="0.25">
      <c r="A57" s="3" t="str">
        <f t="shared" si="0"/>
        <v>AC Cycling %1006/17/2021 (5:00pm-6:00pm)8</v>
      </c>
      <c r="B57" t="s">
        <v>69</v>
      </c>
      <c r="C57" t="s">
        <v>204</v>
      </c>
      <c r="D57" t="s">
        <v>170</v>
      </c>
      <c r="E57" t="s">
        <v>181</v>
      </c>
      <c r="F57" s="69">
        <v>15.045109748840332</v>
      </c>
      <c r="G57" s="69">
        <v>14.904958724975586</v>
      </c>
      <c r="H57" s="69">
        <v>0.36535507440567017</v>
      </c>
      <c r="I57" s="69">
        <v>68.438560485839844</v>
      </c>
      <c r="J57" s="64">
        <v>0</v>
      </c>
    </row>
    <row r="58" spans="1:10" x14ac:dyDescent="0.25">
      <c r="A58" s="3" t="str">
        <f t="shared" si="0"/>
        <v>AC Cycling %1006/17/2021 (5:00pm-6:00pm)9</v>
      </c>
      <c r="B58" t="s">
        <v>69</v>
      </c>
      <c r="C58" t="s">
        <v>204</v>
      </c>
      <c r="D58" t="s">
        <v>170</v>
      </c>
      <c r="E58" t="s">
        <v>182</v>
      </c>
      <c r="F58" s="69">
        <v>17.461065292358398</v>
      </c>
      <c r="G58" s="69">
        <v>16.711296081542969</v>
      </c>
      <c r="H58" s="69">
        <v>0.4688878059387207</v>
      </c>
      <c r="I58" s="69">
        <v>72.067070007324219</v>
      </c>
      <c r="J58" s="64">
        <v>0</v>
      </c>
    </row>
    <row r="59" spans="1:10" x14ac:dyDescent="0.25">
      <c r="A59" s="3" t="str">
        <f t="shared" si="0"/>
        <v>AC Cycling %1006/17/2021 (5:00pm-6:00pm)10</v>
      </c>
      <c r="B59" t="s">
        <v>69</v>
      </c>
      <c r="C59" t="s">
        <v>204</v>
      </c>
      <c r="D59" t="s">
        <v>170</v>
      </c>
      <c r="E59" t="s">
        <v>183</v>
      </c>
      <c r="F59" s="69">
        <v>18.044343948364258</v>
      </c>
      <c r="G59" s="69">
        <v>17.801820755004883</v>
      </c>
      <c r="H59" s="69">
        <v>0.51248288154602051</v>
      </c>
      <c r="I59" s="69">
        <v>75.421348571777344</v>
      </c>
      <c r="J59" s="64">
        <v>0</v>
      </c>
    </row>
    <row r="60" spans="1:10" x14ac:dyDescent="0.25">
      <c r="A60" s="3" t="str">
        <f t="shared" si="0"/>
        <v>AC Cycling %1006/17/2021 (5:00pm-6:00pm)11</v>
      </c>
      <c r="B60" t="s">
        <v>69</v>
      </c>
      <c r="C60" t="s">
        <v>204</v>
      </c>
      <c r="D60" t="s">
        <v>170</v>
      </c>
      <c r="E60" t="s">
        <v>184</v>
      </c>
      <c r="F60" s="69">
        <v>18.427066802978516</v>
      </c>
      <c r="G60" s="69">
        <v>18.527067184448242</v>
      </c>
      <c r="H60" s="69">
        <v>0.52904468774795532</v>
      </c>
      <c r="I60" s="69">
        <v>77.285682678222656</v>
      </c>
      <c r="J60" s="64">
        <v>0</v>
      </c>
    </row>
    <row r="61" spans="1:10" x14ac:dyDescent="0.25">
      <c r="A61" s="3" t="str">
        <f t="shared" si="0"/>
        <v>AC Cycling %1006/17/2021 (5:00pm-6:00pm)12</v>
      </c>
      <c r="B61" t="s">
        <v>69</v>
      </c>
      <c r="C61" t="s">
        <v>204</v>
      </c>
      <c r="D61" t="s">
        <v>170</v>
      </c>
      <c r="E61" t="s">
        <v>185</v>
      </c>
      <c r="F61" s="69">
        <v>18.773532867431641</v>
      </c>
      <c r="G61" s="69">
        <v>18.686147689819336</v>
      </c>
      <c r="H61" s="69">
        <v>0.54640966653823853</v>
      </c>
      <c r="I61" s="69">
        <v>81.547264099121094</v>
      </c>
      <c r="J61" s="64">
        <v>0</v>
      </c>
    </row>
    <row r="62" spans="1:10" x14ac:dyDescent="0.25">
      <c r="A62" s="3" t="str">
        <f t="shared" si="0"/>
        <v>AC Cycling %1006/17/2021 (5:00pm-6:00pm)13</v>
      </c>
      <c r="B62" t="s">
        <v>69</v>
      </c>
      <c r="C62" t="s">
        <v>204</v>
      </c>
      <c r="D62" t="s">
        <v>170</v>
      </c>
      <c r="E62" t="s">
        <v>186</v>
      </c>
      <c r="F62" s="69">
        <v>18.878557205200195</v>
      </c>
      <c r="G62" s="69">
        <v>18.822048187255859</v>
      </c>
      <c r="H62" s="69">
        <v>0.47777453064918518</v>
      </c>
      <c r="I62" s="69">
        <v>85.050041198730469</v>
      </c>
      <c r="J62" s="64">
        <v>0</v>
      </c>
    </row>
    <row r="63" spans="1:10" x14ac:dyDescent="0.25">
      <c r="A63" s="3" t="str">
        <f t="shared" si="0"/>
        <v>AC Cycling %1006/17/2021 (5:00pm-6:00pm)14</v>
      </c>
      <c r="B63" t="s">
        <v>69</v>
      </c>
      <c r="C63" t="s">
        <v>204</v>
      </c>
      <c r="D63" t="s">
        <v>170</v>
      </c>
      <c r="E63" t="s">
        <v>187</v>
      </c>
      <c r="F63" s="69">
        <v>19.168411254882813</v>
      </c>
      <c r="G63" s="69">
        <v>19.10406494140625</v>
      </c>
      <c r="H63" s="69">
        <v>0.40977227687835693</v>
      </c>
      <c r="I63" s="69">
        <v>86.934417724609375</v>
      </c>
      <c r="J63" s="64">
        <v>0</v>
      </c>
    </row>
    <row r="64" spans="1:10" x14ac:dyDescent="0.25">
      <c r="A64" s="3" t="str">
        <f t="shared" si="0"/>
        <v>AC Cycling %1006/17/2021 (5:00pm-6:00pm)15</v>
      </c>
      <c r="B64" t="s">
        <v>69</v>
      </c>
      <c r="C64" t="s">
        <v>204</v>
      </c>
      <c r="D64" t="s">
        <v>170</v>
      </c>
      <c r="E64" t="s">
        <v>188</v>
      </c>
      <c r="F64" s="69">
        <v>18.571258544921875</v>
      </c>
      <c r="G64" s="69">
        <v>18.687002182006836</v>
      </c>
      <c r="H64" s="69">
        <v>0.26395943760871887</v>
      </c>
      <c r="I64" s="69">
        <v>88.190010070800781</v>
      </c>
      <c r="J64" s="64">
        <v>0</v>
      </c>
    </row>
    <row r="65" spans="1:10" x14ac:dyDescent="0.25">
      <c r="A65" s="3" t="str">
        <f t="shared" si="0"/>
        <v>AC Cycling %1006/17/2021 (5:00pm-6:00pm)16</v>
      </c>
      <c r="B65" t="s">
        <v>69</v>
      </c>
      <c r="C65" t="s">
        <v>204</v>
      </c>
      <c r="D65" t="s">
        <v>170</v>
      </c>
      <c r="E65" t="s">
        <v>189</v>
      </c>
      <c r="F65" s="69">
        <v>17.624814987182617</v>
      </c>
      <c r="G65" s="69">
        <v>17.509071350097656</v>
      </c>
      <c r="H65" s="69">
        <v>0.26395946741104126</v>
      </c>
      <c r="I65" s="69">
        <v>87.66107177734375</v>
      </c>
      <c r="J65" s="64">
        <v>0</v>
      </c>
    </row>
    <row r="66" spans="1:10" x14ac:dyDescent="0.25">
      <c r="A66" s="3" t="str">
        <f t="shared" si="0"/>
        <v>AC Cycling %1006/17/2021 (5:00pm-6:00pm)17</v>
      </c>
      <c r="B66" t="s">
        <v>69</v>
      </c>
      <c r="C66" t="s">
        <v>204</v>
      </c>
      <c r="D66" t="s">
        <v>170</v>
      </c>
      <c r="E66" t="s">
        <v>190</v>
      </c>
      <c r="F66" s="69">
        <v>14.713306427001953</v>
      </c>
      <c r="G66" s="69">
        <v>14.921849250793457</v>
      </c>
      <c r="H66" s="69">
        <v>0.41892558336257935</v>
      </c>
      <c r="I66" s="69">
        <v>87.422607421875</v>
      </c>
      <c r="J66" s="64">
        <v>0</v>
      </c>
    </row>
    <row r="67" spans="1:10" x14ac:dyDescent="0.25">
      <c r="A67" s="3" t="str">
        <f t="shared" ref="A67:A130" si="1">B67&amp;C67&amp;D67&amp;E67</f>
        <v>AC Cycling %1006/17/2021 (5:00pm-6:00pm)18</v>
      </c>
      <c r="B67" t="s">
        <v>69</v>
      </c>
      <c r="C67" t="s">
        <v>204</v>
      </c>
      <c r="D67" t="s">
        <v>170</v>
      </c>
      <c r="E67" t="s">
        <v>191</v>
      </c>
      <c r="F67" s="69">
        <v>13.25026798248291</v>
      </c>
      <c r="G67" s="69">
        <v>11.732892990112305</v>
      </c>
      <c r="H67" s="69">
        <v>0.38174858689308167</v>
      </c>
      <c r="I67" s="69">
        <v>86.193733215332031</v>
      </c>
      <c r="J67" s="64">
        <v>0</v>
      </c>
    </row>
    <row r="68" spans="1:10" x14ac:dyDescent="0.25">
      <c r="A68" s="3" t="str">
        <f t="shared" si="1"/>
        <v>AC Cycling %1006/17/2021 (5:00pm-6:00pm)19</v>
      </c>
      <c r="B68" t="s">
        <v>69</v>
      </c>
      <c r="C68" t="s">
        <v>204</v>
      </c>
      <c r="D68" t="s">
        <v>170</v>
      </c>
      <c r="E68" t="s">
        <v>192</v>
      </c>
      <c r="F68" s="69">
        <v>12.88575267791748</v>
      </c>
      <c r="G68" s="69">
        <v>13.156599998474121</v>
      </c>
      <c r="H68" s="69">
        <v>0.30932611227035522</v>
      </c>
      <c r="I68" s="69">
        <v>84.466567993164063</v>
      </c>
      <c r="J68" s="64">
        <v>0</v>
      </c>
    </row>
    <row r="69" spans="1:10" x14ac:dyDescent="0.25">
      <c r="A69" s="3" t="str">
        <f t="shared" si="1"/>
        <v>AC Cycling %1006/17/2021 (5:00pm-6:00pm)20</v>
      </c>
      <c r="B69" t="s">
        <v>69</v>
      </c>
      <c r="C69" t="s">
        <v>204</v>
      </c>
      <c r="D69" t="s">
        <v>170</v>
      </c>
      <c r="E69" t="s">
        <v>193</v>
      </c>
      <c r="F69" s="69">
        <v>12.929890632629395</v>
      </c>
      <c r="G69" s="69">
        <v>12.953362464904785</v>
      </c>
      <c r="H69" s="69">
        <v>0.31412068009376526</v>
      </c>
      <c r="I69" s="69">
        <v>81.757789611816406</v>
      </c>
      <c r="J69" s="64">
        <v>0</v>
      </c>
    </row>
    <row r="70" spans="1:10" x14ac:dyDescent="0.25">
      <c r="A70" s="3" t="str">
        <f t="shared" si="1"/>
        <v>AC Cycling %1006/17/2021 (5:00pm-6:00pm)21</v>
      </c>
      <c r="B70" t="s">
        <v>69</v>
      </c>
      <c r="C70" t="s">
        <v>204</v>
      </c>
      <c r="D70" t="s">
        <v>170</v>
      </c>
      <c r="E70" t="s">
        <v>194</v>
      </c>
      <c r="F70" s="69">
        <v>12.457658767700195</v>
      </c>
      <c r="G70" s="69">
        <v>12.479207038879395</v>
      </c>
      <c r="H70" s="69">
        <v>0.33384940028190613</v>
      </c>
      <c r="I70" s="69">
        <v>78.407974243164063</v>
      </c>
      <c r="J70" s="64">
        <v>0</v>
      </c>
    </row>
    <row r="71" spans="1:10" x14ac:dyDescent="0.25">
      <c r="A71" s="3" t="str">
        <f t="shared" si="1"/>
        <v>AC Cycling %1006/17/2021 (5:00pm-6:00pm)22</v>
      </c>
      <c r="B71" t="s">
        <v>69</v>
      </c>
      <c r="C71" t="s">
        <v>204</v>
      </c>
      <c r="D71" t="s">
        <v>170</v>
      </c>
      <c r="E71" t="s">
        <v>195</v>
      </c>
      <c r="F71" s="69">
        <v>11.369485855102539</v>
      </c>
      <c r="G71" s="69">
        <v>11.339163780212402</v>
      </c>
      <c r="H71" s="69">
        <v>0.2932802140712738</v>
      </c>
      <c r="I71" s="69">
        <v>75.4345703125</v>
      </c>
      <c r="J71" s="64">
        <v>0</v>
      </c>
    </row>
    <row r="72" spans="1:10" x14ac:dyDescent="0.25">
      <c r="A72" s="3" t="str">
        <f t="shared" si="1"/>
        <v>AC Cycling %1006/17/2021 (5:00pm-6:00pm)23</v>
      </c>
      <c r="B72" t="s">
        <v>69</v>
      </c>
      <c r="C72" t="s">
        <v>204</v>
      </c>
      <c r="D72" t="s">
        <v>170</v>
      </c>
      <c r="E72" t="s">
        <v>196</v>
      </c>
      <c r="F72" s="69">
        <v>10.482809066772461</v>
      </c>
      <c r="G72" s="69">
        <v>10.321695327758789</v>
      </c>
      <c r="H72" s="69">
        <v>0.19207148253917694</v>
      </c>
      <c r="I72" s="69">
        <v>73.769439697265625</v>
      </c>
      <c r="J72" s="64">
        <v>0</v>
      </c>
    </row>
    <row r="73" spans="1:10" x14ac:dyDescent="0.25">
      <c r="A73" s="3" t="str">
        <f t="shared" si="1"/>
        <v>AC Cycling %1006/17/2021 (5:00pm-6:00pm)24</v>
      </c>
      <c r="B73" t="s">
        <v>69</v>
      </c>
      <c r="C73" t="s">
        <v>204</v>
      </c>
      <c r="D73" t="s">
        <v>170</v>
      </c>
      <c r="E73" t="s">
        <v>197</v>
      </c>
      <c r="F73" s="69">
        <v>10.040114402770996</v>
      </c>
      <c r="G73" s="69">
        <v>9.7101888656616211</v>
      </c>
      <c r="H73" s="69">
        <v>0.21818546950817108</v>
      </c>
      <c r="I73" s="69">
        <v>72.004791259765625</v>
      </c>
      <c r="J73" s="64">
        <v>0</v>
      </c>
    </row>
    <row r="74" spans="1:10" x14ac:dyDescent="0.25">
      <c r="A74" s="3" t="str">
        <f t="shared" si="1"/>
        <v>AC Cycling %1007/9/2021 (5:50pm-8:55pm)1</v>
      </c>
      <c r="B74" t="s">
        <v>69</v>
      </c>
      <c r="C74" t="s">
        <v>204</v>
      </c>
      <c r="D74" t="s">
        <v>171</v>
      </c>
      <c r="E74" t="s">
        <v>174</v>
      </c>
      <c r="F74" s="69">
        <v>9.705108642578125</v>
      </c>
      <c r="G74" s="69">
        <v>9.5681991577148438</v>
      </c>
      <c r="H74" s="69">
        <v>9.9896438419818878E-2</v>
      </c>
      <c r="I74" s="69">
        <v>74.982353210449219</v>
      </c>
      <c r="J74" s="64">
        <v>0</v>
      </c>
    </row>
    <row r="75" spans="1:10" x14ac:dyDescent="0.25">
      <c r="A75" s="3" t="str">
        <f t="shared" si="1"/>
        <v>AC Cycling %1007/9/2021 (5:50pm-8:55pm)2</v>
      </c>
      <c r="B75" t="s">
        <v>69</v>
      </c>
      <c r="C75" t="s">
        <v>204</v>
      </c>
      <c r="D75" t="s">
        <v>171</v>
      </c>
      <c r="E75" t="s">
        <v>175</v>
      </c>
      <c r="F75" s="69">
        <v>9.32879638671875</v>
      </c>
      <c r="G75" s="69">
        <v>9.2146577835083008</v>
      </c>
      <c r="H75" s="69">
        <v>9.4547532498836517E-2</v>
      </c>
      <c r="I75" s="69">
        <v>74.252601623535156</v>
      </c>
      <c r="J75" s="64">
        <v>0</v>
      </c>
    </row>
    <row r="76" spans="1:10" x14ac:dyDescent="0.25">
      <c r="A76" s="3" t="str">
        <f t="shared" si="1"/>
        <v>AC Cycling %1007/9/2021 (5:50pm-8:55pm)3</v>
      </c>
      <c r="B76" t="s">
        <v>69</v>
      </c>
      <c r="C76" t="s">
        <v>204</v>
      </c>
      <c r="D76" t="s">
        <v>171</v>
      </c>
      <c r="E76" t="s">
        <v>176</v>
      </c>
      <c r="F76" s="69">
        <v>9.0375185012817383</v>
      </c>
      <c r="G76" s="69">
        <v>9.0375204086303711</v>
      </c>
      <c r="H76" s="69">
        <v>9.3768008053302765E-2</v>
      </c>
      <c r="I76" s="69">
        <v>73.529792785644531</v>
      </c>
      <c r="J76" s="64">
        <v>0</v>
      </c>
    </row>
    <row r="77" spans="1:10" x14ac:dyDescent="0.25">
      <c r="A77" s="3" t="str">
        <f t="shared" si="1"/>
        <v>AC Cycling %1007/9/2021 (5:50pm-8:55pm)4</v>
      </c>
      <c r="B77" t="s">
        <v>69</v>
      </c>
      <c r="C77" t="s">
        <v>204</v>
      </c>
      <c r="D77" t="s">
        <v>171</v>
      </c>
      <c r="E77" t="s">
        <v>177</v>
      </c>
      <c r="F77" s="69">
        <v>9.1279382705688477</v>
      </c>
      <c r="G77" s="69">
        <v>9.0020675659179688</v>
      </c>
      <c r="H77" s="69">
        <v>0.1027209535241127</v>
      </c>
      <c r="I77" s="69">
        <v>72.736618041992188</v>
      </c>
      <c r="J77" s="64">
        <v>0</v>
      </c>
    </row>
    <row r="78" spans="1:10" x14ac:dyDescent="0.25">
      <c r="A78" s="3" t="str">
        <f t="shared" si="1"/>
        <v>AC Cycling %1007/9/2021 (5:50pm-8:55pm)5</v>
      </c>
      <c r="B78" t="s">
        <v>69</v>
      </c>
      <c r="C78" t="s">
        <v>204</v>
      </c>
      <c r="D78" t="s">
        <v>171</v>
      </c>
      <c r="E78" t="s">
        <v>178</v>
      </c>
      <c r="F78" s="69">
        <v>9.6303558349609375</v>
      </c>
      <c r="G78" s="69">
        <v>9.5717859268188477</v>
      </c>
      <c r="H78" s="69">
        <v>0.15289673209190369</v>
      </c>
      <c r="I78" s="69">
        <v>72.276588439941406</v>
      </c>
      <c r="J78" s="64">
        <v>0</v>
      </c>
    </row>
    <row r="79" spans="1:10" x14ac:dyDescent="0.25">
      <c r="A79" s="3" t="str">
        <f t="shared" si="1"/>
        <v>AC Cycling %1007/9/2021 (5:50pm-8:55pm)6</v>
      </c>
      <c r="B79" t="s">
        <v>69</v>
      </c>
      <c r="C79" t="s">
        <v>204</v>
      </c>
      <c r="D79" t="s">
        <v>171</v>
      </c>
      <c r="E79" t="s">
        <v>179</v>
      </c>
      <c r="F79" s="69">
        <v>10.784746170043945</v>
      </c>
      <c r="G79" s="69">
        <v>10.631343841552734</v>
      </c>
      <c r="H79" s="69">
        <v>0.21698030829429626</v>
      </c>
      <c r="I79" s="69">
        <v>71.731544494628906</v>
      </c>
      <c r="J79" s="64">
        <v>0</v>
      </c>
    </row>
    <row r="80" spans="1:10" x14ac:dyDescent="0.25">
      <c r="A80" s="3" t="str">
        <f t="shared" si="1"/>
        <v>AC Cycling %1007/9/2021 (5:50pm-8:55pm)7</v>
      </c>
      <c r="B80" t="s">
        <v>69</v>
      </c>
      <c r="C80" t="s">
        <v>204</v>
      </c>
      <c r="D80" t="s">
        <v>171</v>
      </c>
      <c r="E80" t="s">
        <v>180</v>
      </c>
      <c r="F80" s="69">
        <v>12.378612518310547</v>
      </c>
      <c r="G80" s="69">
        <v>12.369315147399902</v>
      </c>
      <c r="H80" s="69">
        <v>0.3505760133266449</v>
      </c>
      <c r="I80" s="69">
        <v>71.227737426757813</v>
      </c>
      <c r="J80" s="64">
        <v>0</v>
      </c>
    </row>
    <row r="81" spans="1:10" x14ac:dyDescent="0.25">
      <c r="A81" s="3" t="str">
        <f t="shared" si="1"/>
        <v>AC Cycling %1007/9/2021 (5:50pm-8:55pm)8</v>
      </c>
      <c r="B81" t="s">
        <v>69</v>
      </c>
      <c r="C81" t="s">
        <v>204</v>
      </c>
      <c r="D81" t="s">
        <v>171</v>
      </c>
      <c r="E81" t="s">
        <v>181</v>
      </c>
      <c r="F81" s="69">
        <v>13.976465225219727</v>
      </c>
      <c r="G81" s="69">
        <v>14.180558204650879</v>
      </c>
      <c r="H81" s="69">
        <v>0.47944268584251404</v>
      </c>
      <c r="I81" s="69">
        <v>71.555068969726563</v>
      </c>
      <c r="J81" s="64">
        <v>0</v>
      </c>
    </row>
    <row r="82" spans="1:10" x14ac:dyDescent="0.25">
      <c r="A82" s="3" t="str">
        <f t="shared" si="1"/>
        <v>AC Cycling %1007/9/2021 (5:50pm-8:55pm)9</v>
      </c>
      <c r="B82" t="s">
        <v>69</v>
      </c>
      <c r="C82" t="s">
        <v>204</v>
      </c>
      <c r="D82" t="s">
        <v>171</v>
      </c>
      <c r="E82" t="s">
        <v>182</v>
      </c>
      <c r="F82" s="69">
        <v>15.303413391113281</v>
      </c>
      <c r="G82" s="69">
        <v>15.242445945739746</v>
      </c>
      <c r="H82" s="69">
        <v>0.390462726354599</v>
      </c>
      <c r="I82" s="69">
        <v>74.096511840820313</v>
      </c>
      <c r="J82" s="64">
        <v>0</v>
      </c>
    </row>
    <row r="83" spans="1:10" x14ac:dyDescent="0.25">
      <c r="A83" s="3" t="str">
        <f t="shared" si="1"/>
        <v>AC Cycling %1007/9/2021 (5:50pm-8:55pm)10</v>
      </c>
      <c r="B83" t="s">
        <v>69</v>
      </c>
      <c r="C83" t="s">
        <v>204</v>
      </c>
      <c r="D83" t="s">
        <v>171</v>
      </c>
      <c r="E83" t="s">
        <v>183</v>
      </c>
      <c r="F83" s="69">
        <v>16.07634162902832</v>
      </c>
      <c r="G83" s="69">
        <v>16.141338348388672</v>
      </c>
      <c r="H83" s="69">
        <v>0.45047017931938171</v>
      </c>
      <c r="I83" s="69">
        <v>77.855072021484375</v>
      </c>
      <c r="J83" s="64">
        <v>0</v>
      </c>
    </row>
    <row r="84" spans="1:10" x14ac:dyDescent="0.25">
      <c r="A84" s="3" t="str">
        <f t="shared" si="1"/>
        <v>AC Cycling %1007/9/2021 (5:50pm-8:55pm)11</v>
      </c>
      <c r="B84" t="s">
        <v>69</v>
      </c>
      <c r="C84" t="s">
        <v>204</v>
      </c>
      <c r="D84" t="s">
        <v>171</v>
      </c>
      <c r="E84" t="s">
        <v>184</v>
      </c>
      <c r="F84" s="69">
        <v>16.488645553588867</v>
      </c>
      <c r="G84" s="69">
        <v>16.998371124267578</v>
      </c>
      <c r="H84" s="69">
        <v>0.46520718932151794</v>
      </c>
      <c r="I84" s="69">
        <v>82.340011596679688</v>
      </c>
      <c r="J84" s="64">
        <v>0</v>
      </c>
    </row>
    <row r="85" spans="1:10" x14ac:dyDescent="0.25">
      <c r="A85" s="3" t="str">
        <f t="shared" si="1"/>
        <v>AC Cycling %1007/9/2021 (5:50pm-8:55pm)12</v>
      </c>
      <c r="B85" t="s">
        <v>69</v>
      </c>
      <c r="C85" t="s">
        <v>204</v>
      </c>
      <c r="D85" t="s">
        <v>171</v>
      </c>
      <c r="E85" t="s">
        <v>185</v>
      </c>
      <c r="F85" s="69">
        <v>17.207468032836914</v>
      </c>
      <c r="G85" s="69">
        <v>17.298028945922852</v>
      </c>
      <c r="H85" s="69">
        <v>0.47637221217155457</v>
      </c>
      <c r="I85" s="69">
        <v>85.42889404296875</v>
      </c>
      <c r="J85" s="64">
        <v>0</v>
      </c>
    </row>
    <row r="86" spans="1:10" x14ac:dyDescent="0.25">
      <c r="A86" s="3" t="str">
        <f t="shared" si="1"/>
        <v>AC Cycling %1007/9/2021 (5:50pm-8:55pm)13</v>
      </c>
      <c r="B86" t="s">
        <v>69</v>
      </c>
      <c r="C86" t="s">
        <v>204</v>
      </c>
      <c r="D86" t="s">
        <v>171</v>
      </c>
      <c r="E86" t="s">
        <v>186</v>
      </c>
      <c r="F86" s="69">
        <v>17.435398101806641</v>
      </c>
      <c r="G86" s="69">
        <v>17.527883529663086</v>
      </c>
      <c r="H86" s="69">
        <v>0.41654250025749207</v>
      </c>
      <c r="I86" s="69">
        <v>87.66619873046875</v>
      </c>
      <c r="J86" s="64">
        <v>0</v>
      </c>
    </row>
    <row r="87" spans="1:10" x14ac:dyDescent="0.25">
      <c r="A87" s="3" t="str">
        <f t="shared" si="1"/>
        <v>AC Cycling %1007/9/2021 (5:50pm-8:55pm)14</v>
      </c>
      <c r="B87" t="s">
        <v>69</v>
      </c>
      <c r="C87" t="s">
        <v>204</v>
      </c>
      <c r="D87" t="s">
        <v>171</v>
      </c>
      <c r="E87" t="s">
        <v>187</v>
      </c>
      <c r="F87" s="69">
        <v>17.333719253540039</v>
      </c>
      <c r="G87" s="69">
        <v>17.455839157104492</v>
      </c>
      <c r="H87" s="69">
        <v>0.34201943874359131</v>
      </c>
      <c r="I87" s="69">
        <v>89.493965148925781</v>
      </c>
      <c r="J87" s="64">
        <v>0</v>
      </c>
    </row>
    <row r="88" spans="1:10" x14ac:dyDescent="0.25">
      <c r="A88" s="3" t="str">
        <f t="shared" si="1"/>
        <v>AC Cycling %1007/9/2021 (5:50pm-8:55pm)15</v>
      </c>
      <c r="B88" t="s">
        <v>69</v>
      </c>
      <c r="C88" t="s">
        <v>204</v>
      </c>
      <c r="D88" t="s">
        <v>171</v>
      </c>
      <c r="E88" t="s">
        <v>188</v>
      </c>
      <c r="F88" s="69">
        <v>16.881694793701172</v>
      </c>
      <c r="G88" s="69">
        <v>17.063888549804688</v>
      </c>
      <c r="H88" s="69">
        <v>0.14126560091972351</v>
      </c>
      <c r="I88" s="69">
        <v>90.621749877929688</v>
      </c>
      <c r="J88" s="64">
        <v>0</v>
      </c>
    </row>
    <row r="89" spans="1:10" x14ac:dyDescent="0.25">
      <c r="A89" s="3" t="str">
        <f t="shared" si="1"/>
        <v>AC Cycling %1007/9/2021 (5:50pm-8:55pm)16</v>
      </c>
      <c r="B89" t="s">
        <v>69</v>
      </c>
      <c r="C89" t="s">
        <v>204</v>
      </c>
      <c r="D89" t="s">
        <v>171</v>
      </c>
      <c r="E89" t="s">
        <v>189</v>
      </c>
      <c r="F89" s="69">
        <v>16.232297897338867</v>
      </c>
      <c r="G89" s="69">
        <v>16.050104141235352</v>
      </c>
      <c r="H89" s="69">
        <v>0.1412656158208847</v>
      </c>
      <c r="I89" s="69">
        <v>91.702133178710938</v>
      </c>
      <c r="J89" s="64">
        <v>0</v>
      </c>
    </row>
    <row r="90" spans="1:10" x14ac:dyDescent="0.25">
      <c r="A90" s="3" t="str">
        <f t="shared" si="1"/>
        <v>AC Cycling %1007/9/2021 (5:50pm-8:55pm)17</v>
      </c>
      <c r="B90" t="s">
        <v>69</v>
      </c>
      <c r="C90" t="s">
        <v>204</v>
      </c>
      <c r="D90" t="s">
        <v>171</v>
      </c>
      <c r="E90" t="s">
        <v>190</v>
      </c>
      <c r="F90" s="69">
        <v>14.593355178833008</v>
      </c>
      <c r="G90" s="69">
        <v>14.287574768066406</v>
      </c>
      <c r="H90" s="69">
        <v>0.22187997400760651</v>
      </c>
      <c r="I90" s="69">
        <v>92.405143737792969</v>
      </c>
      <c r="J90" s="64">
        <v>0</v>
      </c>
    </row>
    <row r="91" spans="1:10" x14ac:dyDescent="0.25">
      <c r="A91" s="3" t="str">
        <f t="shared" si="1"/>
        <v>AC Cycling %1007/9/2021 (5:50pm-8:55pm)18</v>
      </c>
      <c r="B91" t="s">
        <v>69</v>
      </c>
      <c r="C91" t="s">
        <v>204</v>
      </c>
      <c r="D91" t="s">
        <v>171</v>
      </c>
      <c r="E91" t="s">
        <v>191</v>
      </c>
      <c r="F91" s="69">
        <v>13.738583564758301</v>
      </c>
      <c r="G91" s="69">
        <v>13.211185455322266</v>
      </c>
      <c r="H91" s="69">
        <v>0.35632839798927307</v>
      </c>
      <c r="I91" s="69">
        <v>91.775009155273438</v>
      </c>
      <c r="J91" s="64">
        <v>0</v>
      </c>
    </row>
    <row r="92" spans="1:10" x14ac:dyDescent="0.25">
      <c r="A92" s="3" t="str">
        <f t="shared" si="1"/>
        <v>AC Cycling %1007/9/2021 (5:50pm-8:55pm)19</v>
      </c>
      <c r="B92" t="s">
        <v>69</v>
      </c>
      <c r="C92" t="s">
        <v>204</v>
      </c>
      <c r="D92" t="s">
        <v>171</v>
      </c>
      <c r="E92" t="s">
        <v>192</v>
      </c>
      <c r="F92" s="69">
        <v>13.439053535461426</v>
      </c>
      <c r="G92" s="69">
        <v>11.761545181274414</v>
      </c>
      <c r="H92" s="69">
        <v>0.33898356556892395</v>
      </c>
      <c r="I92" s="69">
        <v>90.34759521484375</v>
      </c>
      <c r="J92" s="64">
        <v>0</v>
      </c>
    </row>
    <row r="93" spans="1:10" x14ac:dyDescent="0.25">
      <c r="A93" s="3" t="str">
        <f t="shared" si="1"/>
        <v>AC Cycling %1007/9/2021 (5:50pm-8:55pm)20</v>
      </c>
      <c r="B93" t="s">
        <v>69</v>
      </c>
      <c r="C93" t="s">
        <v>204</v>
      </c>
      <c r="D93" t="s">
        <v>171</v>
      </c>
      <c r="E93" t="s">
        <v>193</v>
      </c>
      <c r="F93" s="69">
        <v>13.240597724914551</v>
      </c>
      <c r="G93" s="69">
        <v>12.036405563354492</v>
      </c>
      <c r="H93" s="69">
        <v>0.32664015889167786</v>
      </c>
      <c r="I93" s="69">
        <v>87.785049438476563</v>
      </c>
      <c r="J93" s="64">
        <v>0</v>
      </c>
    </row>
    <row r="94" spans="1:10" x14ac:dyDescent="0.25">
      <c r="A94" s="3" t="str">
        <f t="shared" si="1"/>
        <v>AC Cycling %1007/9/2021 (5:50pm-8:55pm)21</v>
      </c>
      <c r="B94" t="s">
        <v>69</v>
      </c>
      <c r="C94" t="s">
        <v>204</v>
      </c>
      <c r="D94" t="s">
        <v>171</v>
      </c>
      <c r="E94" t="s">
        <v>194</v>
      </c>
      <c r="F94" s="69">
        <v>12.915862083435059</v>
      </c>
      <c r="G94" s="69">
        <v>12.053739547729492</v>
      </c>
      <c r="H94" s="69">
        <v>0.3124101459980011</v>
      </c>
      <c r="I94" s="69">
        <v>84.35382080078125</v>
      </c>
      <c r="J94" s="64">
        <v>0</v>
      </c>
    </row>
    <row r="95" spans="1:10" x14ac:dyDescent="0.25">
      <c r="A95" s="3" t="str">
        <f t="shared" si="1"/>
        <v>AC Cycling %1007/9/2021 (5:50pm-8:55pm)22</v>
      </c>
      <c r="B95" t="s">
        <v>69</v>
      </c>
      <c r="C95" t="s">
        <v>204</v>
      </c>
      <c r="D95" t="s">
        <v>171</v>
      </c>
      <c r="E95" t="s">
        <v>195</v>
      </c>
      <c r="F95" s="69">
        <v>11.928353309631348</v>
      </c>
      <c r="G95" s="69">
        <v>12.396103858947754</v>
      </c>
      <c r="H95" s="69">
        <v>0.2398066520690918</v>
      </c>
      <c r="I95" s="69">
        <v>80.827072143554688</v>
      </c>
      <c r="J95" s="64">
        <v>0</v>
      </c>
    </row>
    <row r="96" spans="1:10" x14ac:dyDescent="0.25">
      <c r="A96" s="3" t="str">
        <f t="shared" si="1"/>
        <v>AC Cycling %1007/9/2021 (5:50pm-8:55pm)23</v>
      </c>
      <c r="B96" t="s">
        <v>69</v>
      </c>
      <c r="C96" t="s">
        <v>204</v>
      </c>
      <c r="D96" t="s">
        <v>171</v>
      </c>
      <c r="E96" t="s">
        <v>196</v>
      </c>
      <c r="F96" s="69">
        <v>10.815895080566406</v>
      </c>
      <c r="G96" s="69">
        <v>11.043610572814941</v>
      </c>
      <c r="H96" s="69">
        <v>0.17147724330425262</v>
      </c>
      <c r="I96" s="69">
        <v>78.968994140625</v>
      </c>
      <c r="J96" s="64">
        <v>0</v>
      </c>
    </row>
    <row r="97" spans="1:10" x14ac:dyDescent="0.25">
      <c r="A97" s="3" t="str">
        <f t="shared" si="1"/>
        <v>AC Cycling %1007/9/2021 (5:50pm-8:55pm)24</v>
      </c>
      <c r="B97" t="s">
        <v>69</v>
      </c>
      <c r="C97" t="s">
        <v>204</v>
      </c>
      <c r="D97" t="s">
        <v>171</v>
      </c>
      <c r="E97" t="s">
        <v>197</v>
      </c>
      <c r="F97" s="69">
        <v>10.239254951477051</v>
      </c>
      <c r="G97" s="69">
        <v>10.243077278137207</v>
      </c>
      <c r="H97" s="69">
        <v>0.15433806180953979</v>
      </c>
      <c r="I97" s="69">
        <v>77.628547668457031</v>
      </c>
      <c r="J97" s="64">
        <v>0</v>
      </c>
    </row>
    <row r="98" spans="1:10" x14ac:dyDescent="0.25">
      <c r="A98" s="3" t="str">
        <f t="shared" si="1"/>
        <v>AC Cycling %1008/27/2021 (5:00pm-6:00pm)1</v>
      </c>
      <c r="B98" t="s">
        <v>69</v>
      </c>
      <c r="C98" t="s">
        <v>204</v>
      </c>
      <c r="D98" t="s">
        <v>172</v>
      </c>
      <c r="E98" t="s">
        <v>174</v>
      </c>
      <c r="F98" s="69">
        <v>9.4143953323364258</v>
      </c>
      <c r="G98" s="69">
        <v>9.5831308364868164</v>
      </c>
      <c r="H98" s="69">
        <v>0.18310907483100891</v>
      </c>
      <c r="I98" s="69">
        <v>73.880897521972656</v>
      </c>
      <c r="J98" s="64">
        <v>0</v>
      </c>
    </row>
    <row r="99" spans="1:10" x14ac:dyDescent="0.25">
      <c r="A99" s="3" t="str">
        <f t="shared" si="1"/>
        <v>AC Cycling %1008/27/2021 (5:00pm-6:00pm)2</v>
      </c>
      <c r="B99" t="s">
        <v>69</v>
      </c>
      <c r="C99" t="s">
        <v>204</v>
      </c>
      <c r="D99" t="s">
        <v>172</v>
      </c>
      <c r="E99" t="s">
        <v>175</v>
      </c>
      <c r="F99" s="69">
        <v>9.019953727722168</v>
      </c>
      <c r="G99" s="69">
        <v>9.1847829818725586</v>
      </c>
      <c r="H99" s="69">
        <v>0.17346614599227905</v>
      </c>
      <c r="I99" s="69">
        <v>72.183334350585938</v>
      </c>
      <c r="J99" s="64">
        <v>0</v>
      </c>
    </row>
    <row r="100" spans="1:10" x14ac:dyDescent="0.25">
      <c r="A100" s="3" t="str">
        <f t="shared" si="1"/>
        <v>AC Cycling %1008/27/2021 (5:00pm-6:00pm)3</v>
      </c>
      <c r="B100" t="s">
        <v>69</v>
      </c>
      <c r="C100" t="s">
        <v>204</v>
      </c>
      <c r="D100" t="s">
        <v>172</v>
      </c>
      <c r="E100" t="s">
        <v>176</v>
      </c>
      <c r="F100" s="69">
        <v>8.7203102111816406</v>
      </c>
      <c r="G100" s="69">
        <v>8.7684478759765625</v>
      </c>
      <c r="H100" s="69">
        <v>0.14910513162612915</v>
      </c>
      <c r="I100" s="69">
        <v>70.526908874511719</v>
      </c>
      <c r="J100" s="64">
        <v>0</v>
      </c>
    </row>
    <row r="101" spans="1:10" x14ac:dyDescent="0.25">
      <c r="A101" s="3" t="str">
        <f t="shared" si="1"/>
        <v>AC Cycling %1008/27/2021 (5:00pm-6:00pm)4</v>
      </c>
      <c r="B101" t="s">
        <v>69</v>
      </c>
      <c r="C101" t="s">
        <v>204</v>
      </c>
      <c r="D101" t="s">
        <v>172</v>
      </c>
      <c r="E101" t="s">
        <v>177</v>
      </c>
      <c r="F101" s="69">
        <v>8.7488460540771484</v>
      </c>
      <c r="G101" s="69">
        <v>8.7091579437255859</v>
      </c>
      <c r="H101" s="69">
        <v>0.14736144244670868</v>
      </c>
      <c r="I101" s="69">
        <v>69.464408874511719</v>
      </c>
      <c r="J101" s="64">
        <v>0</v>
      </c>
    </row>
    <row r="102" spans="1:10" x14ac:dyDescent="0.25">
      <c r="A102" s="3" t="str">
        <f t="shared" si="1"/>
        <v>AC Cycling %1008/27/2021 (5:00pm-6:00pm)5</v>
      </c>
      <c r="B102" t="s">
        <v>69</v>
      </c>
      <c r="C102" t="s">
        <v>204</v>
      </c>
      <c r="D102" t="s">
        <v>172</v>
      </c>
      <c r="E102" t="s">
        <v>178</v>
      </c>
      <c r="F102" s="69">
        <v>9.098297119140625</v>
      </c>
      <c r="G102" s="69">
        <v>9.2437734603881836</v>
      </c>
      <c r="H102" s="69">
        <v>0.19856241345405579</v>
      </c>
      <c r="I102" s="69">
        <v>68.370758056640625</v>
      </c>
      <c r="J102" s="64">
        <v>0</v>
      </c>
    </row>
    <row r="103" spans="1:10" x14ac:dyDescent="0.25">
      <c r="A103" s="3" t="str">
        <f t="shared" si="1"/>
        <v>AC Cycling %1008/27/2021 (5:00pm-6:00pm)6</v>
      </c>
      <c r="B103" t="s">
        <v>69</v>
      </c>
      <c r="C103" t="s">
        <v>204</v>
      </c>
      <c r="D103" t="s">
        <v>172</v>
      </c>
      <c r="E103" t="s">
        <v>179</v>
      </c>
      <c r="F103" s="69">
        <v>10.588043212890625</v>
      </c>
      <c r="G103" s="69">
        <v>10.695291519165039</v>
      </c>
      <c r="H103" s="69">
        <v>0.29471403360366821</v>
      </c>
      <c r="I103" s="69">
        <v>67.506675720214844</v>
      </c>
      <c r="J103" s="64">
        <v>0</v>
      </c>
    </row>
    <row r="104" spans="1:10" x14ac:dyDescent="0.25">
      <c r="A104" s="3" t="str">
        <f t="shared" si="1"/>
        <v>AC Cycling %1008/27/2021 (5:00pm-6:00pm)7</v>
      </c>
      <c r="B104" t="s">
        <v>69</v>
      </c>
      <c r="C104" t="s">
        <v>204</v>
      </c>
      <c r="D104" t="s">
        <v>172</v>
      </c>
      <c r="E104" t="s">
        <v>180</v>
      </c>
      <c r="F104" s="69">
        <v>13.498215675354004</v>
      </c>
      <c r="G104" s="69">
        <v>13.52598762512207</v>
      </c>
      <c r="H104" s="69">
        <v>0.27340281009674072</v>
      </c>
      <c r="I104" s="69">
        <v>66.603752136230469</v>
      </c>
      <c r="J104" s="64">
        <v>0</v>
      </c>
    </row>
    <row r="105" spans="1:10" x14ac:dyDescent="0.25">
      <c r="A105" s="3" t="str">
        <f t="shared" si="1"/>
        <v>AC Cycling %1008/27/2021 (5:00pm-6:00pm)8</v>
      </c>
      <c r="B105" t="s">
        <v>69</v>
      </c>
      <c r="C105" t="s">
        <v>204</v>
      </c>
      <c r="D105" t="s">
        <v>172</v>
      </c>
      <c r="E105" t="s">
        <v>181</v>
      </c>
      <c r="F105" s="69">
        <v>17.590692520141602</v>
      </c>
      <c r="G105" s="69">
        <v>17.387340545654297</v>
      </c>
      <c r="H105" s="69">
        <v>0.26711487770080566</v>
      </c>
      <c r="I105" s="69">
        <v>66.3560791015625</v>
      </c>
      <c r="J105" s="64">
        <v>0</v>
      </c>
    </row>
    <row r="106" spans="1:10" x14ac:dyDescent="0.25">
      <c r="A106" s="3" t="str">
        <f t="shared" si="1"/>
        <v>AC Cycling %1008/27/2021 (5:00pm-6:00pm)9</v>
      </c>
      <c r="B106" t="s">
        <v>69</v>
      </c>
      <c r="C106" t="s">
        <v>204</v>
      </c>
      <c r="D106" t="s">
        <v>172</v>
      </c>
      <c r="E106" t="s">
        <v>182</v>
      </c>
      <c r="F106" s="69">
        <v>22.049934387207031</v>
      </c>
      <c r="G106" s="69">
        <v>21.914922714233398</v>
      </c>
      <c r="H106" s="69">
        <v>0.31163409352302551</v>
      </c>
      <c r="I106" s="69">
        <v>69.236236572265625</v>
      </c>
      <c r="J106" s="64">
        <v>0</v>
      </c>
    </row>
    <row r="107" spans="1:10" x14ac:dyDescent="0.25">
      <c r="A107" s="3" t="str">
        <f t="shared" si="1"/>
        <v>AC Cycling %1008/27/2021 (5:00pm-6:00pm)10</v>
      </c>
      <c r="B107" t="s">
        <v>69</v>
      </c>
      <c r="C107" t="s">
        <v>204</v>
      </c>
      <c r="D107" t="s">
        <v>172</v>
      </c>
      <c r="E107" t="s">
        <v>183</v>
      </c>
      <c r="F107" s="69">
        <v>24.160581588745117</v>
      </c>
      <c r="G107" s="69">
        <v>24.116550445556641</v>
      </c>
      <c r="H107" s="69">
        <v>0.33812475204467773</v>
      </c>
      <c r="I107" s="69">
        <v>74.715217590332031</v>
      </c>
      <c r="J107" s="64">
        <v>0</v>
      </c>
    </row>
    <row r="108" spans="1:10" x14ac:dyDescent="0.25">
      <c r="A108" s="3" t="str">
        <f t="shared" si="1"/>
        <v>AC Cycling %1008/27/2021 (5:00pm-6:00pm)11</v>
      </c>
      <c r="B108" t="s">
        <v>69</v>
      </c>
      <c r="C108" t="s">
        <v>204</v>
      </c>
      <c r="D108" t="s">
        <v>172</v>
      </c>
      <c r="E108" t="s">
        <v>184</v>
      </c>
      <c r="F108" s="69">
        <v>26.168106079101563</v>
      </c>
      <c r="G108" s="69">
        <v>26.232076644897461</v>
      </c>
      <c r="H108" s="69">
        <v>0.37417715787887573</v>
      </c>
      <c r="I108" s="69">
        <v>80.127998352050781</v>
      </c>
      <c r="J108" s="64">
        <v>0</v>
      </c>
    </row>
    <row r="109" spans="1:10" x14ac:dyDescent="0.25">
      <c r="A109" s="3" t="str">
        <f t="shared" si="1"/>
        <v>AC Cycling %1008/27/2021 (5:00pm-6:00pm)12</v>
      </c>
      <c r="B109" t="s">
        <v>69</v>
      </c>
      <c r="C109" t="s">
        <v>204</v>
      </c>
      <c r="D109" t="s">
        <v>172</v>
      </c>
      <c r="E109" t="s">
        <v>185</v>
      </c>
      <c r="F109" s="69">
        <v>28.65992546081543</v>
      </c>
      <c r="G109" s="69">
        <v>28.281244277954102</v>
      </c>
      <c r="H109" s="69">
        <v>0.38131996989250183</v>
      </c>
      <c r="I109" s="69">
        <v>84.5528564453125</v>
      </c>
      <c r="J109" s="64">
        <v>0</v>
      </c>
    </row>
    <row r="110" spans="1:10" x14ac:dyDescent="0.25">
      <c r="A110" s="3" t="str">
        <f t="shared" si="1"/>
        <v>AC Cycling %1008/27/2021 (5:00pm-6:00pm)13</v>
      </c>
      <c r="B110" t="s">
        <v>69</v>
      </c>
      <c r="C110" t="s">
        <v>204</v>
      </c>
      <c r="D110" t="s">
        <v>172</v>
      </c>
      <c r="E110" t="s">
        <v>186</v>
      </c>
      <c r="F110" s="69">
        <v>29.924482345581055</v>
      </c>
      <c r="G110" s="69">
        <v>29.47077751159668</v>
      </c>
      <c r="H110" s="69">
        <v>0.39446574449539185</v>
      </c>
      <c r="I110" s="69">
        <v>88.003829956054688</v>
      </c>
      <c r="J110" s="64">
        <v>0</v>
      </c>
    </row>
    <row r="111" spans="1:10" x14ac:dyDescent="0.25">
      <c r="A111" s="3" t="str">
        <f t="shared" si="1"/>
        <v>AC Cycling %1008/27/2021 (5:00pm-6:00pm)14</v>
      </c>
      <c r="B111" t="s">
        <v>69</v>
      </c>
      <c r="C111" t="s">
        <v>204</v>
      </c>
      <c r="D111" t="s">
        <v>172</v>
      </c>
      <c r="E111" t="s">
        <v>187</v>
      </c>
      <c r="F111" s="69">
        <v>31.609579086303711</v>
      </c>
      <c r="G111" s="69">
        <v>31.166496276855469</v>
      </c>
      <c r="H111" s="69">
        <v>0.34396883845329285</v>
      </c>
      <c r="I111" s="69">
        <v>90.693008422851563</v>
      </c>
      <c r="J111" s="64">
        <v>0</v>
      </c>
    </row>
    <row r="112" spans="1:10" x14ac:dyDescent="0.25">
      <c r="A112" s="3" t="str">
        <f t="shared" si="1"/>
        <v>AC Cycling %1008/27/2021 (5:00pm-6:00pm)15</v>
      </c>
      <c r="B112" t="s">
        <v>69</v>
      </c>
      <c r="C112" t="s">
        <v>204</v>
      </c>
      <c r="D112" t="s">
        <v>172</v>
      </c>
      <c r="E112" t="s">
        <v>188</v>
      </c>
      <c r="F112" s="69">
        <v>30.760822296142578</v>
      </c>
      <c r="G112" s="69">
        <v>30.554489135742188</v>
      </c>
      <c r="H112" s="69">
        <v>0.16175971925258636</v>
      </c>
      <c r="I112" s="69">
        <v>92.307228088378906</v>
      </c>
      <c r="J112" s="64">
        <v>0</v>
      </c>
    </row>
    <row r="113" spans="1:10" x14ac:dyDescent="0.25">
      <c r="A113" s="3" t="str">
        <f t="shared" si="1"/>
        <v>AC Cycling %1008/27/2021 (5:00pm-6:00pm)16</v>
      </c>
      <c r="B113" t="s">
        <v>69</v>
      </c>
      <c r="C113" t="s">
        <v>204</v>
      </c>
      <c r="D113" t="s">
        <v>172</v>
      </c>
      <c r="E113" t="s">
        <v>189</v>
      </c>
      <c r="F113" s="69">
        <v>25.754831314086914</v>
      </c>
      <c r="G113" s="69">
        <v>25.961164474487305</v>
      </c>
      <c r="H113" s="69">
        <v>0.16175974905490875</v>
      </c>
      <c r="I113" s="69">
        <v>93.605918884277344</v>
      </c>
      <c r="J113" s="64">
        <v>0</v>
      </c>
    </row>
    <row r="114" spans="1:10" x14ac:dyDescent="0.25">
      <c r="A114" s="3" t="str">
        <f t="shared" si="1"/>
        <v>AC Cycling %1008/27/2021 (5:00pm-6:00pm)17</v>
      </c>
      <c r="B114" t="s">
        <v>69</v>
      </c>
      <c r="C114" t="s">
        <v>204</v>
      </c>
      <c r="D114" t="s">
        <v>172</v>
      </c>
      <c r="E114" t="s">
        <v>190</v>
      </c>
      <c r="F114" s="69">
        <v>20.043420791625977</v>
      </c>
      <c r="G114" s="69">
        <v>20.040979385375977</v>
      </c>
      <c r="H114" s="69">
        <v>0.31791862845420837</v>
      </c>
      <c r="I114" s="69">
        <v>93.217987060546875</v>
      </c>
      <c r="J114" s="64">
        <v>0</v>
      </c>
    </row>
    <row r="115" spans="1:10" x14ac:dyDescent="0.25">
      <c r="A115" s="3" t="str">
        <f t="shared" si="1"/>
        <v>AC Cycling %1008/27/2021 (5:00pm-6:00pm)18</v>
      </c>
      <c r="B115" t="s">
        <v>69</v>
      </c>
      <c r="C115" t="s">
        <v>204</v>
      </c>
      <c r="D115" t="s">
        <v>172</v>
      </c>
      <c r="E115" t="s">
        <v>191</v>
      </c>
      <c r="F115" s="69">
        <v>17.045690536499023</v>
      </c>
      <c r="G115" s="69">
        <v>14.597627639770508</v>
      </c>
      <c r="H115" s="69">
        <v>0.41417387127876282</v>
      </c>
      <c r="I115" s="69">
        <v>91.522201538085938</v>
      </c>
      <c r="J115" s="64">
        <v>0</v>
      </c>
    </row>
    <row r="116" spans="1:10" x14ac:dyDescent="0.25">
      <c r="A116" s="3" t="str">
        <f t="shared" si="1"/>
        <v>AC Cycling %1008/27/2021 (5:00pm-6:00pm)19</v>
      </c>
      <c r="B116" t="s">
        <v>69</v>
      </c>
      <c r="C116" t="s">
        <v>204</v>
      </c>
      <c r="D116" t="s">
        <v>172</v>
      </c>
      <c r="E116" t="s">
        <v>192</v>
      </c>
      <c r="F116" s="69">
        <v>15.258648872375488</v>
      </c>
      <c r="G116" s="69">
        <v>15.579462051391602</v>
      </c>
      <c r="H116" s="69">
        <v>0.32180818915367126</v>
      </c>
      <c r="I116" s="69">
        <v>89.644493103027344</v>
      </c>
      <c r="J116" s="64">
        <v>0</v>
      </c>
    </row>
    <row r="117" spans="1:10" x14ac:dyDescent="0.25">
      <c r="A117" s="3" t="str">
        <f t="shared" si="1"/>
        <v>AC Cycling %1008/27/2021 (5:00pm-6:00pm)20</v>
      </c>
      <c r="B117" t="s">
        <v>69</v>
      </c>
      <c r="C117" t="s">
        <v>204</v>
      </c>
      <c r="D117" t="s">
        <v>172</v>
      </c>
      <c r="E117" t="s">
        <v>193</v>
      </c>
      <c r="F117" s="69">
        <v>15.099394798278809</v>
      </c>
      <c r="G117" s="69">
        <v>15.147551536560059</v>
      </c>
      <c r="H117" s="69">
        <v>0.34051087498664856</v>
      </c>
      <c r="I117" s="69">
        <v>86.940284729003906</v>
      </c>
      <c r="J117" s="64">
        <v>0</v>
      </c>
    </row>
    <row r="118" spans="1:10" x14ac:dyDescent="0.25">
      <c r="A118" s="3" t="str">
        <f t="shared" si="1"/>
        <v>AC Cycling %1008/27/2021 (5:00pm-6:00pm)21</v>
      </c>
      <c r="B118" t="s">
        <v>69</v>
      </c>
      <c r="C118" t="s">
        <v>204</v>
      </c>
      <c r="D118" t="s">
        <v>172</v>
      </c>
      <c r="E118" t="s">
        <v>194</v>
      </c>
      <c r="F118" s="69">
        <v>14.322754859924316</v>
      </c>
      <c r="G118" s="69">
        <v>13.959373474121094</v>
      </c>
      <c r="H118" s="69">
        <v>0.41668972373008728</v>
      </c>
      <c r="I118" s="69">
        <v>82.378829956054688</v>
      </c>
      <c r="J118" s="64">
        <v>0</v>
      </c>
    </row>
    <row r="119" spans="1:10" x14ac:dyDescent="0.25">
      <c r="A119" s="3" t="str">
        <f t="shared" si="1"/>
        <v>AC Cycling %1008/27/2021 (5:00pm-6:00pm)22</v>
      </c>
      <c r="B119" t="s">
        <v>69</v>
      </c>
      <c r="C119" t="s">
        <v>204</v>
      </c>
      <c r="D119" t="s">
        <v>172</v>
      </c>
      <c r="E119" t="s">
        <v>195</v>
      </c>
      <c r="F119" s="69">
        <v>12.858517646789551</v>
      </c>
      <c r="G119" s="69">
        <v>12.545055389404297</v>
      </c>
      <c r="H119" s="69">
        <v>0.4020368754863739</v>
      </c>
      <c r="I119" s="69">
        <v>78.712882995605469</v>
      </c>
      <c r="J119" s="64">
        <v>0</v>
      </c>
    </row>
    <row r="120" spans="1:10" x14ac:dyDescent="0.25">
      <c r="A120" s="3" t="str">
        <f t="shared" si="1"/>
        <v>AC Cycling %1008/27/2021 (5:00pm-6:00pm)23</v>
      </c>
      <c r="B120" t="s">
        <v>69</v>
      </c>
      <c r="C120" t="s">
        <v>204</v>
      </c>
      <c r="D120" t="s">
        <v>172</v>
      </c>
      <c r="E120" t="s">
        <v>196</v>
      </c>
      <c r="F120" s="69">
        <v>11.440381050109863</v>
      </c>
      <c r="G120" s="69">
        <v>11.086466789245605</v>
      </c>
      <c r="H120" s="69">
        <v>0.32329028844833374</v>
      </c>
      <c r="I120" s="69">
        <v>76.365379333496094</v>
      </c>
      <c r="J120" s="64">
        <v>0</v>
      </c>
    </row>
    <row r="121" spans="1:10" x14ac:dyDescent="0.25">
      <c r="A121" s="3" t="str">
        <f t="shared" si="1"/>
        <v>AC Cycling %1008/27/2021 (5:00pm-6:00pm)24</v>
      </c>
      <c r="B121" t="s">
        <v>69</v>
      </c>
      <c r="C121" t="s">
        <v>204</v>
      </c>
      <c r="D121" t="s">
        <v>172</v>
      </c>
      <c r="E121" t="s">
        <v>197</v>
      </c>
      <c r="F121" s="69">
        <v>10.530959129333496</v>
      </c>
      <c r="G121" s="69">
        <v>10.183602333068848</v>
      </c>
      <c r="H121" s="69">
        <v>0.24901194870471954</v>
      </c>
      <c r="I121" s="69">
        <v>74.2822265625</v>
      </c>
      <c r="J121" s="64">
        <v>0</v>
      </c>
    </row>
    <row r="122" spans="1:10" x14ac:dyDescent="0.25">
      <c r="A122" s="3" t="str">
        <f t="shared" si="1"/>
        <v>AC Cycling %1009/9/2021 (3:58pm-5:00pm)1</v>
      </c>
      <c r="B122" t="s">
        <v>69</v>
      </c>
      <c r="C122" t="s">
        <v>204</v>
      </c>
      <c r="D122" t="s">
        <v>173</v>
      </c>
      <c r="E122" t="s">
        <v>174</v>
      </c>
      <c r="F122" s="69">
        <v>9.6847858428955078</v>
      </c>
      <c r="G122" s="69">
        <v>9.8408403396606445</v>
      </c>
      <c r="H122" s="69">
        <v>0.13348421454429626</v>
      </c>
      <c r="I122" s="69">
        <v>72.17327880859375</v>
      </c>
      <c r="J122" s="64">
        <v>0</v>
      </c>
    </row>
    <row r="123" spans="1:10" x14ac:dyDescent="0.25">
      <c r="A123" s="3" t="str">
        <f t="shared" si="1"/>
        <v>AC Cycling %1009/9/2021 (3:58pm-5:00pm)2</v>
      </c>
      <c r="B123" t="s">
        <v>69</v>
      </c>
      <c r="C123" t="s">
        <v>204</v>
      </c>
      <c r="D123" t="s">
        <v>173</v>
      </c>
      <c r="E123" t="s">
        <v>175</v>
      </c>
      <c r="F123" s="69">
        <v>9.409663200378418</v>
      </c>
      <c r="G123" s="69">
        <v>9.6161842346191406</v>
      </c>
      <c r="H123" s="69">
        <v>0.15860657393932343</v>
      </c>
      <c r="I123" s="69">
        <v>71.657432556152344</v>
      </c>
      <c r="J123" s="64">
        <v>0</v>
      </c>
    </row>
    <row r="124" spans="1:10" x14ac:dyDescent="0.25">
      <c r="A124" s="3" t="str">
        <f t="shared" si="1"/>
        <v>AC Cycling %1009/9/2021 (3:58pm-5:00pm)3</v>
      </c>
      <c r="B124" t="s">
        <v>69</v>
      </c>
      <c r="C124" t="s">
        <v>204</v>
      </c>
      <c r="D124" t="s">
        <v>173</v>
      </c>
      <c r="E124" t="s">
        <v>176</v>
      </c>
      <c r="F124" s="69">
        <v>9.1791543960571289</v>
      </c>
      <c r="G124" s="69">
        <v>9.2075843811035156</v>
      </c>
      <c r="H124" s="69">
        <v>0.11545088142156601</v>
      </c>
      <c r="I124" s="69">
        <v>71.250198364257813</v>
      </c>
      <c r="J124" s="64">
        <v>0</v>
      </c>
    </row>
    <row r="125" spans="1:10" x14ac:dyDescent="0.25">
      <c r="A125" s="3" t="str">
        <f t="shared" si="1"/>
        <v>AC Cycling %1009/9/2021 (3:58pm-5:00pm)4</v>
      </c>
      <c r="B125" t="s">
        <v>69</v>
      </c>
      <c r="C125" t="s">
        <v>204</v>
      </c>
      <c r="D125" t="s">
        <v>173</v>
      </c>
      <c r="E125" t="s">
        <v>177</v>
      </c>
      <c r="F125" s="69">
        <v>9.2308740615844727</v>
      </c>
      <c r="G125" s="69">
        <v>9.2094144821166992</v>
      </c>
      <c r="H125" s="69">
        <v>0.11699663102626801</v>
      </c>
      <c r="I125" s="69">
        <v>70.859573364257813</v>
      </c>
      <c r="J125" s="64">
        <v>0</v>
      </c>
    </row>
    <row r="126" spans="1:10" x14ac:dyDescent="0.25">
      <c r="A126" s="3" t="str">
        <f t="shared" si="1"/>
        <v>AC Cycling %1009/9/2021 (3:58pm-5:00pm)5</v>
      </c>
      <c r="B126" t="s">
        <v>69</v>
      </c>
      <c r="C126" t="s">
        <v>204</v>
      </c>
      <c r="D126" t="s">
        <v>173</v>
      </c>
      <c r="E126" t="s">
        <v>178</v>
      </c>
      <c r="F126" s="69">
        <v>9.8557968139648438</v>
      </c>
      <c r="G126" s="69">
        <v>9.7596921920776367</v>
      </c>
      <c r="H126" s="69">
        <v>0.12048634886741638</v>
      </c>
      <c r="I126" s="69">
        <v>70.836013793945313</v>
      </c>
      <c r="J126" s="64">
        <v>0</v>
      </c>
    </row>
    <row r="127" spans="1:10" x14ac:dyDescent="0.25">
      <c r="A127" s="3" t="str">
        <f t="shared" si="1"/>
        <v>AC Cycling %1009/9/2021 (3:58pm-5:00pm)6</v>
      </c>
      <c r="B127" t="s">
        <v>69</v>
      </c>
      <c r="C127" t="s">
        <v>204</v>
      </c>
      <c r="D127" t="s">
        <v>173</v>
      </c>
      <c r="E127" t="s">
        <v>179</v>
      </c>
      <c r="F127" s="69">
        <v>11.888440132141113</v>
      </c>
      <c r="G127" s="69">
        <v>11.679071426391602</v>
      </c>
      <c r="H127" s="69">
        <v>0.15809546411037445</v>
      </c>
      <c r="I127" s="69">
        <v>71.12939453125</v>
      </c>
      <c r="J127" s="64">
        <v>0</v>
      </c>
    </row>
    <row r="128" spans="1:10" x14ac:dyDescent="0.25">
      <c r="A128" s="3" t="str">
        <f t="shared" si="1"/>
        <v>AC Cycling %1009/9/2021 (3:58pm-5:00pm)7</v>
      </c>
      <c r="B128" t="s">
        <v>69</v>
      </c>
      <c r="C128" t="s">
        <v>204</v>
      </c>
      <c r="D128" t="s">
        <v>173</v>
      </c>
      <c r="E128" t="s">
        <v>180</v>
      </c>
      <c r="F128" s="69">
        <v>15.68257999420166</v>
      </c>
      <c r="G128" s="69">
        <v>15.668863296508789</v>
      </c>
      <c r="H128" s="69">
        <v>0.22011353075504303</v>
      </c>
      <c r="I128" s="69">
        <v>71.27252197265625</v>
      </c>
      <c r="J128" s="64">
        <v>0</v>
      </c>
    </row>
    <row r="129" spans="1:10" x14ac:dyDescent="0.25">
      <c r="A129" s="3" t="str">
        <f t="shared" si="1"/>
        <v>AC Cycling %1009/9/2021 (3:58pm-5:00pm)8</v>
      </c>
      <c r="B129" t="s">
        <v>69</v>
      </c>
      <c r="C129" t="s">
        <v>204</v>
      </c>
      <c r="D129" t="s">
        <v>173</v>
      </c>
      <c r="E129" t="s">
        <v>181</v>
      </c>
      <c r="F129" s="69">
        <v>20.851202011108398</v>
      </c>
      <c r="G129" s="69">
        <v>20.657539367675781</v>
      </c>
      <c r="H129" s="69">
        <v>0.24874567985534668</v>
      </c>
      <c r="I129" s="69">
        <v>70.852874755859375</v>
      </c>
      <c r="J129" s="64">
        <v>0</v>
      </c>
    </row>
    <row r="130" spans="1:10" x14ac:dyDescent="0.25">
      <c r="A130" s="3" t="str">
        <f t="shared" si="1"/>
        <v>AC Cycling %1009/9/2021 (3:58pm-5:00pm)9</v>
      </c>
      <c r="B130" t="s">
        <v>69</v>
      </c>
      <c r="C130" t="s">
        <v>204</v>
      </c>
      <c r="D130" t="s">
        <v>173</v>
      </c>
      <c r="E130" t="s">
        <v>182</v>
      </c>
      <c r="F130" s="69">
        <v>25.999872207641602</v>
      </c>
      <c r="G130" s="69">
        <v>25.969863891601563</v>
      </c>
      <c r="H130" s="69">
        <v>0.29157963395118713</v>
      </c>
      <c r="I130" s="69">
        <v>72.110710144042969</v>
      </c>
      <c r="J130" s="64">
        <v>0</v>
      </c>
    </row>
    <row r="131" spans="1:10" x14ac:dyDescent="0.25">
      <c r="A131" s="3" t="str">
        <f t="shared" ref="A131:A194" si="2">B131&amp;C131&amp;D131&amp;E131</f>
        <v>AC Cycling %1009/9/2021 (3:58pm-5:00pm)10</v>
      </c>
      <c r="B131" t="s">
        <v>69</v>
      </c>
      <c r="C131" t="s">
        <v>204</v>
      </c>
      <c r="D131" t="s">
        <v>173</v>
      </c>
      <c r="E131" t="s">
        <v>183</v>
      </c>
      <c r="F131" s="69">
        <v>27.96552848815918</v>
      </c>
      <c r="G131" s="69">
        <v>27.986690521240234</v>
      </c>
      <c r="H131" s="69">
        <v>0.31829783320426941</v>
      </c>
      <c r="I131" s="69">
        <v>75.673072814941406</v>
      </c>
      <c r="J131" s="64">
        <v>0</v>
      </c>
    </row>
    <row r="132" spans="1:10" x14ac:dyDescent="0.25">
      <c r="A132" s="3" t="str">
        <f t="shared" si="2"/>
        <v>AC Cycling %1009/9/2021 (3:58pm-5:00pm)11</v>
      </c>
      <c r="B132" t="s">
        <v>69</v>
      </c>
      <c r="C132" t="s">
        <v>204</v>
      </c>
      <c r="D132" t="s">
        <v>173</v>
      </c>
      <c r="E132" t="s">
        <v>184</v>
      </c>
      <c r="F132" s="69">
        <v>29.714332580566406</v>
      </c>
      <c r="G132" s="69">
        <v>29.805379867553711</v>
      </c>
      <c r="H132" s="69">
        <v>0.2744632363319397</v>
      </c>
      <c r="I132" s="69">
        <v>79.786819458007813</v>
      </c>
      <c r="J132" s="64">
        <v>0</v>
      </c>
    </row>
    <row r="133" spans="1:10" x14ac:dyDescent="0.25">
      <c r="A133" s="3" t="str">
        <f t="shared" si="2"/>
        <v>AC Cycling %1009/9/2021 (3:58pm-5:00pm)12</v>
      </c>
      <c r="B133" t="s">
        <v>69</v>
      </c>
      <c r="C133" t="s">
        <v>204</v>
      </c>
      <c r="D133" t="s">
        <v>173</v>
      </c>
      <c r="E133" t="s">
        <v>185</v>
      </c>
      <c r="F133" s="69">
        <v>31.3341064453125</v>
      </c>
      <c r="G133" s="69">
        <v>31.539655685424805</v>
      </c>
      <c r="H133" s="69">
        <v>0.24594539403915405</v>
      </c>
      <c r="I133" s="69">
        <v>83.711921691894531</v>
      </c>
      <c r="J133" s="64">
        <v>0</v>
      </c>
    </row>
    <row r="134" spans="1:10" x14ac:dyDescent="0.25">
      <c r="A134" s="3" t="str">
        <f t="shared" si="2"/>
        <v>AC Cycling %1009/9/2021 (3:58pm-5:00pm)13</v>
      </c>
      <c r="B134" t="s">
        <v>69</v>
      </c>
      <c r="C134" t="s">
        <v>204</v>
      </c>
      <c r="D134" t="s">
        <v>173</v>
      </c>
      <c r="E134" t="s">
        <v>186</v>
      </c>
      <c r="F134" s="69">
        <v>32.323204040527344</v>
      </c>
      <c r="G134" s="69">
        <v>32.449775695800781</v>
      </c>
      <c r="H134" s="69">
        <v>0.13397206366062164</v>
      </c>
      <c r="I134" s="69">
        <v>86.433486938476563</v>
      </c>
      <c r="J134" s="64">
        <v>0</v>
      </c>
    </row>
    <row r="135" spans="1:10" x14ac:dyDescent="0.25">
      <c r="A135" s="3" t="str">
        <f t="shared" si="2"/>
        <v>AC Cycling %1009/9/2021 (3:58pm-5:00pm)14</v>
      </c>
      <c r="B135" t="s">
        <v>69</v>
      </c>
      <c r="C135" t="s">
        <v>204</v>
      </c>
      <c r="D135" t="s">
        <v>173</v>
      </c>
      <c r="E135" t="s">
        <v>187</v>
      </c>
      <c r="F135" s="69">
        <v>34.11431884765625</v>
      </c>
      <c r="G135" s="69">
        <v>33.987751007080078</v>
      </c>
      <c r="H135" s="69">
        <v>0.13397207856178284</v>
      </c>
      <c r="I135" s="69">
        <v>88.857101440429688</v>
      </c>
      <c r="J135" s="64">
        <v>0</v>
      </c>
    </row>
    <row r="136" spans="1:10" x14ac:dyDescent="0.25">
      <c r="A136" s="3" t="str">
        <f t="shared" si="2"/>
        <v>AC Cycling %1009/9/2021 (3:58pm-5:00pm)15</v>
      </c>
      <c r="B136" t="s">
        <v>69</v>
      </c>
      <c r="C136" t="s">
        <v>204</v>
      </c>
      <c r="D136" t="s">
        <v>173</v>
      </c>
      <c r="E136" t="s">
        <v>188</v>
      </c>
      <c r="F136" s="69">
        <v>33.71612548828125</v>
      </c>
      <c r="G136" s="69">
        <v>33.660449981689453</v>
      </c>
      <c r="H136" s="69">
        <v>0.32075315713882446</v>
      </c>
      <c r="I136" s="69">
        <v>90.905166625976563</v>
      </c>
      <c r="J136" s="64">
        <v>0</v>
      </c>
    </row>
    <row r="137" spans="1:10" x14ac:dyDescent="0.25">
      <c r="A137" s="3" t="str">
        <f t="shared" si="2"/>
        <v>AC Cycling %1009/9/2021 (3:58pm-5:00pm)16</v>
      </c>
      <c r="B137" t="s">
        <v>69</v>
      </c>
      <c r="C137" t="s">
        <v>204</v>
      </c>
      <c r="D137" t="s">
        <v>173</v>
      </c>
      <c r="E137" t="s">
        <v>189</v>
      </c>
      <c r="F137" s="69">
        <v>28.910036087036133</v>
      </c>
      <c r="G137" s="69">
        <v>28.698577880859375</v>
      </c>
      <c r="H137" s="69">
        <v>0.38455659151077271</v>
      </c>
      <c r="I137" s="69">
        <v>92.816329956054688</v>
      </c>
      <c r="J137" s="64">
        <v>0</v>
      </c>
    </row>
    <row r="138" spans="1:10" x14ac:dyDescent="0.25">
      <c r="A138" s="3" t="str">
        <f t="shared" si="2"/>
        <v>AC Cycling %1009/9/2021 (3:58pm-5:00pm)17</v>
      </c>
      <c r="B138" t="s">
        <v>69</v>
      </c>
      <c r="C138" t="s">
        <v>204</v>
      </c>
      <c r="D138" t="s">
        <v>173</v>
      </c>
      <c r="E138" t="s">
        <v>190</v>
      </c>
      <c r="F138" s="69">
        <v>22.286863327026367</v>
      </c>
      <c r="G138" s="69">
        <v>18.704111099243164</v>
      </c>
      <c r="H138" s="69">
        <v>0.34650138020515442</v>
      </c>
      <c r="I138" s="69">
        <v>92.380577087402344</v>
      </c>
      <c r="J138" s="64">
        <v>0</v>
      </c>
    </row>
    <row r="139" spans="1:10" x14ac:dyDescent="0.25">
      <c r="A139" s="3" t="str">
        <f t="shared" si="2"/>
        <v>AC Cycling %1009/9/2021 (3:58pm-5:00pm)18</v>
      </c>
      <c r="B139" t="s">
        <v>69</v>
      </c>
      <c r="C139" t="s">
        <v>204</v>
      </c>
      <c r="D139" t="s">
        <v>173</v>
      </c>
      <c r="E139" t="s">
        <v>191</v>
      </c>
      <c r="F139" s="69">
        <v>18.808237075805664</v>
      </c>
      <c r="G139" s="69">
        <v>19.396350860595703</v>
      </c>
      <c r="H139" s="69">
        <v>0.39009922742843628</v>
      </c>
      <c r="I139" s="69">
        <v>91.318519592285156</v>
      </c>
      <c r="J139" s="64">
        <v>0</v>
      </c>
    </row>
    <row r="140" spans="1:10" x14ac:dyDescent="0.25">
      <c r="A140" s="3" t="str">
        <f t="shared" si="2"/>
        <v>AC Cycling %1009/9/2021 (3:58pm-5:00pm)19</v>
      </c>
      <c r="B140" t="s">
        <v>69</v>
      </c>
      <c r="C140" t="s">
        <v>204</v>
      </c>
      <c r="D140" t="s">
        <v>173</v>
      </c>
      <c r="E140" t="s">
        <v>192</v>
      </c>
      <c r="F140" s="69">
        <v>16.413368225097656</v>
      </c>
      <c r="G140" s="69">
        <v>17.32940673828125</v>
      </c>
      <c r="H140" s="69">
        <v>0.36131328344345093</v>
      </c>
      <c r="I140" s="69">
        <v>88.919837951660156</v>
      </c>
      <c r="J140" s="64">
        <v>0</v>
      </c>
    </row>
    <row r="141" spans="1:10" x14ac:dyDescent="0.25">
      <c r="A141" s="3" t="str">
        <f t="shared" si="2"/>
        <v>AC Cycling %1009/9/2021 (3:58pm-5:00pm)20</v>
      </c>
      <c r="B141" t="s">
        <v>69</v>
      </c>
      <c r="C141" t="s">
        <v>204</v>
      </c>
      <c r="D141" t="s">
        <v>173</v>
      </c>
      <c r="E141" t="s">
        <v>193</v>
      </c>
      <c r="F141" s="69">
        <v>15.883969306945801</v>
      </c>
      <c r="G141" s="69">
        <v>16.536087036132813</v>
      </c>
      <c r="H141" s="69">
        <v>0.33474999666213989</v>
      </c>
      <c r="I141" s="69">
        <v>85.3076171875</v>
      </c>
      <c r="J141" s="64">
        <v>0</v>
      </c>
    </row>
    <row r="142" spans="1:10" x14ac:dyDescent="0.25">
      <c r="A142" s="3" t="str">
        <f t="shared" si="2"/>
        <v>AC Cycling %1009/9/2021 (3:58pm-5:00pm)21</v>
      </c>
      <c r="B142" t="s">
        <v>69</v>
      </c>
      <c r="C142" t="s">
        <v>204</v>
      </c>
      <c r="D142" t="s">
        <v>173</v>
      </c>
      <c r="E142" t="s">
        <v>194</v>
      </c>
      <c r="F142" s="69">
        <v>14.361741065979004</v>
      </c>
      <c r="G142" s="69">
        <v>14.875802040100098</v>
      </c>
      <c r="H142" s="69">
        <v>0.29127165675163269</v>
      </c>
      <c r="I142" s="69">
        <v>81.55804443359375</v>
      </c>
      <c r="J142" s="64">
        <v>0</v>
      </c>
    </row>
    <row r="143" spans="1:10" x14ac:dyDescent="0.25">
      <c r="A143" s="3" t="str">
        <f t="shared" si="2"/>
        <v>AC Cycling %1009/9/2021 (3:58pm-5:00pm)22</v>
      </c>
      <c r="B143" t="s">
        <v>69</v>
      </c>
      <c r="C143" t="s">
        <v>204</v>
      </c>
      <c r="D143" t="s">
        <v>173</v>
      </c>
      <c r="E143" t="s">
        <v>195</v>
      </c>
      <c r="F143" s="69">
        <v>12.965128898620605</v>
      </c>
      <c r="G143" s="69">
        <v>13.005859375</v>
      </c>
      <c r="H143" s="69">
        <v>0.24722066521644592</v>
      </c>
      <c r="I143" s="69">
        <v>78.823379516601563</v>
      </c>
      <c r="J143" s="64">
        <v>0</v>
      </c>
    </row>
    <row r="144" spans="1:10" x14ac:dyDescent="0.25">
      <c r="A144" s="3" t="str">
        <f t="shared" si="2"/>
        <v>AC Cycling %1009/9/2021 (3:58pm-5:00pm)23</v>
      </c>
      <c r="B144" t="s">
        <v>69</v>
      </c>
      <c r="C144" t="s">
        <v>204</v>
      </c>
      <c r="D144" t="s">
        <v>173</v>
      </c>
      <c r="E144" t="s">
        <v>196</v>
      </c>
      <c r="F144" s="69">
        <v>11.42616081237793</v>
      </c>
      <c r="G144" s="69">
        <v>11.476470947265625</v>
      </c>
      <c r="H144" s="69">
        <v>0.23080103099346161</v>
      </c>
      <c r="I144" s="69">
        <v>76.69586181640625</v>
      </c>
      <c r="J144" s="64">
        <v>0</v>
      </c>
    </row>
    <row r="145" spans="1:10" x14ac:dyDescent="0.25">
      <c r="A145" s="3" t="str">
        <f t="shared" si="2"/>
        <v>AC Cycling %1009/9/2021 (3:58pm-5:00pm)24</v>
      </c>
      <c r="B145" t="s">
        <v>69</v>
      </c>
      <c r="C145" t="s">
        <v>204</v>
      </c>
      <c r="D145" t="s">
        <v>173</v>
      </c>
      <c r="E145" t="s">
        <v>197</v>
      </c>
      <c r="F145" s="69">
        <v>10.390229225158691</v>
      </c>
      <c r="G145" s="69">
        <v>10.53291130065918</v>
      </c>
      <c r="H145" s="69">
        <v>0.27301588654518127</v>
      </c>
      <c r="I145" s="69">
        <v>75.346244812011719</v>
      </c>
      <c r="J145" s="64">
        <v>0</v>
      </c>
    </row>
    <row r="146" spans="1:10" x14ac:dyDescent="0.25">
      <c r="A146" s="3" t="str">
        <f t="shared" si="2"/>
        <v>AC Cycling %100Average Event Day (5:00pm-6:00pm)1</v>
      </c>
      <c r="B146" t="s">
        <v>69</v>
      </c>
      <c r="C146" t="s">
        <v>204</v>
      </c>
      <c r="D146" t="s">
        <v>167</v>
      </c>
      <c r="E146" t="s">
        <v>174</v>
      </c>
      <c r="F146" s="69">
        <v>9.3740882873535156</v>
      </c>
      <c r="G146" s="69">
        <v>9.3420839309692383</v>
      </c>
      <c r="H146" s="69">
        <v>8.4505856037139893E-2</v>
      </c>
      <c r="I146" s="69">
        <v>73.310447692871094</v>
      </c>
      <c r="J146" s="64">
        <v>0</v>
      </c>
    </row>
    <row r="147" spans="1:10" x14ac:dyDescent="0.25">
      <c r="A147" s="3" t="str">
        <f t="shared" si="2"/>
        <v>AC Cycling %100Average Event Day (5:00pm-6:00pm)2</v>
      </c>
      <c r="B147" t="s">
        <v>69</v>
      </c>
      <c r="C147" t="s">
        <v>204</v>
      </c>
      <c r="D147" t="s">
        <v>167</v>
      </c>
      <c r="E147" t="s">
        <v>175</v>
      </c>
      <c r="F147" s="69">
        <v>9.1740999221801758</v>
      </c>
      <c r="G147" s="69">
        <v>9.2279539108276367</v>
      </c>
      <c r="H147" s="69">
        <v>6.0852915048599243E-2</v>
      </c>
      <c r="I147" s="69">
        <v>72.158111572265625</v>
      </c>
      <c r="J147" s="64">
        <v>0</v>
      </c>
    </row>
    <row r="148" spans="1:10" x14ac:dyDescent="0.25">
      <c r="A148" s="3" t="str">
        <f t="shared" si="2"/>
        <v>AC Cycling %100Average Event Day (5:00pm-6:00pm)3</v>
      </c>
      <c r="B148" t="s">
        <v>69</v>
      </c>
      <c r="C148" t="s">
        <v>204</v>
      </c>
      <c r="D148" t="s">
        <v>167</v>
      </c>
      <c r="E148" t="s">
        <v>176</v>
      </c>
      <c r="F148" s="69">
        <v>9.0163717269897461</v>
      </c>
      <c r="G148" s="69">
        <v>9.0078144073486328</v>
      </c>
      <c r="H148" s="69">
        <v>6.2528260052204132E-2</v>
      </c>
      <c r="I148" s="69">
        <v>71.184585571289063</v>
      </c>
      <c r="J148" s="64">
        <v>0</v>
      </c>
    </row>
    <row r="149" spans="1:10" x14ac:dyDescent="0.25">
      <c r="A149" s="3" t="str">
        <f t="shared" si="2"/>
        <v>AC Cycling %100Average Event Day (5:00pm-6:00pm)4</v>
      </c>
      <c r="B149" t="s">
        <v>69</v>
      </c>
      <c r="C149" t="s">
        <v>204</v>
      </c>
      <c r="D149" t="s">
        <v>167</v>
      </c>
      <c r="E149" t="s">
        <v>177</v>
      </c>
      <c r="F149" s="69">
        <v>9.1018943786621094</v>
      </c>
      <c r="G149" s="69">
        <v>9.0354290008544922</v>
      </c>
      <c r="H149" s="69">
        <v>6.0940638184547424E-2</v>
      </c>
      <c r="I149" s="69">
        <v>70.533195495605469</v>
      </c>
      <c r="J149" s="64">
        <v>0</v>
      </c>
    </row>
    <row r="150" spans="1:10" x14ac:dyDescent="0.25">
      <c r="A150" s="3" t="str">
        <f t="shared" si="2"/>
        <v>AC Cycling %100Average Event Day (5:00pm-6:00pm)5</v>
      </c>
      <c r="B150" t="s">
        <v>69</v>
      </c>
      <c r="C150" t="s">
        <v>204</v>
      </c>
      <c r="D150" t="s">
        <v>167</v>
      </c>
      <c r="E150" t="s">
        <v>178</v>
      </c>
      <c r="F150" s="69">
        <v>9.7227649688720703</v>
      </c>
      <c r="G150" s="69">
        <v>9.5992231369018555</v>
      </c>
      <c r="H150" s="69">
        <v>7.7776171267032623E-2</v>
      </c>
      <c r="I150" s="69">
        <v>69.878196716308594</v>
      </c>
      <c r="J150" s="64">
        <v>0</v>
      </c>
    </row>
    <row r="151" spans="1:10" x14ac:dyDescent="0.25">
      <c r="A151" s="3" t="str">
        <f t="shared" si="2"/>
        <v>AC Cycling %100Average Event Day (5:00pm-6:00pm)6</v>
      </c>
      <c r="B151" t="s">
        <v>69</v>
      </c>
      <c r="C151" t="s">
        <v>204</v>
      </c>
      <c r="D151" t="s">
        <v>167</v>
      </c>
      <c r="E151" t="s">
        <v>179</v>
      </c>
      <c r="F151" s="69">
        <v>10.869082450866699</v>
      </c>
      <c r="G151" s="69">
        <v>10.814817428588867</v>
      </c>
      <c r="H151" s="69">
        <v>0.11377131938934326</v>
      </c>
      <c r="I151" s="69">
        <v>69.427467346191406</v>
      </c>
      <c r="J151" s="64">
        <v>0</v>
      </c>
    </row>
    <row r="152" spans="1:10" x14ac:dyDescent="0.25">
      <c r="A152" s="3" t="str">
        <f t="shared" si="2"/>
        <v>AC Cycling %100Average Event Day (5:00pm-6:00pm)7</v>
      </c>
      <c r="B152" t="s">
        <v>69</v>
      </c>
      <c r="C152" t="s">
        <v>204</v>
      </c>
      <c r="D152" t="s">
        <v>167</v>
      </c>
      <c r="E152" t="s">
        <v>180</v>
      </c>
      <c r="F152" s="69">
        <v>13.014933586120605</v>
      </c>
      <c r="G152" s="69">
        <v>13.000734329223633</v>
      </c>
      <c r="H152" s="69">
        <v>0.12510727345943451</v>
      </c>
      <c r="I152" s="69">
        <v>69.21112060546875</v>
      </c>
      <c r="J152" s="64">
        <v>0</v>
      </c>
    </row>
    <row r="153" spans="1:10" x14ac:dyDescent="0.25">
      <c r="A153" s="3" t="str">
        <f t="shared" si="2"/>
        <v>AC Cycling %100Average Event Day (5:00pm-6:00pm)8</v>
      </c>
      <c r="B153" t="s">
        <v>69</v>
      </c>
      <c r="C153" t="s">
        <v>204</v>
      </c>
      <c r="D153" t="s">
        <v>167</v>
      </c>
      <c r="E153" t="s">
        <v>181</v>
      </c>
      <c r="F153" s="69">
        <v>15.951544761657715</v>
      </c>
      <c r="G153" s="69">
        <v>15.799176216125488</v>
      </c>
      <c r="H153" s="69">
        <v>0.13984027504920959</v>
      </c>
      <c r="I153" s="69">
        <v>69.943771362304688</v>
      </c>
      <c r="J153" s="64">
        <v>0</v>
      </c>
    </row>
    <row r="154" spans="1:10" x14ac:dyDescent="0.25">
      <c r="A154" s="3" t="str">
        <f t="shared" si="2"/>
        <v>AC Cycling %100Average Event Day (5:00pm-6:00pm)9</v>
      </c>
      <c r="B154" t="s">
        <v>69</v>
      </c>
      <c r="C154" t="s">
        <v>204</v>
      </c>
      <c r="D154" t="s">
        <v>167</v>
      </c>
      <c r="E154" t="s">
        <v>182</v>
      </c>
      <c r="F154" s="69">
        <v>19.137748718261719</v>
      </c>
      <c r="G154" s="69">
        <v>18.849185943603516</v>
      </c>
      <c r="H154" s="69">
        <v>0.1487065851688385</v>
      </c>
      <c r="I154" s="69">
        <v>72.373634338378906</v>
      </c>
      <c r="J154" s="64">
        <v>0</v>
      </c>
    </row>
    <row r="155" spans="1:10" x14ac:dyDescent="0.25">
      <c r="A155" s="3" t="str">
        <f t="shared" si="2"/>
        <v>AC Cycling %100Average Event Day (5:00pm-6:00pm)10</v>
      </c>
      <c r="B155" t="s">
        <v>69</v>
      </c>
      <c r="C155" t="s">
        <v>204</v>
      </c>
      <c r="D155" t="s">
        <v>167</v>
      </c>
      <c r="E155" t="s">
        <v>183</v>
      </c>
      <c r="F155" s="69">
        <v>21.195928573608398</v>
      </c>
      <c r="G155" s="69">
        <v>21.210912704467773</v>
      </c>
      <c r="H155" s="69">
        <v>0.16456957161426544</v>
      </c>
      <c r="I155" s="69">
        <v>76.16497802734375</v>
      </c>
      <c r="J155" s="64">
        <v>0</v>
      </c>
    </row>
    <row r="156" spans="1:10" x14ac:dyDescent="0.25">
      <c r="A156" s="3" t="str">
        <f t="shared" si="2"/>
        <v>AC Cycling %100Average Event Day (5:00pm-6:00pm)11</v>
      </c>
      <c r="B156" t="s">
        <v>69</v>
      </c>
      <c r="C156" t="s">
        <v>204</v>
      </c>
      <c r="D156" t="s">
        <v>167</v>
      </c>
      <c r="E156" t="s">
        <v>184</v>
      </c>
      <c r="F156" s="69">
        <v>22.455348968505859</v>
      </c>
      <c r="G156" s="69">
        <v>22.498966217041016</v>
      </c>
      <c r="H156" s="69">
        <v>0.15699084103107452</v>
      </c>
      <c r="I156" s="69">
        <v>79.646614074707031</v>
      </c>
      <c r="J156" s="64">
        <v>0</v>
      </c>
    </row>
    <row r="157" spans="1:10" x14ac:dyDescent="0.25">
      <c r="A157" s="3" t="str">
        <f t="shared" si="2"/>
        <v>AC Cycling %100Average Event Day (5:00pm-6:00pm)12</v>
      </c>
      <c r="B157" t="s">
        <v>69</v>
      </c>
      <c r="C157" t="s">
        <v>204</v>
      </c>
      <c r="D157" t="s">
        <v>167</v>
      </c>
      <c r="E157" t="s">
        <v>185</v>
      </c>
      <c r="F157" s="69">
        <v>23.655708312988281</v>
      </c>
      <c r="G157" s="69">
        <v>23.561426162719727</v>
      </c>
      <c r="H157" s="69">
        <v>0.1351151317358017</v>
      </c>
      <c r="I157" s="69">
        <v>83.401451110839844</v>
      </c>
      <c r="J157" s="64">
        <v>0</v>
      </c>
    </row>
    <row r="158" spans="1:10" x14ac:dyDescent="0.25">
      <c r="A158" s="3" t="str">
        <f t="shared" si="2"/>
        <v>AC Cycling %100Average Event Day (5:00pm-6:00pm)13</v>
      </c>
      <c r="B158" t="s">
        <v>69</v>
      </c>
      <c r="C158" t="s">
        <v>204</v>
      </c>
      <c r="D158" t="s">
        <v>167</v>
      </c>
      <c r="E158" t="s">
        <v>186</v>
      </c>
      <c r="F158" s="69">
        <v>24.386587142944336</v>
      </c>
      <c r="G158" s="69">
        <v>24.306440353393555</v>
      </c>
      <c r="H158" s="69">
        <v>7.0462748408317566E-2</v>
      </c>
      <c r="I158" s="69">
        <v>86.574142456054688</v>
      </c>
      <c r="J158" s="64">
        <v>0</v>
      </c>
    </row>
    <row r="159" spans="1:10" x14ac:dyDescent="0.25">
      <c r="A159" s="3" t="str">
        <f t="shared" si="2"/>
        <v>AC Cycling %100Average Event Day (5:00pm-6:00pm)14</v>
      </c>
      <c r="B159" t="s">
        <v>69</v>
      </c>
      <c r="C159" t="s">
        <v>204</v>
      </c>
      <c r="D159" t="s">
        <v>167</v>
      </c>
      <c r="E159" t="s">
        <v>187</v>
      </c>
      <c r="F159" s="69">
        <v>24.998289108276367</v>
      </c>
      <c r="G159" s="69">
        <v>24.927833557128906</v>
      </c>
      <c r="H159" s="69">
        <v>7.1863569319248199E-2</v>
      </c>
      <c r="I159" s="69">
        <v>88.677291870117188</v>
      </c>
      <c r="J159" s="64">
        <v>0</v>
      </c>
    </row>
    <row r="160" spans="1:10" x14ac:dyDescent="0.25">
      <c r="A160" s="3" t="str">
        <f t="shared" si="2"/>
        <v>AC Cycling %100Average Event Day (5:00pm-6:00pm)15</v>
      </c>
      <c r="B160" t="s">
        <v>69</v>
      </c>
      <c r="C160" t="s">
        <v>204</v>
      </c>
      <c r="D160" t="s">
        <v>167</v>
      </c>
      <c r="E160" t="s">
        <v>188</v>
      </c>
      <c r="F160" s="69">
        <v>24.902248382568359</v>
      </c>
      <c r="G160" s="69">
        <v>24.799276351928711</v>
      </c>
      <c r="H160" s="69">
        <v>0.13118314743041992</v>
      </c>
      <c r="I160" s="69">
        <v>90.269515991210938</v>
      </c>
      <c r="J160" s="64">
        <v>0</v>
      </c>
    </row>
    <row r="161" spans="1:10" x14ac:dyDescent="0.25">
      <c r="A161" s="3" t="str">
        <f t="shared" si="2"/>
        <v>AC Cycling %100Average Event Day (5:00pm-6:00pm)16</v>
      </c>
      <c r="B161" t="s">
        <v>69</v>
      </c>
      <c r="C161" t="s">
        <v>204</v>
      </c>
      <c r="D161" t="s">
        <v>167</v>
      </c>
      <c r="E161" t="s">
        <v>189</v>
      </c>
      <c r="F161" s="69">
        <v>22.880876541137695</v>
      </c>
      <c r="G161" s="69">
        <v>22.833953857421875</v>
      </c>
      <c r="H161" s="69">
        <v>0.17461490631103516</v>
      </c>
      <c r="I161" s="69">
        <v>91.150100708007813</v>
      </c>
      <c r="J161" s="64">
        <v>0</v>
      </c>
    </row>
    <row r="162" spans="1:10" x14ac:dyDescent="0.25">
      <c r="A162" s="3" t="str">
        <f t="shared" si="2"/>
        <v>AC Cycling %100Average Event Day (5:00pm-6:00pm)17</v>
      </c>
      <c r="B162" t="s">
        <v>69</v>
      </c>
      <c r="C162" t="s">
        <v>204</v>
      </c>
      <c r="D162" t="s">
        <v>167</v>
      </c>
      <c r="E162" t="s">
        <v>190</v>
      </c>
      <c r="F162" s="69">
        <v>19.316097259521484</v>
      </c>
      <c r="G162" s="69">
        <v>19.203950881958008</v>
      </c>
      <c r="H162" s="69">
        <v>0.19058598577976227</v>
      </c>
      <c r="I162" s="69">
        <v>91.311744689941406</v>
      </c>
      <c r="J162" s="64">
        <v>0</v>
      </c>
    </row>
    <row r="163" spans="1:10" x14ac:dyDescent="0.25">
      <c r="A163" s="3" t="str">
        <f t="shared" si="2"/>
        <v>AC Cycling %100Average Event Day (5:00pm-6:00pm)18</v>
      </c>
      <c r="B163" t="s">
        <v>69</v>
      </c>
      <c r="C163" t="s">
        <v>204</v>
      </c>
      <c r="D163" t="s">
        <v>167</v>
      </c>
      <c r="E163" t="s">
        <v>191</v>
      </c>
      <c r="F163" s="69">
        <v>16.548318862915039</v>
      </c>
      <c r="G163" s="69">
        <v>14.193724632263184</v>
      </c>
      <c r="H163" s="69">
        <v>0.17478033900260925</v>
      </c>
      <c r="I163" s="69">
        <v>90.1141357421875</v>
      </c>
      <c r="J163" s="64">
        <v>0</v>
      </c>
    </row>
    <row r="164" spans="1:10" x14ac:dyDescent="0.25">
      <c r="A164" s="3" t="str">
        <f t="shared" si="2"/>
        <v>AC Cycling %100Average Event Day (5:00pm-6:00pm)19</v>
      </c>
      <c r="B164" t="s">
        <v>69</v>
      </c>
      <c r="C164" t="s">
        <v>204</v>
      </c>
      <c r="D164" t="s">
        <v>167</v>
      </c>
      <c r="E164" t="s">
        <v>192</v>
      </c>
      <c r="F164" s="69">
        <v>15.643002510070801</v>
      </c>
      <c r="G164" s="69">
        <v>16.046438217163086</v>
      </c>
      <c r="H164" s="69">
        <v>0.15833957493305206</v>
      </c>
      <c r="I164" s="69">
        <v>88.479850769042969</v>
      </c>
      <c r="J164" s="64">
        <v>0</v>
      </c>
    </row>
    <row r="165" spans="1:10" x14ac:dyDescent="0.25">
      <c r="A165" s="3" t="str">
        <f t="shared" si="2"/>
        <v>AC Cycling %100Average Event Day (5:00pm-6:00pm)20</v>
      </c>
      <c r="B165" t="s">
        <v>69</v>
      </c>
      <c r="C165" t="s">
        <v>204</v>
      </c>
      <c r="D165" t="s">
        <v>167</v>
      </c>
      <c r="E165" t="s">
        <v>193</v>
      </c>
      <c r="F165" s="69">
        <v>14.774979591369629</v>
      </c>
      <c r="G165" s="69">
        <v>15.145211219787598</v>
      </c>
      <c r="H165" s="69">
        <v>0.15562096238136292</v>
      </c>
      <c r="I165" s="69">
        <v>85.876045227050781</v>
      </c>
      <c r="J165" s="64">
        <v>0</v>
      </c>
    </row>
    <row r="166" spans="1:10" x14ac:dyDescent="0.25">
      <c r="A166" s="3" t="str">
        <f t="shared" si="2"/>
        <v>AC Cycling %100Average Event Day (5:00pm-6:00pm)21</v>
      </c>
      <c r="B166" t="s">
        <v>69</v>
      </c>
      <c r="C166" t="s">
        <v>204</v>
      </c>
      <c r="D166" t="s">
        <v>167</v>
      </c>
      <c r="E166" t="s">
        <v>194</v>
      </c>
      <c r="F166" s="69">
        <v>14.21491813659668</v>
      </c>
      <c r="G166" s="69">
        <v>14.32635498046875</v>
      </c>
      <c r="H166" s="69">
        <v>0.16835284233093262</v>
      </c>
      <c r="I166" s="69">
        <v>82.034431457519531</v>
      </c>
      <c r="J166" s="64">
        <v>0</v>
      </c>
    </row>
    <row r="167" spans="1:10" x14ac:dyDescent="0.25">
      <c r="A167" s="3" t="str">
        <f t="shared" si="2"/>
        <v>AC Cycling %100Average Event Day (5:00pm-6:00pm)22</v>
      </c>
      <c r="B167" t="s">
        <v>69</v>
      </c>
      <c r="C167" t="s">
        <v>204</v>
      </c>
      <c r="D167" t="s">
        <v>167</v>
      </c>
      <c r="E167" t="s">
        <v>195</v>
      </c>
      <c r="F167" s="69">
        <v>12.85643196105957</v>
      </c>
      <c r="G167" s="69">
        <v>12.921257972717285</v>
      </c>
      <c r="H167" s="69">
        <v>0.14723880589008331</v>
      </c>
      <c r="I167" s="69">
        <v>78.571044921875</v>
      </c>
      <c r="J167" s="64">
        <v>0</v>
      </c>
    </row>
    <row r="168" spans="1:10" x14ac:dyDescent="0.25">
      <c r="A168" s="3" t="str">
        <f t="shared" si="2"/>
        <v>AC Cycling %100Average Event Day (5:00pm-6:00pm)23</v>
      </c>
      <c r="B168" t="s">
        <v>69</v>
      </c>
      <c r="C168" t="s">
        <v>204</v>
      </c>
      <c r="D168" t="s">
        <v>167</v>
      </c>
      <c r="E168" t="s">
        <v>196</v>
      </c>
      <c r="F168" s="69">
        <v>11.631247520446777</v>
      </c>
      <c r="G168" s="69">
        <v>11.472241401672363</v>
      </c>
      <c r="H168" s="69">
        <v>0.11094377189874649</v>
      </c>
      <c r="I168" s="69">
        <v>76.321464538574219</v>
      </c>
      <c r="J168" s="64">
        <v>0</v>
      </c>
    </row>
    <row r="169" spans="1:10" x14ac:dyDescent="0.25">
      <c r="A169" s="3" t="str">
        <f t="shared" si="2"/>
        <v>AC Cycling %100Average Event Day (5:00pm-6:00pm)24</v>
      </c>
      <c r="B169" t="s">
        <v>69</v>
      </c>
      <c r="C169" t="s">
        <v>204</v>
      </c>
      <c r="D169" t="s">
        <v>167</v>
      </c>
      <c r="E169" t="s">
        <v>197</v>
      </c>
      <c r="F169" s="69">
        <v>10.66765308380127</v>
      </c>
      <c r="G169" s="69">
        <v>10.457338333129883</v>
      </c>
      <c r="H169" s="69">
        <v>0.11026090383529663</v>
      </c>
      <c r="I169" s="69">
        <v>74.329498291015625</v>
      </c>
      <c r="J169" s="64">
        <v>0</v>
      </c>
    </row>
    <row r="170" spans="1:10" x14ac:dyDescent="0.25">
      <c r="A170" s="3" t="str">
        <f t="shared" si="2"/>
        <v>AC Cycling %3010/14/2020 (6:00pm-7:00pm)1</v>
      </c>
      <c r="B170" t="s">
        <v>69</v>
      </c>
      <c r="C170" t="s">
        <v>205</v>
      </c>
      <c r="D170" t="s">
        <v>168</v>
      </c>
      <c r="E170" t="s">
        <v>174</v>
      </c>
      <c r="F170" s="69" t="s">
        <v>208</v>
      </c>
      <c r="G170" s="69" t="s">
        <v>208</v>
      </c>
      <c r="H170" s="69" t="s">
        <v>208</v>
      </c>
      <c r="I170" s="69" t="s">
        <v>208</v>
      </c>
      <c r="J170" s="64">
        <v>1</v>
      </c>
    </row>
    <row r="171" spans="1:10" x14ac:dyDescent="0.25">
      <c r="A171" s="3" t="str">
        <f t="shared" si="2"/>
        <v>AC Cycling %3010/14/2020 (6:00pm-7:00pm)2</v>
      </c>
      <c r="B171" t="s">
        <v>69</v>
      </c>
      <c r="C171" t="s">
        <v>205</v>
      </c>
      <c r="D171" t="s">
        <v>168</v>
      </c>
      <c r="E171" t="s">
        <v>175</v>
      </c>
      <c r="F171" s="69" t="s">
        <v>208</v>
      </c>
      <c r="G171" s="69" t="s">
        <v>208</v>
      </c>
      <c r="H171" s="69" t="s">
        <v>208</v>
      </c>
      <c r="I171" s="69" t="s">
        <v>208</v>
      </c>
      <c r="J171" s="64">
        <v>1</v>
      </c>
    </row>
    <row r="172" spans="1:10" x14ac:dyDescent="0.25">
      <c r="A172" s="3" t="str">
        <f t="shared" si="2"/>
        <v>AC Cycling %3010/14/2020 (6:00pm-7:00pm)3</v>
      </c>
      <c r="B172" t="s">
        <v>69</v>
      </c>
      <c r="C172" t="s">
        <v>205</v>
      </c>
      <c r="D172" t="s">
        <v>168</v>
      </c>
      <c r="E172" t="s">
        <v>176</v>
      </c>
      <c r="F172" s="69" t="s">
        <v>208</v>
      </c>
      <c r="G172" s="69" t="s">
        <v>208</v>
      </c>
      <c r="H172" s="69" t="s">
        <v>208</v>
      </c>
      <c r="I172" s="69" t="s">
        <v>208</v>
      </c>
      <c r="J172" s="64">
        <v>1</v>
      </c>
    </row>
    <row r="173" spans="1:10" x14ac:dyDescent="0.25">
      <c r="A173" s="3" t="str">
        <f t="shared" si="2"/>
        <v>AC Cycling %3010/14/2020 (6:00pm-7:00pm)4</v>
      </c>
      <c r="B173" t="s">
        <v>69</v>
      </c>
      <c r="C173" t="s">
        <v>205</v>
      </c>
      <c r="D173" t="s">
        <v>168</v>
      </c>
      <c r="E173" t="s">
        <v>177</v>
      </c>
      <c r="F173" s="69" t="s">
        <v>208</v>
      </c>
      <c r="G173" s="69" t="s">
        <v>208</v>
      </c>
      <c r="H173" s="69" t="s">
        <v>208</v>
      </c>
      <c r="I173" s="69" t="s">
        <v>208</v>
      </c>
      <c r="J173" s="64">
        <v>1</v>
      </c>
    </row>
    <row r="174" spans="1:10" x14ac:dyDescent="0.25">
      <c r="A174" s="3" t="str">
        <f t="shared" si="2"/>
        <v>AC Cycling %3010/14/2020 (6:00pm-7:00pm)5</v>
      </c>
      <c r="B174" t="s">
        <v>69</v>
      </c>
      <c r="C174" t="s">
        <v>205</v>
      </c>
      <c r="D174" t="s">
        <v>168</v>
      </c>
      <c r="E174" t="s">
        <v>178</v>
      </c>
      <c r="F174" s="69" t="s">
        <v>208</v>
      </c>
      <c r="G174" s="69" t="s">
        <v>208</v>
      </c>
      <c r="H174" s="69" t="s">
        <v>208</v>
      </c>
      <c r="I174" s="69" t="s">
        <v>208</v>
      </c>
      <c r="J174" s="64">
        <v>1</v>
      </c>
    </row>
    <row r="175" spans="1:10" x14ac:dyDescent="0.25">
      <c r="A175" s="3" t="str">
        <f t="shared" si="2"/>
        <v>AC Cycling %3010/14/2020 (6:00pm-7:00pm)6</v>
      </c>
      <c r="B175" t="s">
        <v>69</v>
      </c>
      <c r="C175" t="s">
        <v>205</v>
      </c>
      <c r="D175" t="s">
        <v>168</v>
      </c>
      <c r="E175" t="s">
        <v>179</v>
      </c>
      <c r="F175" s="69" t="s">
        <v>208</v>
      </c>
      <c r="G175" s="69" t="s">
        <v>208</v>
      </c>
      <c r="H175" s="69" t="s">
        <v>208</v>
      </c>
      <c r="I175" s="69" t="s">
        <v>208</v>
      </c>
      <c r="J175" s="64">
        <v>1</v>
      </c>
    </row>
    <row r="176" spans="1:10" x14ac:dyDescent="0.25">
      <c r="A176" s="3" t="str">
        <f t="shared" si="2"/>
        <v>AC Cycling %3010/14/2020 (6:00pm-7:00pm)7</v>
      </c>
      <c r="B176" t="s">
        <v>69</v>
      </c>
      <c r="C176" t="s">
        <v>205</v>
      </c>
      <c r="D176" t="s">
        <v>168</v>
      </c>
      <c r="E176" t="s">
        <v>180</v>
      </c>
      <c r="F176" s="69" t="s">
        <v>208</v>
      </c>
      <c r="G176" s="69" t="s">
        <v>208</v>
      </c>
      <c r="H176" s="69" t="s">
        <v>208</v>
      </c>
      <c r="I176" s="69" t="s">
        <v>208</v>
      </c>
      <c r="J176" s="64">
        <v>1</v>
      </c>
    </row>
    <row r="177" spans="1:10" x14ac:dyDescent="0.25">
      <c r="A177" s="3" t="str">
        <f t="shared" si="2"/>
        <v>AC Cycling %3010/14/2020 (6:00pm-7:00pm)8</v>
      </c>
      <c r="B177" t="s">
        <v>69</v>
      </c>
      <c r="C177" t="s">
        <v>205</v>
      </c>
      <c r="D177" t="s">
        <v>168</v>
      </c>
      <c r="E177" t="s">
        <v>181</v>
      </c>
      <c r="F177" s="69" t="s">
        <v>208</v>
      </c>
      <c r="G177" s="69" t="s">
        <v>208</v>
      </c>
      <c r="H177" s="69" t="s">
        <v>208</v>
      </c>
      <c r="I177" s="69" t="s">
        <v>208</v>
      </c>
      <c r="J177" s="64">
        <v>1</v>
      </c>
    </row>
    <row r="178" spans="1:10" x14ac:dyDescent="0.25">
      <c r="A178" s="3" t="str">
        <f t="shared" si="2"/>
        <v>AC Cycling %3010/14/2020 (6:00pm-7:00pm)9</v>
      </c>
      <c r="B178" t="s">
        <v>69</v>
      </c>
      <c r="C178" t="s">
        <v>205</v>
      </c>
      <c r="D178" t="s">
        <v>168</v>
      </c>
      <c r="E178" t="s">
        <v>182</v>
      </c>
      <c r="F178" s="69" t="s">
        <v>208</v>
      </c>
      <c r="G178" s="69" t="s">
        <v>208</v>
      </c>
      <c r="H178" s="69" t="s">
        <v>208</v>
      </c>
      <c r="I178" s="69" t="s">
        <v>208</v>
      </c>
      <c r="J178" s="64">
        <v>1</v>
      </c>
    </row>
    <row r="179" spans="1:10" x14ac:dyDescent="0.25">
      <c r="A179" s="3" t="str">
        <f t="shared" si="2"/>
        <v>AC Cycling %3010/14/2020 (6:00pm-7:00pm)10</v>
      </c>
      <c r="B179" t="s">
        <v>69</v>
      </c>
      <c r="C179" t="s">
        <v>205</v>
      </c>
      <c r="D179" t="s">
        <v>168</v>
      </c>
      <c r="E179" t="s">
        <v>183</v>
      </c>
      <c r="F179" s="69" t="s">
        <v>208</v>
      </c>
      <c r="G179" s="69" t="s">
        <v>208</v>
      </c>
      <c r="H179" s="69" t="s">
        <v>208</v>
      </c>
      <c r="I179" s="69" t="s">
        <v>208</v>
      </c>
      <c r="J179" s="64">
        <v>1</v>
      </c>
    </row>
    <row r="180" spans="1:10" x14ac:dyDescent="0.25">
      <c r="A180" s="3" t="str">
        <f t="shared" si="2"/>
        <v>AC Cycling %3010/14/2020 (6:00pm-7:00pm)11</v>
      </c>
      <c r="B180" t="s">
        <v>69</v>
      </c>
      <c r="C180" t="s">
        <v>205</v>
      </c>
      <c r="D180" t="s">
        <v>168</v>
      </c>
      <c r="E180" t="s">
        <v>184</v>
      </c>
      <c r="F180" s="69" t="s">
        <v>208</v>
      </c>
      <c r="G180" s="69" t="s">
        <v>208</v>
      </c>
      <c r="H180" s="69" t="s">
        <v>208</v>
      </c>
      <c r="I180" s="69" t="s">
        <v>208</v>
      </c>
      <c r="J180" s="64">
        <v>1</v>
      </c>
    </row>
    <row r="181" spans="1:10" x14ac:dyDescent="0.25">
      <c r="A181" s="3" t="str">
        <f t="shared" si="2"/>
        <v>AC Cycling %3010/14/2020 (6:00pm-7:00pm)12</v>
      </c>
      <c r="B181" t="s">
        <v>69</v>
      </c>
      <c r="C181" t="s">
        <v>205</v>
      </c>
      <c r="D181" t="s">
        <v>168</v>
      </c>
      <c r="E181" t="s">
        <v>185</v>
      </c>
      <c r="F181" s="69" t="s">
        <v>208</v>
      </c>
      <c r="G181" s="69" t="s">
        <v>208</v>
      </c>
      <c r="H181" s="69" t="s">
        <v>208</v>
      </c>
      <c r="I181" s="69" t="s">
        <v>208</v>
      </c>
      <c r="J181" s="64">
        <v>1</v>
      </c>
    </row>
    <row r="182" spans="1:10" x14ac:dyDescent="0.25">
      <c r="A182" s="3" t="str">
        <f t="shared" si="2"/>
        <v>AC Cycling %3010/14/2020 (6:00pm-7:00pm)13</v>
      </c>
      <c r="B182" t="s">
        <v>69</v>
      </c>
      <c r="C182" t="s">
        <v>205</v>
      </c>
      <c r="D182" t="s">
        <v>168</v>
      </c>
      <c r="E182" t="s">
        <v>186</v>
      </c>
      <c r="F182" s="69" t="s">
        <v>208</v>
      </c>
      <c r="G182" s="69" t="s">
        <v>208</v>
      </c>
      <c r="H182" s="69" t="s">
        <v>208</v>
      </c>
      <c r="I182" s="69" t="s">
        <v>208</v>
      </c>
      <c r="J182" s="64">
        <v>1</v>
      </c>
    </row>
    <row r="183" spans="1:10" x14ac:dyDescent="0.25">
      <c r="A183" s="3" t="str">
        <f t="shared" si="2"/>
        <v>AC Cycling %3010/14/2020 (6:00pm-7:00pm)14</v>
      </c>
      <c r="B183" t="s">
        <v>69</v>
      </c>
      <c r="C183" t="s">
        <v>205</v>
      </c>
      <c r="D183" t="s">
        <v>168</v>
      </c>
      <c r="E183" t="s">
        <v>187</v>
      </c>
      <c r="F183" s="69" t="s">
        <v>208</v>
      </c>
      <c r="G183" s="69" t="s">
        <v>208</v>
      </c>
      <c r="H183" s="69" t="s">
        <v>208</v>
      </c>
      <c r="I183" s="69" t="s">
        <v>208</v>
      </c>
      <c r="J183" s="64">
        <v>1</v>
      </c>
    </row>
    <row r="184" spans="1:10" x14ac:dyDescent="0.25">
      <c r="A184" s="3" t="str">
        <f t="shared" si="2"/>
        <v>AC Cycling %3010/14/2020 (6:00pm-7:00pm)15</v>
      </c>
      <c r="B184" t="s">
        <v>69</v>
      </c>
      <c r="C184" t="s">
        <v>205</v>
      </c>
      <c r="D184" t="s">
        <v>168</v>
      </c>
      <c r="E184" t="s">
        <v>188</v>
      </c>
      <c r="F184" s="69" t="s">
        <v>208</v>
      </c>
      <c r="G184" s="69" t="s">
        <v>208</v>
      </c>
      <c r="H184" s="69" t="s">
        <v>208</v>
      </c>
      <c r="I184" s="69" t="s">
        <v>208</v>
      </c>
      <c r="J184" s="64">
        <v>1</v>
      </c>
    </row>
    <row r="185" spans="1:10" x14ac:dyDescent="0.25">
      <c r="A185" s="3" t="str">
        <f t="shared" si="2"/>
        <v>AC Cycling %3010/14/2020 (6:00pm-7:00pm)16</v>
      </c>
      <c r="B185" t="s">
        <v>69</v>
      </c>
      <c r="C185" t="s">
        <v>205</v>
      </c>
      <c r="D185" t="s">
        <v>168</v>
      </c>
      <c r="E185" t="s">
        <v>189</v>
      </c>
      <c r="F185" s="69" t="s">
        <v>208</v>
      </c>
      <c r="G185" s="69" t="s">
        <v>208</v>
      </c>
      <c r="H185" s="69" t="s">
        <v>208</v>
      </c>
      <c r="I185" s="69" t="s">
        <v>208</v>
      </c>
      <c r="J185" s="64">
        <v>1</v>
      </c>
    </row>
    <row r="186" spans="1:10" x14ac:dyDescent="0.25">
      <c r="A186" s="3" t="str">
        <f t="shared" si="2"/>
        <v>AC Cycling %3010/14/2020 (6:00pm-7:00pm)17</v>
      </c>
      <c r="B186" t="s">
        <v>69</v>
      </c>
      <c r="C186" t="s">
        <v>205</v>
      </c>
      <c r="D186" t="s">
        <v>168</v>
      </c>
      <c r="E186" t="s">
        <v>190</v>
      </c>
      <c r="F186" s="69" t="s">
        <v>208</v>
      </c>
      <c r="G186" s="69" t="s">
        <v>208</v>
      </c>
      <c r="H186" s="69" t="s">
        <v>208</v>
      </c>
      <c r="I186" s="69" t="s">
        <v>208</v>
      </c>
      <c r="J186" s="64">
        <v>1</v>
      </c>
    </row>
    <row r="187" spans="1:10" x14ac:dyDescent="0.25">
      <c r="A187" s="3" t="str">
        <f t="shared" si="2"/>
        <v>AC Cycling %3010/14/2020 (6:00pm-7:00pm)18</v>
      </c>
      <c r="B187" t="s">
        <v>69</v>
      </c>
      <c r="C187" t="s">
        <v>205</v>
      </c>
      <c r="D187" t="s">
        <v>168</v>
      </c>
      <c r="E187" t="s">
        <v>191</v>
      </c>
      <c r="F187" s="69" t="s">
        <v>208</v>
      </c>
      <c r="G187" s="69" t="s">
        <v>208</v>
      </c>
      <c r="H187" s="69" t="s">
        <v>208</v>
      </c>
      <c r="I187" s="69" t="s">
        <v>208</v>
      </c>
      <c r="J187" s="64">
        <v>1</v>
      </c>
    </row>
    <row r="188" spans="1:10" x14ac:dyDescent="0.25">
      <c r="A188" s="3" t="str">
        <f t="shared" si="2"/>
        <v>AC Cycling %3010/14/2020 (6:00pm-7:00pm)19</v>
      </c>
      <c r="B188" t="s">
        <v>69</v>
      </c>
      <c r="C188" t="s">
        <v>205</v>
      </c>
      <c r="D188" t="s">
        <v>168</v>
      </c>
      <c r="E188" t="s">
        <v>192</v>
      </c>
      <c r="F188" s="69" t="s">
        <v>208</v>
      </c>
      <c r="G188" s="69" t="s">
        <v>208</v>
      </c>
      <c r="H188" s="69" t="s">
        <v>208</v>
      </c>
      <c r="I188" s="69" t="s">
        <v>208</v>
      </c>
      <c r="J188" s="64">
        <v>1</v>
      </c>
    </row>
    <row r="189" spans="1:10" x14ac:dyDescent="0.25">
      <c r="A189" s="3" t="str">
        <f t="shared" si="2"/>
        <v>AC Cycling %3010/14/2020 (6:00pm-7:00pm)20</v>
      </c>
      <c r="B189" t="s">
        <v>69</v>
      </c>
      <c r="C189" t="s">
        <v>205</v>
      </c>
      <c r="D189" t="s">
        <v>168</v>
      </c>
      <c r="E189" t="s">
        <v>193</v>
      </c>
      <c r="F189" s="69" t="s">
        <v>208</v>
      </c>
      <c r="G189" s="69" t="s">
        <v>208</v>
      </c>
      <c r="H189" s="69" t="s">
        <v>208</v>
      </c>
      <c r="I189" s="69" t="s">
        <v>208</v>
      </c>
      <c r="J189" s="64">
        <v>1</v>
      </c>
    </row>
    <row r="190" spans="1:10" x14ac:dyDescent="0.25">
      <c r="A190" s="3" t="str">
        <f t="shared" si="2"/>
        <v>AC Cycling %3010/14/2020 (6:00pm-7:00pm)21</v>
      </c>
      <c r="B190" t="s">
        <v>69</v>
      </c>
      <c r="C190" t="s">
        <v>205</v>
      </c>
      <c r="D190" t="s">
        <v>168</v>
      </c>
      <c r="E190" t="s">
        <v>194</v>
      </c>
      <c r="F190" s="69" t="s">
        <v>208</v>
      </c>
      <c r="G190" s="69" t="s">
        <v>208</v>
      </c>
      <c r="H190" s="69" t="s">
        <v>208</v>
      </c>
      <c r="I190" s="69" t="s">
        <v>208</v>
      </c>
      <c r="J190" s="64">
        <v>1</v>
      </c>
    </row>
    <row r="191" spans="1:10" x14ac:dyDescent="0.25">
      <c r="A191" s="3" t="str">
        <f t="shared" si="2"/>
        <v>AC Cycling %3010/14/2020 (6:00pm-7:00pm)22</v>
      </c>
      <c r="B191" t="s">
        <v>69</v>
      </c>
      <c r="C191" t="s">
        <v>205</v>
      </c>
      <c r="D191" t="s">
        <v>168</v>
      </c>
      <c r="E191" t="s">
        <v>195</v>
      </c>
      <c r="F191" s="69" t="s">
        <v>208</v>
      </c>
      <c r="G191" s="69" t="s">
        <v>208</v>
      </c>
      <c r="H191" s="69" t="s">
        <v>208</v>
      </c>
      <c r="I191" s="69" t="s">
        <v>208</v>
      </c>
      <c r="J191" s="64">
        <v>1</v>
      </c>
    </row>
    <row r="192" spans="1:10" x14ac:dyDescent="0.25">
      <c r="A192" s="3" t="str">
        <f t="shared" si="2"/>
        <v>AC Cycling %3010/14/2020 (6:00pm-7:00pm)23</v>
      </c>
      <c r="B192" t="s">
        <v>69</v>
      </c>
      <c r="C192" t="s">
        <v>205</v>
      </c>
      <c r="D192" t="s">
        <v>168</v>
      </c>
      <c r="E192" t="s">
        <v>196</v>
      </c>
      <c r="F192" s="69" t="s">
        <v>208</v>
      </c>
      <c r="G192" s="69" t="s">
        <v>208</v>
      </c>
      <c r="H192" s="69" t="s">
        <v>208</v>
      </c>
      <c r="I192" s="69" t="s">
        <v>208</v>
      </c>
      <c r="J192" s="64">
        <v>1</v>
      </c>
    </row>
    <row r="193" spans="1:10" x14ac:dyDescent="0.25">
      <c r="A193" s="3" t="str">
        <f t="shared" si="2"/>
        <v>AC Cycling %3010/14/2020 (6:00pm-7:00pm)24</v>
      </c>
      <c r="B193" t="s">
        <v>69</v>
      </c>
      <c r="C193" t="s">
        <v>205</v>
      </c>
      <c r="D193" t="s">
        <v>168</v>
      </c>
      <c r="E193" t="s">
        <v>197</v>
      </c>
      <c r="F193" s="69" t="s">
        <v>208</v>
      </c>
      <c r="G193" s="69" t="s">
        <v>208</v>
      </c>
      <c r="H193" s="69" t="s">
        <v>208</v>
      </c>
      <c r="I193" s="69" t="s">
        <v>208</v>
      </c>
      <c r="J193" s="64">
        <v>1</v>
      </c>
    </row>
    <row r="194" spans="1:10" x14ac:dyDescent="0.25">
      <c r="A194" s="3" t="str">
        <f t="shared" si="2"/>
        <v>AC Cycling %3010/15/2020 (6:00pm-7:00pm)1</v>
      </c>
      <c r="B194" t="s">
        <v>69</v>
      </c>
      <c r="C194" t="s">
        <v>205</v>
      </c>
      <c r="D194" t="s">
        <v>169</v>
      </c>
      <c r="E194" t="s">
        <v>174</v>
      </c>
      <c r="F194" s="69" t="s">
        <v>208</v>
      </c>
      <c r="G194" s="69" t="s">
        <v>208</v>
      </c>
      <c r="H194" s="69" t="s">
        <v>208</v>
      </c>
      <c r="I194" s="69" t="s">
        <v>208</v>
      </c>
      <c r="J194" s="64">
        <v>1</v>
      </c>
    </row>
    <row r="195" spans="1:10" x14ac:dyDescent="0.25">
      <c r="A195" s="3" t="str">
        <f t="shared" ref="A195:A258" si="3">B195&amp;C195&amp;D195&amp;E195</f>
        <v>AC Cycling %3010/15/2020 (6:00pm-7:00pm)2</v>
      </c>
      <c r="B195" t="s">
        <v>69</v>
      </c>
      <c r="C195" t="s">
        <v>205</v>
      </c>
      <c r="D195" t="s">
        <v>169</v>
      </c>
      <c r="E195" t="s">
        <v>175</v>
      </c>
      <c r="F195" s="69" t="s">
        <v>208</v>
      </c>
      <c r="G195" s="69" t="s">
        <v>208</v>
      </c>
      <c r="H195" s="69" t="s">
        <v>208</v>
      </c>
      <c r="I195" s="69" t="s">
        <v>208</v>
      </c>
      <c r="J195" s="64">
        <v>1</v>
      </c>
    </row>
    <row r="196" spans="1:10" x14ac:dyDescent="0.25">
      <c r="A196" s="3" t="str">
        <f t="shared" si="3"/>
        <v>AC Cycling %3010/15/2020 (6:00pm-7:00pm)3</v>
      </c>
      <c r="B196" t="s">
        <v>69</v>
      </c>
      <c r="C196" t="s">
        <v>205</v>
      </c>
      <c r="D196" t="s">
        <v>169</v>
      </c>
      <c r="E196" t="s">
        <v>176</v>
      </c>
      <c r="F196" s="69" t="s">
        <v>208</v>
      </c>
      <c r="G196" s="69" t="s">
        <v>208</v>
      </c>
      <c r="H196" s="69" t="s">
        <v>208</v>
      </c>
      <c r="I196" s="69" t="s">
        <v>208</v>
      </c>
      <c r="J196" s="64">
        <v>1</v>
      </c>
    </row>
    <row r="197" spans="1:10" x14ac:dyDescent="0.25">
      <c r="A197" s="3" t="str">
        <f t="shared" si="3"/>
        <v>AC Cycling %3010/15/2020 (6:00pm-7:00pm)4</v>
      </c>
      <c r="B197" t="s">
        <v>69</v>
      </c>
      <c r="C197" t="s">
        <v>205</v>
      </c>
      <c r="D197" t="s">
        <v>169</v>
      </c>
      <c r="E197" t="s">
        <v>177</v>
      </c>
      <c r="F197" s="69" t="s">
        <v>208</v>
      </c>
      <c r="G197" s="69" t="s">
        <v>208</v>
      </c>
      <c r="H197" s="69" t="s">
        <v>208</v>
      </c>
      <c r="I197" s="69" t="s">
        <v>208</v>
      </c>
      <c r="J197" s="64">
        <v>1</v>
      </c>
    </row>
    <row r="198" spans="1:10" x14ac:dyDescent="0.25">
      <c r="A198" s="3" t="str">
        <f t="shared" si="3"/>
        <v>AC Cycling %3010/15/2020 (6:00pm-7:00pm)5</v>
      </c>
      <c r="B198" t="s">
        <v>69</v>
      </c>
      <c r="C198" t="s">
        <v>205</v>
      </c>
      <c r="D198" t="s">
        <v>169</v>
      </c>
      <c r="E198" t="s">
        <v>178</v>
      </c>
      <c r="F198" s="69" t="s">
        <v>208</v>
      </c>
      <c r="G198" s="69" t="s">
        <v>208</v>
      </c>
      <c r="H198" s="69" t="s">
        <v>208</v>
      </c>
      <c r="I198" s="69" t="s">
        <v>208</v>
      </c>
      <c r="J198" s="64">
        <v>1</v>
      </c>
    </row>
    <row r="199" spans="1:10" x14ac:dyDescent="0.25">
      <c r="A199" s="3" t="str">
        <f t="shared" si="3"/>
        <v>AC Cycling %3010/15/2020 (6:00pm-7:00pm)6</v>
      </c>
      <c r="B199" t="s">
        <v>69</v>
      </c>
      <c r="C199" t="s">
        <v>205</v>
      </c>
      <c r="D199" t="s">
        <v>169</v>
      </c>
      <c r="E199" t="s">
        <v>179</v>
      </c>
      <c r="F199" s="69" t="s">
        <v>208</v>
      </c>
      <c r="G199" s="69" t="s">
        <v>208</v>
      </c>
      <c r="H199" s="69" t="s">
        <v>208</v>
      </c>
      <c r="I199" s="69" t="s">
        <v>208</v>
      </c>
      <c r="J199" s="64">
        <v>1</v>
      </c>
    </row>
    <row r="200" spans="1:10" x14ac:dyDescent="0.25">
      <c r="A200" s="3" t="str">
        <f t="shared" si="3"/>
        <v>AC Cycling %3010/15/2020 (6:00pm-7:00pm)7</v>
      </c>
      <c r="B200" t="s">
        <v>69</v>
      </c>
      <c r="C200" t="s">
        <v>205</v>
      </c>
      <c r="D200" t="s">
        <v>169</v>
      </c>
      <c r="E200" t="s">
        <v>180</v>
      </c>
      <c r="F200" s="69" t="s">
        <v>208</v>
      </c>
      <c r="G200" s="69" t="s">
        <v>208</v>
      </c>
      <c r="H200" s="69" t="s">
        <v>208</v>
      </c>
      <c r="I200" s="69" t="s">
        <v>208</v>
      </c>
      <c r="J200" s="64">
        <v>1</v>
      </c>
    </row>
    <row r="201" spans="1:10" x14ac:dyDescent="0.25">
      <c r="A201" s="3" t="str">
        <f t="shared" si="3"/>
        <v>AC Cycling %3010/15/2020 (6:00pm-7:00pm)8</v>
      </c>
      <c r="B201" t="s">
        <v>69</v>
      </c>
      <c r="C201" t="s">
        <v>205</v>
      </c>
      <c r="D201" t="s">
        <v>169</v>
      </c>
      <c r="E201" t="s">
        <v>181</v>
      </c>
      <c r="F201" s="69" t="s">
        <v>208</v>
      </c>
      <c r="G201" s="69" t="s">
        <v>208</v>
      </c>
      <c r="H201" s="69" t="s">
        <v>208</v>
      </c>
      <c r="I201" s="69" t="s">
        <v>208</v>
      </c>
      <c r="J201" s="64">
        <v>1</v>
      </c>
    </row>
    <row r="202" spans="1:10" x14ac:dyDescent="0.25">
      <c r="A202" s="3" t="str">
        <f t="shared" si="3"/>
        <v>AC Cycling %3010/15/2020 (6:00pm-7:00pm)9</v>
      </c>
      <c r="B202" t="s">
        <v>69</v>
      </c>
      <c r="C202" t="s">
        <v>205</v>
      </c>
      <c r="D202" t="s">
        <v>169</v>
      </c>
      <c r="E202" t="s">
        <v>182</v>
      </c>
      <c r="F202" s="69" t="s">
        <v>208</v>
      </c>
      <c r="G202" s="69" t="s">
        <v>208</v>
      </c>
      <c r="H202" s="69" t="s">
        <v>208</v>
      </c>
      <c r="I202" s="69" t="s">
        <v>208</v>
      </c>
      <c r="J202" s="64">
        <v>1</v>
      </c>
    </row>
    <row r="203" spans="1:10" x14ac:dyDescent="0.25">
      <c r="A203" s="3" t="str">
        <f t="shared" si="3"/>
        <v>AC Cycling %3010/15/2020 (6:00pm-7:00pm)10</v>
      </c>
      <c r="B203" t="s">
        <v>69</v>
      </c>
      <c r="C203" t="s">
        <v>205</v>
      </c>
      <c r="D203" t="s">
        <v>169</v>
      </c>
      <c r="E203" t="s">
        <v>183</v>
      </c>
      <c r="F203" s="69" t="s">
        <v>208</v>
      </c>
      <c r="G203" s="69" t="s">
        <v>208</v>
      </c>
      <c r="H203" s="69" t="s">
        <v>208</v>
      </c>
      <c r="I203" s="69" t="s">
        <v>208</v>
      </c>
      <c r="J203" s="64">
        <v>1</v>
      </c>
    </row>
    <row r="204" spans="1:10" x14ac:dyDescent="0.25">
      <c r="A204" s="3" t="str">
        <f t="shared" si="3"/>
        <v>AC Cycling %3010/15/2020 (6:00pm-7:00pm)11</v>
      </c>
      <c r="B204" t="s">
        <v>69</v>
      </c>
      <c r="C204" t="s">
        <v>205</v>
      </c>
      <c r="D204" t="s">
        <v>169</v>
      </c>
      <c r="E204" t="s">
        <v>184</v>
      </c>
      <c r="F204" s="69" t="s">
        <v>208</v>
      </c>
      <c r="G204" s="69" t="s">
        <v>208</v>
      </c>
      <c r="H204" s="69" t="s">
        <v>208</v>
      </c>
      <c r="I204" s="69" t="s">
        <v>208</v>
      </c>
      <c r="J204" s="64">
        <v>1</v>
      </c>
    </row>
    <row r="205" spans="1:10" x14ac:dyDescent="0.25">
      <c r="A205" s="3" t="str">
        <f t="shared" si="3"/>
        <v>AC Cycling %3010/15/2020 (6:00pm-7:00pm)12</v>
      </c>
      <c r="B205" t="s">
        <v>69</v>
      </c>
      <c r="C205" t="s">
        <v>205</v>
      </c>
      <c r="D205" t="s">
        <v>169</v>
      </c>
      <c r="E205" t="s">
        <v>185</v>
      </c>
      <c r="F205" s="69" t="s">
        <v>208</v>
      </c>
      <c r="G205" s="69" t="s">
        <v>208</v>
      </c>
      <c r="H205" s="69" t="s">
        <v>208</v>
      </c>
      <c r="I205" s="69" t="s">
        <v>208</v>
      </c>
      <c r="J205" s="64">
        <v>1</v>
      </c>
    </row>
    <row r="206" spans="1:10" x14ac:dyDescent="0.25">
      <c r="A206" s="3" t="str">
        <f t="shared" si="3"/>
        <v>AC Cycling %3010/15/2020 (6:00pm-7:00pm)13</v>
      </c>
      <c r="B206" t="s">
        <v>69</v>
      </c>
      <c r="C206" t="s">
        <v>205</v>
      </c>
      <c r="D206" t="s">
        <v>169</v>
      </c>
      <c r="E206" t="s">
        <v>186</v>
      </c>
      <c r="F206" s="69" t="s">
        <v>208</v>
      </c>
      <c r="G206" s="69" t="s">
        <v>208</v>
      </c>
      <c r="H206" s="69" t="s">
        <v>208</v>
      </c>
      <c r="I206" s="69" t="s">
        <v>208</v>
      </c>
      <c r="J206" s="64">
        <v>1</v>
      </c>
    </row>
    <row r="207" spans="1:10" x14ac:dyDescent="0.25">
      <c r="A207" s="3" t="str">
        <f t="shared" si="3"/>
        <v>AC Cycling %3010/15/2020 (6:00pm-7:00pm)14</v>
      </c>
      <c r="B207" t="s">
        <v>69</v>
      </c>
      <c r="C207" t="s">
        <v>205</v>
      </c>
      <c r="D207" t="s">
        <v>169</v>
      </c>
      <c r="E207" t="s">
        <v>187</v>
      </c>
      <c r="F207" s="69" t="s">
        <v>208</v>
      </c>
      <c r="G207" s="69" t="s">
        <v>208</v>
      </c>
      <c r="H207" s="69" t="s">
        <v>208</v>
      </c>
      <c r="I207" s="69" t="s">
        <v>208</v>
      </c>
      <c r="J207" s="64">
        <v>1</v>
      </c>
    </row>
    <row r="208" spans="1:10" x14ac:dyDescent="0.25">
      <c r="A208" s="3" t="str">
        <f t="shared" si="3"/>
        <v>AC Cycling %3010/15/2020 (6:00pm-7:00pm)15</v>
      </c>
      <c r="B208" t="s">
        <v>69</v>
      </c>
      <c r="C208" t="s">
        <v>205</v>
      </c>
      <c r="D208" t="s">
        <v>169</v>
      </c>
      <c r="E208" t="s">
        <v>188</v>
      </c>
      <c r="F208" s="69" t="s">
        <v>208</v>
      </c>
      <c r="G208" s="69" t="s">
        <v>208</v>
      </c>
      <c r="H208" s="69" t="s">
        <v>208</v>
      </c>
      <c r="I208" s="69" t="s">
        <v>208</v>
      </c>
      <c r="J208" s="64">
        <v>1</v>
      </c>
    </row>
    <row r="209" spans="1:10" x14ac:dyDescent="0.25">
      <c r="A209" s="3" t="str">
        <f t="shared" si="3"/>
        <v>AC Cycling %3010/15/2020 (6:00pm-7:00pm)16</v>
      </c>
      <c r="B209" t="s">
        <v>69</v>
      </c>
      <c r="C209" t="s">
        <v>205</v>
      </c>
      <c r="D209" t="s">
        <v>169</v>
      </c>
      <c r="E209" t="s">
        <v>189</v>
      </c>
      <c r="F209" s="69" t="s">
        <v>208</v>
      </c>
      <c r="G209" s="69" t="s">
        <v>208</v>
      </c>
      <c r="H209" s="69" t="s">
        <v>208</v>
      </c>
      <c r="I209" s="69" t="s">
        <v>208</v>
      </c>
      <c r="J209" s="64">
        <v>1</v>
      </c>
    </row>
    <row r="210" spans="1:10" x14ac:dyDescent="0.25">
      <c r="A210" s="3" t="str">
        <f t="shared" si="3"/>
        <v>AC Cycling %3010/15/2020 (6:00pm-7:00pm)17</v>
      </c>
      <c r="B210" t="s">
        <v>69</v>
      </c>
      <c r="C210" t="s">
        <v>205</v>
      </c>
      <c r="D210" t="s">
        <v>169</v>
      </c>
      <c r="E210" t="s">
        <v>190</v>
      </c>
      <c r="F210" s="69" t="s">
        <v>208</v>
      </c>
      <c r="G210" s="69" t="s">
        <v>208</v>
      </c>
      <c r="H210" s="69" t="s">
        <v>208</v>
      </c>
      <c r="I210" s="69" t="s">
        <v>208</v>
      </c>
      <c r="J210" s="64">
        <v>1</v>
      </c>
    </row>
    <row r="211" spans="1:10" x14ac:dyDescent="0.25">
      <c r="A211" s="3" t="str">
        <f t="shared" si="3"/>
        <v>AC Cycling %3010/15/2020 (6:00pm-7:00pm)18</v>
      </c>
      <c r="B211" t="s">
        <v>69</v>
      </c>
      <c r="C211" t="s">
        <v>205</v>
      </c>
      <c r="D211" t="s">
        <v>169</v>
      </c>
      <c r="E211" t="s">
        <v>191</v>
      </c>
      <c r="F211" s="69" t="s">
        <v>208</v>
      </c>
      <c r="G211" s="69" t="s">
        <v>208</v>
      </c>
      <c r="H211" s="69" t="s">
        <v>208</v>
      </c>
      <c r="I211" s="69" t="s">
        <v>208</v>
      </c>
      <c r="J211" s="64">
        <v>1</v>
      </c>
    </row>
    <row r="212" spans="1:10" x14ac:dyDescent="0.25">
      <c r="A212" s="3" t="str">
        <f t="shared" si="3"/>
        <v>AC Cycling %3010/15/2020 (6:00pm-7:00pm)19</v>
      </c>
      <c r="B212" t="s">
        <v>69</v>
      </c>
      <c r="C212" t="s">
        <v>205</v>
      </c>
      <c r="D212" t="s">
        <v>169</v>
      </c>
      <c r="E212" t="s">
        <v>192</v>
      </c>
      <c r="F212" s="69" t="s">
        <v>208</v>
      </c>
      <c r="G212" s="69" t="s">
        <v>208</v>
      </c>
      <c r="H212" s="69" t="s">
        <v>208</v>
      </c>
      <c r="I212" s="69" t="s">
        <v>208</v>
      </c>
      <c r="J212" s="64">
        <v>1</v>
      </c>
    </row>
    <row r="213" spans="1:10" x14ac:dyDescent="0.25">
      <c r="A213" s="3" t="str">
        <f t="shared" si="3"/>
        <v>AC Cycling %3010/15/2020 (6:00pm-7:00pm)20</v>
      </c>
      <c r="B213" t="s">
        <v>69</v>
      </c>
      <c r="C213" t="s">
        <v>205</v>
      </c>
      <c r="D213" t="s">
        <v>169</v>
      </c>
      <c r="E213" t="s">
        <v>193</v>
      </c>
      <c r="F213" s="69" t="s">
        <v>208</v>
      </c>
      <c r="G213" s="69" t="s">
        <v>208</v>
      </c>
      <c r="H213" s="69" t="s">
        <v>208</v>
      </c>
      <c r="I213" s="69" t="s">
        <v>208</v>
      </c>
      <c r="J213" s="64">
        <v>1</v>
      </c>
    </row>
    <row r="214" spans="1:10" x14ac:dyDescent="0.25">
      <c r="A214" s="3" t="str">
        <f t="shared" si="3"/>
        <v>AC Cycling %3010/15/2020 (6:00pm-7:00pm)21</v>
      </c>
      <c r="B214" t="s">
        <v>69</v>
      </c>
      <c r="C214" t="s">
        <v>205</v>
      </c>
      <c r="D214" t="s">
        <v>169</v>
      </c>
      <c r="E214" t="s">
        <v>194</v>
      </c>
      <c r="F214" s="69" t="s">
        <v>208</v>
      </c>
      <c r="G214" s="69" t="s">
        <v>208</v>
      </c>
      <c r="H214" s="69" t="s">
        <v>208</v>
      </c>
      <c r="I214" s="69" t="s">
        <v>208</v>
      </c>
      <c r="J214" s="64">
        <v>1</v>
      </c>
    </row>
    <row r="215" spans="1:10" x14ac:dyDescent="0.25">
      <c r="A215" s="3" t="str">
        <f t="shared" si="3"/>
        <v>AC Cycling %3010/15/2020 (6:00pm-7:00pm)22</v>
      </c>
      <c r="B215" t="s">
        <v>69</v>
      </c>
      <c r="C215" t="s">
        <v>205</v>
      </c>
      <c r="D215" t="s">
        <v>169</v>
      </c>
      <c r="E215" t="s">
        <v>195</v>
      </c>
      <c r="F215" s="69" t="s">
        <v>208</v>
      </c>
      <c r="G215" s="69" t="s">
        <v>208</v>
      </c>
      <c r="H215" s="69" t="s">
        <v>208</v>
      </c>
      <c r="I215" s="69" t="s">
        <v>208</v>
      </c>
      <c r="J215" s="64">
        <v>1</v>
      </c>
    </row>
    <row r="216" spans="1:10" x14ac:dyDescent="0.25">
      <c r="A216" s="3" t="str">
        <f t="shared" si="3"/>
        <v>AC Cycling %3010/15/2020 (6:00pm-7:00pm)23</v>
      </c>
      <c r="B216" t="s">
        <v>69</v>
      </c>
      <c r="C216" t="s">
        <v>205</v>
      </c>
      <c r="D216" t="s">
        <v>169</v>
      </c>
      <c r="E216" t="s">
        <v>196</v>
      </c>
      <c r="F216" s="69" t="s">
        <v>208</v>
      </c>
      <c r="G216" s="69" t="s">
        <v>208</v>
      </c>
      <c r="H216" s="69" t="s">
        <v>208</v>
      </c>
      <c r="I216" s="69" t="s">
        <v>208</v>
      </c>
      <c r="J216" s="64">
        <v>1</v>
      </c>
    </row>
    <row r="217" spans="1:10" x14ac:dyDescent="0.25">
      <c r="A217" s="3" t="str">
        <f t="shared" si="3"/>
        <v>AC Cycling %3010/15/2020 (6:00pm-7:00pm)24</v>
      </c>
      <c r="B217" t="s">
        <v>69</v>
      </c>
      <c r="C217" t="s">
        <v>205</v>
      </c>
      <c r="D217" t="s">
        <v>169</v>
      </c>
      <c r="E217" t="s">
        <v>197</v>
      </c>
      <c r="F217" s="69" t="s">
        <v>208</v>
      </c>
      <c r="G217" s="69" t="s">
        <v>208</v>
      </c>
      <c r="H217" s="69" t="s">
        <v>208</v>
      </c>
      <c r="I217" s="69" t="s">
        <v>208</v>
      </c>
      <c r="J217" s="64">
        <v>1</v>
      </c>
    </row>
    <row r="218" spans="1:10" x14ac:dyDescent="0.25">
      <c r="A218" s="3" t="str">
        <f t="shared" si="3"/>
        <v>AC Cycling %306/17/2021 (5:00pm-6:00pm)1</v>
      </c>
      <c r="B218" t="s">
        <v>69</v>
      </c>
      <c r="C218" t="s">
        <v>205</v>
      </c>
      <c r="D218" t="s">
        <v>170</v>
      </c>
      <c r="E218" t="s">
        <v>174</v>
      </c>
      <c r="F218" s="69" t="s">
        <v>208</v>
      </c>
      <c r="G218" s="69" t="s">
        <v>208</v>
      </c>
      <c r="H218" s="69" t="s">
        <v>208</v>
      </c>
      <c r="I218" s="69" t="s">
        <v>208</v>
      </c>
      <c r="J218" s="64">
        <v>1</v>
      </c>
    </row>
    <row r="219" spans="1:10" x14ac:dyDescent="0.25">
      <c r="A219" s="3" t="str">
        <f t="shared" si="3"/>
        <v>AC Cycling %306/17/2021 (5:00pm-6:00pm)2</v>
      </c>
      <c r="B219" t="s">
        <v>69</v>
      </c>
      <c r="C219" t="s">
        <v>205</v>
      </c>
      <c r="D219" t="s">
        <v>170</v>
      </c>
      <c r="E219" t="s">
        <v>175</v>
      </c>
      <c r="F219" s="69" t="s">
        <v>208</v>
      </c>
      <c r="G219" s="69" t="s">
        <v>208</v>
      </c>
      <c r="H219" s="69" t="s">
        <v>208</v>
      </c>
      <c r="I219" s="69" t="s">
        <v>208</v>
      </c>
      <c r="J219" s="64">
        <v>1</v>
      </c>
    </row>
    <row r="220" spans="1:10" x14ac:dyDescent="0.25">
      <c r="A220" s="3" t="str">
        <f t="shared" si="3"/>
        <v>AC Cycling %306/17/2021 (5:00pm-6:00pm)3</v>
      </c>
      <c r="B220" t="s">
        <v>69</v>
      </c>
      <c r="C220" t="s">
        <v>205</v>
      </c>
      <c r="D220" t="s">
        <v>170</v>
      </c>
      <c r="E220" t="s">
        <v>176</v>
      </c>
      <c r="F220" s="69" t="s">
        <v>208</v>
      </c>
      <c r="G220" s="69" t="s">
        <v>208</v>
      </c>
      <c r="H220" s="69" t="s">
        <v>208</v>
      </c>
      <c r="I220" s="69" t="s">
        <v>208</v>
      </c>
      <c r="J220" s="64">
        <v>1</v>
      </c>
    </row>
    <row r="221" spans="1:10" x14ac:dyDescent="0.25">
      <c r="A221" s="3" t="str">
        <f t="shared" si="3"/>
        <v>AC Cycling %306/17/2021 (5:00pm-6:00pm)4</v>
      </c>
      <c r="B221" t="s">
        <v>69</v>
      </c>
      <c r="C221" t="s">
        <v>205</v>
      </c>
      <c r="D221" t="s">
        <v>170</v>
      </c>
      <c r="E221" t="s">
        <v>177</v>
      </c>
      <c r="F221" s="69" t="s">
        <v>208</v>
      </c>
      <c r="G221" s="69" t="s">
        <v>208</v>
      </c>
      <c r="H221" s="69" t="s">
        <v>208</v>
      </c>
      <c r="I221" s="69" t="s">
        <v>208</v>
      </c>
      <c r="J221" s="64">
        <v>1</v>
      </c>
    </row>
    <row r="222" spans="1:10" x14ac:dyDescent="0.25">
      <c r="A222" s="3" t="str">
        <f t="shared" si="3"/>
        <v>AC Cycling %306/17/2021 (5:00pm-6:00pm)5</v>
      </c>
      <c r="B222" t="s">
        <v>69</v>
      </c>
      <c r="C222" t="s">
        <v>205</v>
      </c>
      <c r="D222" t="s">
        <v>170</v>
      </c>
      <c r="E222" t="s">
        <v>178</v>
      </c>
      <c r="F222" s="69" t="s">
        <v>208</v>
      </c>
      <c r="G222" s="69" t="s">
        <v>208</v>
      </c>
      <c r="H222" s="69" t="s">
        <v>208</v>
      </c>
      <c r="I222" s="69" t="s">
        <v>208</v>
      </c>
      <c r="J222" s="64">
        <v>1</v>
      </c>
    </row>
    <row r="223" spans="1:10" x14ac:dyDescent="0.25">
      <c r="A223" s="3" t="str">
        <f t="shared" si="3"/>
        <v>AC Cycling %306/17/2021 (5:00pm-6:00pm)6</v>
      </c>
      <c r="B223" t="s">
        <v>69</v>
      </c>
      <c r="C223" t="s">
        <v>205</v>
      </c>
      <c r="D223" t="s">
        <v>170</v>
      </c>
      <c r="E223" t="s">
        <v>179</v>
      </c>
      <c r="F223" s="69" t="s">
        <v>208</v>
      </c>
      <c r="G223" s="69" t="s">
        <v>208</v>
      </c>
      <c r="H223" s="69" t="s">
        <v>208</v>
      </c>
      <c r="I223" s="69" t="s">
        <v>208</v>
      </c>
      <c r="J223" s="64">
        <v>1</v>
      </c>
    </row>
    <row r="224" spans="1:10" x14ac:dyDescent="0.25">
      <c r="A224" s="3" t="str">
        <f t="shared" si="3"/>
        <v>AC Cycling %306/17/2021 (5:00pm-6:00pm)7</v>
      </c>
      <c r="B224" t="s">
        <v>69</v>
      </c>
      <c r="C224" t="s">
        <v>205</v>
      </c>
      <c r="D224" t="s">
        <v>170</v>
      </c>
      <c r="E224" t="s">
        <v>180</v>
      </c>
      <c r="F224" s="69" t="s">
        <v>208</v>
      </c>
      <c r="G224" s="69" t="s">
        <v>208</v>
      </c>
      <c r="H224" s="69" t="s">
        <v>208</v>
      </c>
      <c r="I224" s="69" t="s">
        <v>208</v>
      </c>
      <c r="J224" s="64">
        <v>1</v>
      </c>
    </row>
    <row r="225" spans="1:10" x14ac:dyDescent="0.25">
      <c r="A225" s="3" t="str">
        <f t="shared" si="3"/>
        <v>AC Cycling %306/17/2021 (5:00pm-6:00pm)8</v>
      </c>
      <c r="B225" t="s">
        <v>69</v>
      </c>
      <c r="C225" t="s">
        <v>205</v>
      </c>
      <c r="D225" t="s">
        <v>170</v>
      </c>
      <c r="E225" t="s">
        <v>181</v>
      </c>
      <c r="F225" s="69" t="s">
        <v>208</v>
      </c>
      <c r="G225" s="69" t="s">
        <v>208</v>
      </c>
      <c r="H225" s="69" t="s">
        <v>208</v>
      </c>
      <c r="I225" s="69" t="s">
        <v>208</v>
      </c>
      <c r="J225" s="64">
        <v>1</v>
      </c>
    </row>
    <row r="226" spans="1:10" x14ac:dyDescent="0.25">
      <c r="A226" s="3" t="str">
        <f t="shared" si="3"/>
        <v>AC Cycling %306/17/2021 (5:00pm-6:00pm)9</v>
      </c>
      <c r="B226" t="s">
        <v>69</v>
      </c>
      <c r="C226" t="s">
        <v>205</v>
      </c>
      <c r="D226" t="s">
        <v>170</v>
      </c>
      <c r="E226" t="s">
        <v>182</v>
      </c>
      <c r="F226" s="69" t="s">
        <v>208</v>
      </c>
      <c r="G226" s="69" t="s">
        <v>208</v>
      </c>
      <c r="H226" s="69" t="s">
        <v>208</v>
      </c>
      <c r="I226" s="69" t="s">
        <v>208</v>
      </c>
      <c r="J226" s="64">
        <v>1</v>
      </c>
    </row>
    <row r="227" spans="1:10" x14ac:dyDescent="0.25">
      <c r="A227" s="3" t="str">
        <f t="shared" si="3"/>
        <v>AC Cycling %306/17/2021 (5:00pm-6:00pm)10</v>
      </c>
      <c r="B227" t="s">
        <v>69</v>
      </c>
      <c r="C227" t="s">
        <v>205</v>
      </c>
      <c r="D227" t="s">
        <v>170</v>
      </c>
      <c r="E227" t="s">
        <v>183</v>
      </c>
      <c r="F227" s="69" t="s">
        <v>208</v>
      </c>
      <c r="G227" s="69" t="s">
        <v>208</v>
      </c>
      <c r="H227" s="69" t="s">
        <v>208</v>
      </c>
      <c r="I227" s="69" t="s">
        <v>208</v>
      </c>
      <c r="J227" s="64">
        <v>1</v>
      </c>
    </row>
    <row r="228" spans="1:10" x14ac:dyDescent="0.25">
      <c r="A228" s="3" t="str">
        <f t="shared" si="3"/>
        <v>AC Cycling %306/17/2021 (5:00pm-6:00pm)11</v>
      </c>
      <c r="B228" t="s">
        <v>69</v>
      </c>
      <c r="C228" t="s">
        <v>205</v>
      </c>
      <c r="D228" t="s">
        <v>170</v>
      </c>
      <c r="E228" t="s">
        <v>184</v>
      </c>
      <c r="F228" s="69" t="s">
        <v>208</v>
      </c>
      <c r="G228" s="69" t="s">
        <v>208</v>
      </c>
      <c r="H228" s="69" t="s">
        <v>208</v>
      </c>
      <c r="I228" s="69" t="s">
        <v>208</v>
      </c>
      <c r="J228" s="64">
        <v>1</v>
      </c>
    </row>
    <row r="229" spans="1:10" x14ac:dyDescent="0.25">
      <c r="A229" s="3" t="str">
        <f t="shared" si="3"/>
        <v>AC Cycling %306/17/2021 (5:00pm-6:00pm)12</v>
      </c>
      <c r="B229" t="s">
        <v>69</v>
      </c>
      <c r="C229" t="s">
        <v>205</v>
      </c>
      <c r="D229" t="s">
        <v>170</v>
      </c>
      <c r="E229" t="s">
        <v>185</v>
      </c>
      <c r="F229" s="69" t="s">
        <v>208</v>
      </c>
      <c r="G229" s="69" t="s">
        <v>208</v>
      </c>
      <c r="H229" s="69" t="s">
        <v>208</v>
      </c>
      <c r="I229" s="69" t="s">
        <v>208</v>
      </c>
      <c r="J229" s="64">
        <v>1</v>
      </c>
    </row>
    <row r="230" spans="1:10" x14ac:dyDescent="0.25">
      <c r="A230" s="3" t="str">
        <f t="shared" si="3"/>
        <v>AC Cycling %306/17/2021 (5:00pm-6:00pm)13</v>
      </c>
      <c r="B230" t="s">
        <v>69</v>
      </c>
      <c r="C230" t="s">
        <v>205</v>
      </c>
      <c r="D230" t="s">
        <v>170</v>
      </c>
      <c r="E230" t="s">
        <v>186</v>
      </c>
      <c r="F230" s="69" t="s">
        <v>208</v>
      </c>
      <c r="G230" s="69" t="s">
        <v>208</v>
      </c>
      <c r="H230" s="69" t="s">
        <v>208</v>
      </c>
      <c r="I230" s="69" t="s">
        <v>208</v>
      </c>
      <c r="J230" s="64">
        <v>1</v>
      </c>
    </row>
    <row r="231" spans="1:10" x14ac:dyDescent="0.25">
      <c r="A231" s="3" t="str">
        <f t="shared" si="3"/>
        <v>AC Cycling %306/17/2021 (5:00pm-6:00pm)14</v>
      </c>
      <c r="B231" t="s">
        <v>69</v>
      </c>
      <c r="C231" t="s">
        <v>205</v>
      </c>
      <c r="D231" t="s">
        <v>170</v>
      </c>
      <c r="E231" t="s">
        <v>187</v>
      </c>
      <c r="F231" s="69" t="s">
        <v>208</v>
      </c>
      <c r="G231" s="69" t="s">
        <v>208</v>
      </c>
      <c r="H231" s="69" t="s">
        <v>208</v>
      </c>
      <c r="I231" s="69" t="s">
        <v>208</v>
      </c>
      <c r="J231" s="64">
        <v>1</v>
      </c>
    </row>
    <row r="232" spans="1:10" x14ac:dyDescent="0.25">
      <c r="A232" s="3" t="str">
        <f t="shared" si="3"/>
        <v>AC Cycling %306/17/2021 (5:00pm-6:00pm)15</v>
      </c>
      <c r="B232" t="s">
        <v>69</v>
      </c>
      <c r="C232" t="s">
        <v>205</v>
      </c>
      <c r="D232" t="s">
        <v>170</v>
      </c>
      <c r="E232" t="s">
        <v>188</v>
      </c>
      <c r="F232" s="69" t="s">
        <v>208</v>
      </c>
      <c r="G232" s="69" t="s">
        <v>208</v>
      </c>
      <c r="H232" s="69" t="s">
        <v>208</v>
      </c>
      <c r="I232" s="69" t="s">
        <v>208</v>
      </c>
      <c r="J232" s="64">
        <v>1</v>
      </c>
    </row>
    <row r="233" spans="1:10" x14ac:dyDescent="0.25">
      <c r="A233" s="3" t="str">
        <f t="shared" si="3"/>
        <v>AC Cycling %306/17/2021 (5:00pm-6:00pm)16</v>
      </c>
      <c r="B233" t="s">
        <v>69</v>
      </c>
      <c r="C233" t="s">
        <v>205</v>
      </c>
      <c r="D233" t="s">
        <v>170</v>
      </c>
      <c r="E233" t="s">
        <v>189</v>
      </c>
      <c r="F233" s="69" t="s">
        <v>208</v>
      </c>
      <c r="G233" s="69" t="s">
        <v>208</v>
      </c>
      <c r="H233" s="69" t="s">
        <v>208</v>
      </c>
      <c r="I233" s="69" t="s">
        <v>208</v>
      </c>
      <c r="J233" s="64">
        <v>1</v>
      </c>
    </row>
    <row r="234" spans="1:10" x14ac:dyDescent="0.25">
      <c r="A234" s="3" t="str">
        <f t="shared" si="3"/>
        <v>AC Cycling %306/17/2021 (5:00pm-6:00pm)17</v>
      </c>
      <c r="B234" t="s">
        <v>69</v>
      </c>
      <c r="C234" t="s">
        <v>205</v>
      </c>
      <c r="D234" t="s">
        <v>170</v>
      </c>
      <c r="E234" t="s">
        <v>190</v>
      </c>
      <c r="F234" s="69" t="s">
        <v>208</v>
      </c>
      <c r="G234" s="69" t="s">
        <v>208</v>
      </c>
      <c r="H234" s="69" t="s">
        <v>208</v>
      </c>
      <c r="I234" s="69" t="s">
        <v>208</v>
      </c>
      <c r="J234" s="64">
        <v>1</v>
      </c>
    </row>
    <row r="235" spans="1:10" x14ac:dyDescent="0.25">
      <c r="A235" s="3" t="str">
        <f t="shared" si="3"/>
        <v>AC Cycling %306/17/2021 (5:00pm-6:00pm)18</v>
      </c>
      <c r="B235" t="s">
        <v>69</v>
      </c>
      <c r="C235" t="s">
        <v>205</v>
      </c>
      <c r="D235" t="s">
        <v>170</v>
      </c>
      <c r="E235" t="s">
        <v>191</v>
      </c>
      <c r="F235" s="69" t="s">
        <v>208</v>
      </c>
      <c r="G235" s="69" t="s">
        <v>208</v>
      </c>
      <c r="H235" s="69" t="s">
        <v>208</v>
      </c>
      <c r="I235" s="69" t="s">
        <v>208</v>
      </c>
      <c r="J235" s="64">
        <v>1</v>
      </c>
    </row>
    <row r="236" spans="1:10" x14ac:dyDescent="0.25">
      <c r="A236" s="3" t="str">
        <f t="shared" si="3"/>
        <v>AC Cycling %306/17/2021 (5:00pm-6:00pm)19</v>
      </c>
      <c r="B236" t="s">
        <v>69</v>
      </c>
      <c r="C236" t="s">
        <v>205</v>
      </c>
      <c r="D236" t="s">
        <v>170</v>
      </c>
      <c r="E236" t="s">
        <v>192</v>
      </c>
      <c r="F236" s="69" t="s">
        <v>208</v>
      </c>
      <c r="G236" s="69" t="s">
        <v>208</v>
      </c>
      <c r="H236" s="69" t="s">
        <v>208</v>
      </c>
      <c r="I236" s="69" t="s">
        <v>208</v>
      </c>
      <c r="J236" s="64">
        <v>1</v>
      </c>
    </row>
    <row r="237" spans="1:10" x14ac:dyDescent="0.25">
      <c r="A237" s="3" t="str">
        <f t="shared" si="3"/>
        <v>AC Cycling %306/17/2021 (5:00pm-6:00pm)20</v>
      </c>
      <c r="B237" t="s">
        <v>69</v>
      </c>
      <c r="C237" t="s">
        <v>205</v>
      </c>
      <c r="D237" t="s">
        <v>170</v>
      </c>
      <c r="E237" t="s">
        <v>193</v>
      </c>
      <c r="F237" s="69" t="s">
        <v>208</v>
      </c>
      <c r="G237" s="69" t="s">
        <v>208</v>
      </c>
      <c r="H237" s="69" t="s">
        <v>208</v>
      </c>
      <c r="I237" s="69" t="s">
        <v>208</v>
      </c>
      <c r="J237" s="64">
        <v>1</v>
      </c>
    </row>
    <row r="238" spans="1:10" x14ac:dyDescent="0.25">
      <c r="A238" s="3" t="str">
        <f t="shared" si="3"/>
        <v>AC Cycling %306/17/2021 (5:00pm-6:00pm)21</v>
      </c>
      <c r="B238" t="s">
        <v>69</v>
      </c>
      <c r="C238" t="s">
        <v>205</v>
      </c>
      <c r="D238" t="s">
        <v>170</v>
      </c>
      <c r="E238" t="s">
        <v>194</v>
      </c>
      <c r="F238" s="69" t="s">
        <v>208</v>
      </c>
      <c r="G238" s="69" t="s">
        <v>208</v>
      </c>
      <c r="H238" s="69" t="s">
        <v>208</v>
      </c>
      <c r="I238" s="69" t="s">
        <v>208</v>
      </c>
      <c r="J238" s="64">
        <v>1</v>
      </c>
    </row>
    <row r="239" spans="1:10" x14ac:dyDescent="0.25">
      <c r="A239" s="3" t="str">
        <f t="shared" si="3"/>
        <v>AC Cycling %306/17/2021 (5:00pm-6:00pm)22</v>
      </c>
      <c r="B239" t="s">
        <v>69</v>
      </c>
      <c r="C239" t="s">
        <v>205</v>
      </c>
      <c r="D239" t="s">
        <v>170</v>
      </c>
      <c r="E239" t="s">
        <v>195</v>
      </c>
      <c r="F239" s="69" t="s">
        <v>208</v>
      </c>
      <c r="G239" s="69" t="s">
        <v>208</v>
      </c>
      <c r="H239" s="69" t="s">
        <v>208</v>
      </c>
      <c r="I239" s="69" t="s">
        <v>208</v>
      </c>
      <c r="J239" s="64">
        <v>1</v>
      </c>
    </row>
    <row r="240" spans="1:10" x14ac:dyDescent="0.25">
      <c r="A240" s="3" t="str">
        <f t="shared" si="3"/>
        <v>AC Cycling %306/17/2021 (5:00pm-6:00pm)23</v>
      </c>
      <c r="B240" t="s">
        <v>69</v>
      </c>
      <c r="C240" t="s">
        <v>205</v>
      </c>
      <c r="D240" t="s">
        <v>170</v>
      </c>
      <c r="E240" t="s">
        <v>196</v>
      </c>
      <c r="F240" s="69" t="s">
        <v>208</v>
      </c>
      <c r="G240" s="69" t="s">
        <v>208</v>
      </c>
      <c r="H240" s="69" t="s">
        <v>208</v>
      </c>
      <c r="I240" s="69" t="s">
        <v>208</v>
      </c>
      <c r="J240" s="64">
        <v>1</v>
      </c>
    </row>
    <row r="241" spans="1:10" x14ac:dyDescent="0.25">
      <c r="A241" s="3" t="str">
        <f t="shared" si="3"/>
        <v>AC Cycling %306/17/2021 (5:00pm-6:00pm)24</v>
      </c>
      <c r="B241" t="s">
        <v>69</v>
      </c>
      <c r="C241" t="s">
        <v>205</v>
      </c>
      <c r="D241" t="s">
        <v>170</v>
      </c>
      <c r="E241" t="s">
        <v>197</v>
      </c>
      <c r="F241" s="69" t="s">
        <v>208</v>
      </c>
      <c r="G241" s="69" t="s">
        <v>208</v>
      </c>
      <c r="H241" s="69" t="s">
        <v>208</v>
      </c>
      <c r="I241" s="69" t="s">
        <v>208</v>
      </c>
      <c r="J241" s="64">
        <v>1</v>
      </c>
    </row>
    <row r="242" spans="1:10" x14ac:dyDescent="0.25">
      <c r="A242" s="3" t="str">
        <f t="shared" si="3"/>
        <v>AC Cycling %307/9/2021 (5:50pm-8:55pm)1</v>
      </c>
      <c r="B242" t="s">
        <v>69</v>
      </c>
      <c r="C242" t="s">
        <v>205</v>
      </c>
      <c r="D242" t="s">
        <v>171</v>
      </c>
      <c r="E242" t="s">
        <v>174</v>
      </c>
      <c r="F242" s="69" t="s">
        <v>208</v>
      </c>
      <c r="G242" s="69" t="s">
        <v>208</v>
      </c>
      <c r="H242" s="69" t="s">
        <v>208</v>
      </c>
      <c r="I242" s="69" t="s">
        <v>208</v>
      </c>
      <c r="J242" s="64">
        <v>1</v>
      </c>
    </row>
    <row r="243" spans="1:10" x14ac:dyDescent="0.25">
      <c r="A243" s="3" t="str">
        <f t="shared" si="3"/>
        <v>AC Cycling %307/9/2021 (5:50pm-8:55pm)2</v>
      </c>
      <c r="B243" t="s">
        <v>69</v>
      </c>
      <c r="C243" t="s">
        <v>205</v>
      </c>
      <c r="D243" t="s">
        <v>171</v>
      </c>
      <c r="E243" t="s">
        <v>175</v>
      </c>
      <c r="F243" s="69" t="s">
        <v>208</v>
      </c>
      <c r="G243" s="69" t="s">
        <v>208</v>
      </c>
      <c r="H243" s="69" t="s">
        <v>208</v>
      </c>
      <c r="I243" s="69" t="s">
        <v>208</v>
      </c>
      <c r="J243" s="64">
        <v>1</v>
      </c>
    </row>
    <row r="244" spans="1:10" x14ac:dyDescent="0.25">
      <c r="A244" s="3" t="str">
        <f t="shared" si="3"/>
        <v>AC Cycling %307/9/2021 (5:50pm-8:55pm)3</v>
      </c>
      <c r="B244" t="s">
        <v>69</v>
      </c>
      <c r="C244" t="s">
        <v>205</v>
      </c>
      <c r="D244" t="s">
        <v>171</v>
      </c>
      <c r="E244" t="s">
        <v>176</v>
      </c>
      <c r="F244" s="69" t="s">
        <v>208</v>
      </c>
      <c r="G244" s="69" t="s">
        <v>208</v>
      </c>
      <c r="H244" s="69" t="s">
        <v>208</v>
      </c>
      <c r="I244" s="69" t="s">
        <v>208</v>
      </c>
      <c r="J244" s="64">
        <v>1</v>
      </c>
    </row>
    <row r="245" spans="1:10" x14ac:dyDescent="0.25">
      <c r="A245" s="3" t="str">
        <f t="shared" si="3"/>
        <v>AC Cycling %307/9/2021 (5:50pm-8:55pm)4</v>
      </c>
      <c r="B245" t="s">
        <v>69</v>
      </c>
      <c r="C245" t="s">
        <v>205</v>
      </c>
      <c r="D245" t="s">
        <v>171</v>
      </c>
      <c r="E245" t="s">
        <v>177</v>
      </c>
      <c r="F245" s="69" t="s">
        <v>208</v>
      </c>
      <c r="G245" s="69" t="s">
        <v>208</v>
      </c>
      <c r="H245" s="69" t="s">
        <v>208</v>
      </c>
      <c r="I245" s="69" t="s">
        <v>208</v>
      </c>
      <c r="J245" s="64">
        <v>1</v>
      </c>
    </row>
    <row r="246" spans="1:10" x14ac:dyDescent="0.25">
      <c r="A246" s="3" t="str">
        <f t="shared" si="3"/>
        <v>AC Cycling %307/9/2021 (5:50pm-8:55pm)5</v>
      </c>
      <c r="B246" t="s">
        <v>69</v>
      </c>
      <c r="C246" t="s">
        <v>205</v>
      </c>
      <c r="D246" t="s">
        <v>171</v>
      </c>
      <c r="E246" t="s">
        <v>178</v>
      </c>
      <c r="F246" s="69" t="s">
        <v>208</v>
      </c>
      <c r="G246" s="69" t="s">
        <v>208</v>
      </c>
      <c r="H246" s="69" t="s">
        <v>208</v>
      </c>
      <c r="I246" s="69" t="s">
        <v>208</v>
      </c>
      <c r="J246" s="64">
        <v>1</v>
      </c>
    </row>
    <row r="247" spans="1:10" x14ac:dyDescent="0.25">
      <c r="A247" s="3" t="str">
        <f t="shared" si="3"/>
        <v>AC Cycling %307/9/2021 (5:50pm-8:55pm)6</v>
      </c>
      <c r="B247" t="s">
        <v>69</v>
      </c>
      <c r="C247" t="s">
        <v>205</v>
      </c>
      <c r="D247" t="s">
        <v>171</v>
      </c>
      <c r="E247" t="s">
        <v>179</v>
      </c>
      <c r="F247" s="69" t="s">
        <v>208</v>
      </c>
      <c r="G247" s="69" t="s">
        <v>208</v>
      </c>
      <c r="H247" s="69" t="s">
        <v>208</v>
      </c>
      <c r="I247" s="69" t="s">
        <v>208</v>
      </c>
      <c r="J247" s="64">
        <v>1</v>
      </c>
    </row>
    <row r="248" spans="1:10" x14ac:dyDescent="0.25">
      <c r="A248" s="3" t="str">
        <f t="shared" si="3"/>
        <v>AC Cycling %307/9/2021 (5:50pm-8:55pm)7</v>
      </c>
      <c r="B248" t="s">
        <v>69</v>
      </c>
      <c r="C248" t="s">
        <v>205</v>
      </c>
      <c r="D248" t="s">
        <v>171</v>
      </c>
      <c r="E248" t="s">
        <v>180</v>
      </c>
      <c r="F248" s="69" t="s">
        <v>208</v>
      </c>
      <c r="G248" s="69" t="s">
        <v>208</v>
      </c>
      <c r="H248" s="69" t="s">
        <v>208</v>
      </c>
      <c r="I248" s="69" t="s">
        <v>208</v>
      </c>
      <c r="J248" s="64">
        <v>1</v>
      </c>
    </row>
    <row r="249" spans="1:10" x14ac:dyDescent="0.25">
      <c r="A249" s="3" t="str">
        <f t="shared" si="3"/>
        <v>AC Cycling %307/9/2021 (5:50pm-8:55pm)8</v>
      </c>
      <c r="B249" t="s">
        <v>69</v>
      </c>
      <c r="C249" t="s">
        <v>205</v>
      </c>
      <c r="D249" t="s">
        <v>171</v>
      </c>
      <c r="E249" t="s">
        <v>181</v>
      </c>
      <c r="F249" s="69" t="s">
        <v>208</v>
      </c>
      <c r="G249" s="69" t="s">
        <v>208</v>
      </c>
      <c r="H249" s="69" t="s">
        <v>208</v>
      </c>
      <c r="I249" s="69" t="s">
        <v>208</v>
      </c>
      <c r="J249" s="64">
        <v>1</v>
      </c>
    </row>
    <row r="250" spans="1:10" x14ac:dyDescent="0.25">
      <c r="A250" s="3" t="str">
        <f t="shared" si="3"/>
        <v>AC Cycling %307/9/2021 (5:50pm-8:55pm)9</v>
      </c>
      <c r="B250" t="s">
        <v>69</v>
      </c>
      <c r="C250" t="s">
        <v>205</v>
      </c>
      <c r="D250" t="s">
        <v>171</v>
      </c>
      <c r="E250" t="s">
        <v>182</v>
      </c>
      <c r="F250" s="69" t="s">
        <v>208</v>
      </c>
      <c r="G250" s="69" t="s">
        <v>208</v>
      </c>
      <c r="H250" s="69" t="s">
        <v>208</v>
      </c>
      <c r="I250" s="69" t="s">
        <v>208</v>
      </c>
      <c r="J250" s="64">
        <v>1</v>
      </c>
    </row>
    <row r="251" spans="1:10" x14ac:dyDescent="0.25">
      <c r="A251" s="3" t="str">
        <f t="shared" si="3"/>
        <v>AC Cycling %307/9/2021 (5:50pm-8:55pm)10</v>
      </c>
      <c r="B251" t="s">
        <v>69</v>
      </c>
      <c r="C251" t="s">
        <v>205</v>
      </c>
      <c r="D251" t="s">
        <v>171</v>
      </c>
      <c r="E251" t="s">
        <v>183</v>
      </c>
      <c r="F251" s="69" t="s">
        <v>208</v>
      </c>
      <c r="G251" s="69" t="s">
        <v>208</v>
      </c>
      <c r="H251" s="69" t="s">
        <v>208</v>
      </c>
      <c r="I251" s="69" t="s">
        <v>208</v>
      </c>
      <c r="J251" s="64">
        <v>1</v>
      </c>
    </row>
    <row r="252" spans="1:10" x14ac:dyDescent="0.25">
      <c r="A252" s="3" t="str">
        <f t="shared" si="3"/>
        <v>AC Cycling %307/9/2021 (5:50pm-8:55pm)11</v>
      </c>
      <c r="B252" t="s">
        <v>69</v>
      </c>
      <c r="C252" t="s">
        <v>205</v>
      </c>
      <c r="D252" t="s">
        <v>171</v>
      </c>
      <c r="E252" t="s">
        <v>184</v>
      </c>
      <c r="F252" s="69" t="s">
        <v>208</v>
      </c>
      <c r="G252" s="69" t="s">
        <v>208</v>
      </c>
      <c r="H252" s="69" t="s">
        <v>208</v>
      </c>
      <c r="I252" s="69" t="s">
        <v>208</v>
      </c>
      <c r="J252" s="64">
        <v>1</v>
      </c>
    </row>
    <row r="253" spans="1:10" x14ac:dyDescent="0.25">
      <c r="A253" s="3" t="str">
        <f t="shared" si="3"/>
        <v>AC Cycling %307/9/2021 (5:50pm-8:55pm)12</v>
      </c>
      <c r="B253" t="s">
        <v>69</v>
      </c>
      <c r="C253" t="s">
        <v>205</v>
      </c>
      <c r="D253" t="s">
        <v>171</v>
      </c>
      <c r="E253" t="s">
        <v>185</v>
      </c>
      <c r="F253" s="69" t="s">
        <v>208</v>
      </c>
      <c r="G253" s="69" t="s">
        <v>208</v>
      </c>
      <c r="H253" s="69" t="s">
        <v>208</v>
      </c>
      <c r="I253" s="69" t="s">
        <v>208</v>
      </c>
      <c r="J253" s="64">
        <v>1</v>
      </c>
    </row>
    <row r="254" spans="1:10" x14ac:dyDescent="0.25">
      <c r="A254" s="3" t="str">
        <f t="shared" si="3"/>
        <v>AC Cycling %307/9/2021 (5:50pm-8:55pm)13</v>
      </c>
      <c r="B254" t="s">
        <v>69</v>
      </c>
      <c r="C254" t="s">
        <v>205</v>
      </c>
      <c r="D254" t="s">
        <v>171</v>
      </c>
      <c r="E254" t="s">
        <v>186</v>
      </c>
      <c r="F254" s="69" t="s">
        <v>208</v>
      </c>
      <c r="G254" s="69" t="s">
        <v>208</v>
      </c>
      <c r="H254" s="69" t="s">
        <v>208</v>
      </c>
      <c r="I254" s="69" t="s">
        <v>208</v>
      </c>
      <c r="J254" s="64">
        <v>1</v>
      </c>
    </row>
    <row r="255" spans="1:10" x14ac:dyDescent="0.25">
      <c r="A255" s="3" t="str">
        <f t="shared" si="3"/>
        <v>AC Cycling %307/9/2021 (5:50pm-8:55pm)14</v>
      </c>
      <c r="B255" t="s">
        <v>69</v>
      </c>
      <c r="C255" t="s">
        <v>205</v>
      </c>
      <c r="D255" t="s">
        <v>171</v>
      </c>
      <c r="E255" t="s">
        <v>187</v>
      </c>
      <c r="F255" s="69" t="s">
        <v>208</v>
      </c>
      <c r="G255" s="69" t="s">
        <v>208</v>
      </c>
      <c r="H255" s="69" t="s">
        <v>208</v>
      </c>
      <c r="I255" s="69" t="s">
        <v>208</v>
      </c>
      <c r="J255" s="64">
        <v>1</v>
      </c>
    </row>
    <row r="256" spans="1:10" x14ac:dyDescent="0.25">
      <c r="A256" s="3" t="str">
        <f t="shared" si="3"/>
        <v>AC Cycling %307/9/2021 (5:50pm-8:55pm)15</v>
      </c>
      <c r="B256" t="s">
        <v>69</v>
      </c>
      <c r="C256" t="s">
        <v>205</v>
      </c>
      <c r="D256" t="s">
        <v>171</v>
      </c>
      <c r="E256" t="s">
        <v>188</v>
      </c>
      <c r="F256" s="69" t="s">
        <v>208</v>
      </c>
      <c r="G256" s="69" t="s">
        <v>208</v>
      </c>
      <c r="H256" s="69" t="s">
        <v>208</v>
      </c>
      <c r="I256" s="69" t="s">
        <v>208</v>
      </c>
      <c r="J256" s="64">
        <v>1</v>
      </c>
    </row>
    <row r="257" spans="1:10" x14ac:dyDescent="0.25">
      <c r="A257" s="3" t="str">
        <f t="shared" si="3"/>
        <v>AC Cycling %307/9/2021 (5:50pm-8:55pm)16</v>
      </c>
      <c r="B257" t="s">
        <v>69</v>
      </c>
      <c r="C257" t="s">
        <v>205</v>
      </c>
      <c r="D257" t="s">
        <v>171</v>
      </c>
      <c r="E257" t="s">
        <v>189</v>
      </c>
      <c r="F257" s="69" t="s">
        <v>208</v>
      </c>
      <c r="G257" s="69" t="s">
        <v>208</v>
      </c>
      <c r="H257" s="69" t="s">
        <v>208</v>
      </c>
      <c r="I257" s="69" t="s">
        <v>208</v>
      </c>
      <c r="J257" s="64">
        <v>1</v>
      </c>
    </row>
    <row r="258" spans="1:10" x14ac:dyDescent="0.25">
      <c r="A258" s="3" t="str">
        <f t="shared" si="3"/>
        <v>AC Cycling %307/9/2021 (5:50pm-8:55pm)17</v>
      </c>
      <c r="B258" t="s">
        <v>69</v>
      </c>
      <c r="C258" t="s">
        <v>205</v>
      </c>
      <c r="D258" t="s">
        <v>171</v>
      </c>
      <c r="E258" t="s">
        <v>190</v>
      </c>
      <c r="F258" s="69" t="s">
        <v>208</v>
      </c>
      <c r="G258" s="69" t="s">
        <v>208</v>
      </c>
      <c r="H258" s="69" t="s">
        <v>208</v>
      </c>
      <c r="I258" s="69" t="s">
        <v>208</v>
      </c>
      <c r="J258" s="64">
        <v>1</v>
      </c>
    </row>
    <row r="259" spans="1:10" x14ac:dyDescent="0.25">
      <c r="A259" s="3" t="str">
        <f t="shared" ref="A259:A322" si="4">B259&amp;C259&amp;D259&amp;E259</f>
        <v>AC Cycling %307/9/2021 (5:50pm-8:55pm)18</v>
      </c>
      <c r="B259" t="s">
        <v>69</v>
      </c>
      <c r="C259" t="s">
        <v>205</v>
      </c>
      <c r="D259" t="s">
        <v>171</v>
      </c>
      <c r="E259" t="s">
        <v>191</v>
      </c>
      <c r="F259" s="69" t="s">
        <v>208</v>
      </c>
      <c r="G259" s="69" t="s">
        <v>208</v>
      </c>
      <c r="H259" s="69" t="s">
        <v>208</v>
      </c>
      <c r="I259" s="69" t="s">
        <v>208</v>
      </c>
      <c r="J259" s="64">
        <v>1</v>
      </c>
    </row>
    <row r="260" spans="1:10" x14ac:dyDescent="0.25">
      <c r="A260" s="3" t="str">
        <f t="shared" si="4"/>
        <v>AC Cycling %307/9/2021 (5:50pm-8:55pm)19</v>
      </c>
      <c r="B260" t="s">
        <v>69</v>
      </c>
      <c r="C260" t="s">
        <v>205</v>
      </c>
      <c r="D260" t="s">
        <v>171</v>
      </c>
      <c r="E260" t="s">
        <v>192</v>
      </c>
      <c r="F260" s="69" t="s">
        <v>208</v>
      </c>
      <c r="G260" s="69" t="s">
        <v>208</v>
      </c>
      <c r="H260" s="69" t="s">
        <v>208</v>
      </c>
      <c r="I260" s="69" t="s">
        <v>208</v>
      </c>
      <c r="J260" s="64">
        <v>1</v>
      </c>
    </row>
    <row r="261" spans="1:10" x14ac:dyDescent="0.25">
      <c r="A261" s="3" t="str">
        <f t="shared" si="4"/>
        <v>AC Cycling %307/9/2021 (5:50pm-8:55pm)20</v>
      </c>
      <c r="B261" t="s">
        <v>69</v>
      </c>
      <c r="C261" t="s">
        <v>205</v>
      </c>
      <c r="D261" t="s">
        <v>171</v>
      </c>
      <c r="E261" t="s">
        <v>193</v>
      </c>
      <c r="F261" s="69" t="s">
        <v>208</v>
      </c>
      <c r="G261" s="69" t="s">
        <v>208</v>
      </c>
      <c r="H261" s="69" t="s">
        <v>208</v>
      </c>
      <c r="I261" s="69" t="s">
        <v>208</v>
      </c>
      <c r="J261" s="64">
        <v>1</v>
      </c>
    </row>
    <row r="262" spans="1:10" x14ac:dyDescent="0.25">
      <c r="A262" s="3" t="str">
        <f t="shared" si="4"/>
        <v>AC Cycling %307/9/2021 (5:50pm-8:55pm)21</v>
      </c>
      <c r="B262" t="s">
        <v>69</v>
      </c>
      <c r="C262" t="s">
        <v>205</v>
      </c>
      <c r="D262" t="s">
        <v>171</v>
      </c>
      <c r="E262" t="s">
        <v>194</v>
      </c>
      <c r="F262" s="69" t="s">
        <v>208</v>
      </c>
      <c r="G262" s="69" t="s">
        <v>208</v>
      </c>
      <c r="H262" s="69" t="s">
        <v>208</v>
      </c>
      <c r="I262" s="69" t="s">
        <v>208</v>
      </c>
      <c r="J262" s="64">
        <v>1</v>
      </c>
    </row>
    <row r="263" spans="1:10" x14ac:dyDescent="0.25">
      <c r="A263" s="3" t="str">
        <f t="shared" si="4"/>
        <v>AC Cycling %307/9/2021 (5:50pm-8:55pm)22</v>
      </c>
      <c r="B263" t="s">
        <v>69</v>
      </c>
      <c r="C263" t="s">
        <v>205</v>
      </c>
      <c r="D263" t="s">
        <v>171</v>
      </c>
      <c r="E263" t="s">
        <v>195</v>
      </c>
      <c r="F263" s="69" t="s">
        <v>208</v>
      </c>
      <c r="G263" s="69" t="s">
        <v>208</v>
      </c>
      <c r="H263" s="69" t="s">
        <v>208</v>
      </c>
      <c r="I263" s="69" t="s">
        <v>208</v>
      </c>
      <c r="J263" s="64">
        <v>1</v>
      </c>
    </row>
    <row r="264" spans="1:10" x14ac:dyDescent="0.25">
      <c r="A264" s="3" t="str">
        <f t="shared" si="4"/>
        <v>AC Cycling %307/9/2021 (5:50pm-8:55pm)23</v>
      </c>
      <c r="B264" t="s">
        <v>69</v>
      </c>
      <c r="C264" t="s">
        <v>205</v>
      </c>
      <c r="D264" t="s">
        <v>171</v>
      </c>
      <c r="E264" t="s">
        <v>196</v>
      </c>
      <c r="F264" s="69" t="s">
        <v>208</v>
      </c>
      <c r="G264" s="69" t="s">
        <v>208</v>
      </c>
      <c r="H264" s="69" t="s">
        <v>208</v>
      </c>
      <c r="I264" s="69" t="s">
        <v>208</v>
      </c>
      <c r="J264" s="64">
        <v>1</v>
      </c>
    </row>
    <row r="265" spans="1:10" x14ac:dyDescent="0.25">
      <c r="A265" s="3" t="str">
        <f t="shared" si="4"/>
        <v>AC Cycling %307/9/2021 (5:50pm-8:55pm)24</v>
      </c>
      <c r="B265" t="s">
        <v>69</v>
      </c>
      <c r="C265" t="s">
        <v>205</v>
      </c>
      <c r="D265" t="s">
        <v>171</v>
      </c>
      <c r="E265" t="s">
        <v>197</v>
      </c>
      <c r="F265" s="69" t="s">
        <v>208</v>
      </c>
      <c r="G265" s="69" t="s">
        <v>208</v>
      </c>
      <c r="H265" s="69" t="s">
        <v>208</v>
      </c>
      <c r="I265" s="69" t="s">
        <v>208</v>
      </c>
      <c r="J265" s="64">
        <v>1</v>
      </c>
    </row>
    <row r="266" spans="1:10" x14ac:dyDescent="0.25">
      <c r="A266" s="3" t="str">
        <f t="shared" si="4"/>
        <v>AC Cycling %308/27/2021 (5:00pm-6:00pm)1</v>
      </c>
      <c r="B266" t="s">
        <v>69</v>
      </c>
      <c r="C266" t="s">
        <v>205</v>
      </c>
      <c r="D266" t="s">
        <v>172</v>
      </c>
      <c r="E266" t="s">
        <v>174</v>
      </c>
      <c r="F266" s="69" t="s">
        <v>208</v>
      </c>
      <c r="G266" s="69" t="s">
        <v>208</v>
      </c>
      <c r="H266" s="69" t="s">
        <v>208</v>
      </c>
      <c r="I266" s="69" t="s">
        <v>208</v>
      </c>
      <c r="J266" s="64">
        <v>1</v>
      </c>
    </row>
    <row r="267" spans="1:10" x14ac:dyDescent="0.25">
      <c r="A267" s="3" t="str">
        <f t="shared" si="4"/>
        <v>AC Cycling %308/27/2021 (5:00pm-6:00pm)2</v>
      </c>
      <c r="B267" t="s">
        <v>69</v>
      </c>
      <c r="C267" t="s">
        <v>205</v>
      </c>
      <c r="D267" t="s">
        <v>172</v>
      </c>
      <c r="E267" t="s">
        <v>175</v>
      </c>
      <c r="F267" s="69" t="s">
        <v>208</v>
      </c>
      <c r="G267" s="69" t="s">
        <v>208</v>
      </c>
      <c r="H267" s="69" t="s">
        <v>208</v>
      </c>
      <c r="I267" s="69" t="s">
        <v>208</v>
      </c>
      <c r="J267" s="64">
        <v>1</v>
      </c>
    </row>
    <row r="268" spans="1:10" x14ac:dyDescent="0.25">
      <c r="A268" s="3" t="str">
        <f t="shared" si="4"/>
        <v>AC Cycling %308/27/2021 (5:00pm-6:00pm)3</v>
      </c>
      <c r="B268" t="s">
        <v>69</v>
      </c>
      <c r="C268" t="s">
        <v>205</v>
      </c>
      <c r="D268" t="s">
        <v>172</v>
      </c>
      <c r="E268" t="s">
        <v>176</v>
      </c>
      <c r="F268" s="69" t="s">
        <v>208</v>
      </c>
      <c r="G268" s="69" t="s">
        <v>208</v>
      </c>
      <c r="H268" s="69" t="s">
        <v>208</v>
      </c>
      <c r="I268" s="69" t="s">
        <v>208</v>
      </c>
      <c r="J268" s="64">
        <v>1</v>
      </c>
    </row>
    <row r="269" spans="1:10" x14ac:dyDescent="0.25">
      <c r="A269" s="3" t="str">
        <f t="shared" si="4"/>
        <v>AC Cycling %308/27/2021 (5:00pm-6:00pm)4</v>
      </c>
      <c r="B269" t="s">
        <v>69</v>
      </c>
      <c r="C269" t="s">
        <v>205</v>
      </c>
      <c r="D269" t="s">
        <v>172</v>
      </c>
      <c r="E269" t="s">
        <v>177</v>
      </c>
      <c r="F269" s="69" t="s">
        <v>208</v>
      </c>
      <c r="G269" s="69" t="s">
        <v>208</v>
      </c>
      <c r="H269" s="69" t="s">
        <v>208</v>
      </c>
      <c r="I269" s="69" t="s">
        <v>208</v>
      </c>
      <c r="J269" s="64">
        <v>1</v>
      </c>
    </row>
    <row r="270" spans="1:10" x14ac:dyDescent="0.25">
      <c r="A270" s="3" t="str">
        <f t="shared" si="4"/>
        <v>AC Cycling %308/27/2021 (5:00pm-6:00pm)5</v>
      </c>
      <c r="B270" t="s">
        <v>69</v>
      </c>
      <c r="C270" t="s">
        <v>205</v>
      </c>
      <c r="D270" t="s">
        <v>172</v>
      </c>
      <c r="E270" t="s">
        <v>178</v>
      </c>
      <c r="F270" s="69" t="s">
        <v>208</v>
      </c>
      <c r="G270" s="69" t="s">
        <v>208</v>
      </c>
      <c r="H270" s="69" t="s">
        <v>208</v>
      </c>
      <c r="I270" s="69" t="s">
        <v>208</v>
      </c>
      <c r="J270" s="64">
        <v>1</v>
      </c>
    </row>
    <row r="271" spans="1:10" x14ac:dyDescent="0.25">
      <c r="A271" s="3" t="str">
        <f t="shared" si="4"/>
        <v>AC Cycling %308/27/2021 (5:00pm-6:00pm)6</v>
      </c>
      <c r="B271" t="s">
        <v>69</v>
      </c>
      <c r="C271" t="s">
        <v>205</v>
      </c>
      <c r="D271" t="s">
        <v>172</v>
      </c>
      <c r="E271" t="s">
        <v>179</v>
      </c>
      <c r="F271" s="69" t="s">
        <v>208</v>
      </c>
      <c r="G271" s="69" t="s">
        <v>208</v>
      </c>
      <c r="H271" s="69" t="s">
        <v>208</v>
      </c>
      <c r="I271" s="69" t="s">
        <v>208</v>
      </c>
      <c r="J271" s="64">
        <v>1</v>
      </c>
    </row>
    <row r="272" spans="1:10" x14ac:dyDescent="0.25">
      <c r="A272" s="3" t="str">
        <f t="shared" si="4"/>
        <v>AC Cycling %308/27/2021 (5:00pm-6:00pm)7</v>
      </c>
      <c r="B272" t="s">
        <v>69</v>
      </c>
      <c r="C272" t="s">
        <v>205</v>
      </c>
      <c r="D272" t="s">
        <v>172</v>
      </c>
      <c r="E272" t="s">
        <v>180</v>
      </c>
      <c r="F272" s="69" t="s">
        <v>208</v>
      </c>
      <c r="G272" s="69" t="s">
        <v>208</v>
      </c>
      <c r="H272" s="69" t="s">
        <v>208</v>
      </c>
      <c r="I272" s="69" t="s">
        <v>208</v>
      </c>
      <c r="J272" s="64">
        <v>1</v>
      </c>
    </row>
    <row r="273" spans="1:10" x14ac:dyDescent="0.25">
      <c r="A273" s="3" t="str">
        <f t="shared" si="4"/>
        <v>AC Cycling %308/27/2021 (5:00pm-6:00pm)8</v>
      </c>
      <c r="B273" t="s">
        <v>69</v>
      </c>
      <c r="C273" t="s">
        <v>205</v>
      </c>
      <c r="D273" t="s">
        <v>172</v>
      </c>
      <c r="E273" t="s">
        <v>181</v>
      </c>
      <c r="F273" s="69" t="s">
        <v>208</v>
      </c>
      <c r="G273" s="69" t="s">
        <v>208</v>
      </c>
      <c r="H273" s="69" t="s">
        <v>208</v>
      </c>
      <c r="I273" s="69" t="s">
        <v>208</v>
      </c>
      <c r="J273" s="64">
        <v>1</v>
      </c>
    </row>
    <row r="274" spans="1:10" x14ac:dyDescent="0.25">
      <c r="A274" s="3" t="str">
        <f t="shared" si="4"/>
        <v>AC Cycling %308/27/2021 (5:00pm-6:00pm)9</v>
      </c>
      <c r="B274" t="s">
        <v>69</v>
      </c>
      <c r="C274" t="s">
        <v>205</v>
      </c>
      <c r="D274" t="s">
        <v>172</v>
      </c>
      <c r="E274" t="s">
        <v>182</v>
      </c>
      <c r="F274" s="69" t="s">
        <v>208</v>
      </c>
      <c r="G274" s="69" t="s">
        <v>208</v>
      </c>
      <c r="H274" s="69" t="s">
        <v>208</v>
      </c>
      <c r="I274" s="69" t="s">
        <v>208</v>
      </c>
      <c r="J274" s="64">
        <v>1</v>
      </c>
    </row>
    <row r="275" spans="1:10" x14ac:dyDescent="0.25">
      <c r="A275" s="3" t="str">
        <f t="shared" si="4"/>
        <v>AC Cycling %308/27/2021 (5:00pm-6:00pm)10</v>
      </c>
      <c r="B275" t="s">
        <v>69</v>
      </c>
      <c r="C275" t="s">
        <v>205</v>
      </c>
      <c r="D275" t="s">
        <v>172</v>
      </c>
      <c r="E275" t="s">
        <v>183</v>
      </c>
      <c r="F275" s="69" t="s">
        <v>208</v>
      </c>
      <c r="G275" s="69" t="s">
        <v>208</v>
      </c>
      <c r="H275" s="69" t="s">
        <v>208</v>
      </c>
      <c r="I275" s="69" t="s">
        <v>208</v>
      </c>
      <c r="J275" s="64">
        <v>1</v>
      </c>
    </row>
    <row r="276" spans="1:10" x14ac:dyDescent="0.25">
      <c r="A276" s="3" t="str">
        <f t="shared" si="4"/>
        <v>AC Cycling %308/27/2021 (5:00pm-6:00pm)11</v>
      </c>
      <c r="B276" t="s">
        <v>69</v>
      </c>
      <c r="C276" t="s">
        <v>205</v>
      </c>
      <c r="D276" t="s">
        <v>172</v>
      </c>
      <c r="E276" t="s">
        <v>184</v>
      </c>
      <c r="F276" s="69" t="s">
        <v>208</v>
      </c>
      <c r="G276" s="69" t="s">
        <v>208</v>
      </c>
      <c r="H276" s="69" t="s">
        <v>208</v>
      </c>
      <c r="I276" s="69" t="s">
        <v>208</v>
      </c>
      <c r="J276" s="64">
        <v>1</v>
      </c>
    </row>
    <row r="277" spans="1:10" x14ac:dyDescent="0.25">
      <c r="A277" s="3" t="str">
        <f t="shared" si="4"/>
        <v>AC Cycling %308/27/2021 (5:00pm-6:00pm)12</v>
      </c>
      <c r="B277" t="s">
        <v>69</v>
      </c>
      <c r="C277" t="s">
        <v>205</v>
      </c>
      <c r="D277" t="s">
        <v>172</v>
      </c>
      <c r="E277" t="s">
        <v>185</v>
      </c>
      <c r="F277" s="69" t="s">
        <v>208</v>
      </c>
      <c r="G277" s="69" t="s">
        <v>208</v>
      </c>
      <c r="H277" s="69" t="s">
        <v>208</v>
      </c>
      <c r="I277" s="69" t="s">
        <v>208</v>
      </c>
      <c r="J277" s="64">
        <v>1</v>
      </c>
    </row>
    <row r="278" spans="1:10" x14ac:dyDescent="0.25">
      <c r="A278" s="3" t="str">
        <f t="shared" si="4"/>
        <v>AC Cycling %308/27/2021 (5:00pm-6:00pm)13</v>
      </c>
      <c r="B278" t="s">
        <v>69</v>
      </c>
      <c r="C278" t="s">
        <v>205</v>
      </c>
      <c r="D278" t="s">
        <v>172</v>
      </c>
      <c r="E278" t="s">
        <v>186</v>
      </c>
      <c r="F278" s="69" t="s">
        <v>208</v>
      </c>
      <c r="G278" s="69" t="s">
        <v>208</v>
      </c>
      <c r="H278" s="69" t="s">
        <v>208</v>
      </c>
      <c r="I278" s="69" t="s">
        <v>208</v>
      </c>
      <c r="J278" s="64">
        <v>1</v>
      </c>
    </row>
    <row r="279" spans="1:10" x14ac:dyDescent="0.25">
      <c r="A279" s="3" t="str">
        <f t="shared" si="4"/>
        <v>AC Cycling %308/27/2021 (5:00pm-6:00pm)14</v>
      </c>
      <c r="B279" t="s">
        <v>69</v>
      </c>
      <c r="C279" t="s">
        <v>205</v>
      </c>
      <c r="D279" t="s">
        <v>172</v>
      </c>
      <c r="E279" t="s">
        <v>187</v>
      </c>
      <c r="F279" s="69" t="s">
        <v>208</v>
      </c>
      <c r="G279" s="69" t="s">
        <v>208</v>
      </c>
      <c r="H279" s="69" t="s">
        <v>208</v>
      </c>
      <c r="I279" s="69" t="s">
        <v>208</v>
      </c>
      <c r="J279" s="64">
        <v>1</v>
      </c>
    </row>
    <row r="280" spans="1:10" x14ac:dyDescent="0.25">
      <c r="A280" s="3" t="str">
        <f t="shared" si="4"/>
        <v>AC Cycling %308/27/2021 (5:00pm-6:00pm)15</v>
      </c>
      <c r="B280" t="s">
        <v>69</v>
      </c>
      <c r="C280" t="s">
        <v>205</v>
      </c>
      <c r="D280" t="s">
        <v>172</v>
      </c>
      <c r="E280" t="s">
        <v>188</v>
      </c>
      <c r="F280" s="69" t="s">
        <v>208</v>
      </c>
      <c r="G280" s="69" t="s">
        <v>208</v>
      </c>
      <c r="H280" s="69" t="s">
        <v>208</v>
      </c>
      <c r="I280" s="69" t="s">
        <v>208</v>
      </c>
      <c r="J280" s="64">
        <v>1</v>
      </c>
    </row>
    <row r="281" spans="1:10" x14ac:dyDescent="0.25">
      <c r="A281" s="3" t="str">
        <f t="shared" si="4"/>
        <v>AC Cycling %308/27/2021 (5:00pm-6:00pm)16</v>
      </c>
      <c r="B281" t="s">
        <v>69</v>
      </c>
      <c r="C281" t="s">
        <v>205</v>
      </c>
      <c r="D281" t="s">
        <v>172</v>
      </c>
      <c r="E281" t="s">
        <v>189</v>
      </c>
      <c r="F281" s="69" t="s">
        <v>208</v>
      </c>
      <c r="G281" s="69" t="s">
        <v>208</v>
      </c>
      <c r="H281" s="69" t="s">
        <v>208</v>
      </c>
      <c r="I281" s="69" t="s">
        <v>208</v>
      </c>
      <c r="J281" s="64">
        <v>1</v>
      </c>
    </row>
    <row r="282" spans="1:10" x14ac:dyDescent="0.25">
      <c r="A282" s="3" t="str">
        <f t="shared" si="4"/>
        <v>AC Cycling %308/27/2021 (5:00pm-6:00pm)17</v>
      </c>
      <c r="B282" t="s">
        <v>69</v>
      </c>
      <c r="C282" t="s">
        <v>205</v>
      </c>
      <c r="D282" t="s">
        <v>172</v>
      </c>
      <c r="E282" t="s">
        <v>190</v>
      </c>
      <c r="F282" s="69" t="s">
        <v>208</v>
      </c>
      <c r="G282" s="69" t="s">
        <v>208</v>
      </c>
      <c r="H282" s="69" t="s">
        <v>208</v>
      </c>
      <c r="I282" s="69" t="s">
        <v>208</v>
      </c>
      <c r="J282" s="64">
        <v>1</v>
      </c>
    </row>
    <row r="283" spans="1:10" x14ac:dyDescent="0.25">
      <c r="A283" s="3" t="str">
        <f t="shared" si="4"/>
        <v>AC Cycling %308/27/2021 (5:00pm-6:00pm)18</v>
      </c>
      <c r="B283" t="s">
        <v>69</v>
      </c>
      <c r="C283" t="s">
        <v>205</v>
      </c>
      <c r="D283" t="s">
        <v>172</v>
      </c>
      <c r="E283" t="s">
        <v>191</v>
      </c>
      <c r="F283" s="69" t="s">
        <v>208</v>
      </c>
      <c r="G283" s="69" t="s">
        <v>208</v>
      </c>
      <c r="H283" s="69" t="s">
        <v>208</v>
      </c>
      <c r="I283" s="69" t="s">
        <v>208</v>
      </c>
      <c r="J283" s="64">
        <v>1</v>
      </c>
    </row>
    <row r="284" spans="1:10" x14ac:dyDescent="0.25">
      <c r="A284" s="3" t="str">
        <f t="shared" si="4"/>
        <v>AC Cycling %308/27/2021 (5:00pm-6:00pm)19</v>
      </c>
      <c r="B284" t="s">
        <v>69</v>
      </c>
      <c r="C284" t="s">
        <v>205</v>
      </c>
      <c r="D284" t="s">
        <v>172</v>
      </c>
      <c r="E284" t="s">
        <v>192</v>
      </c>
      <c r="F284" s="69" t="s">
        <v>208</v>
      </c>
      <c r="G284" s="69" t="s">
        <v>208</v>
      </c>
      <c r="H284" s="69" t="s">
        <v>208</v>
      </c>
      <c r="I284" s="69" t="s">
        <v>208</v>
      </c>
      <c r="J284" s="64">
        <v>1</v>
      </c>
    </row>
    <row r="285" spans="1:10" x14ac:dyDescent="0.25">
      <c r="A285" s="3" t="str">
        <f t="shared" si="4"/>
        <v>AC Cycling %308/27/2021 (5:00pm-6:00pm)20</v>
      </c>
      <c r="B285" t="s">
        <v>69</v>
      </c>
      <c r="C285" t="s">
        <v>205</v>
      </c>
      <c r="D285" t="s">
        <v>172</v>
      </c>
      <c r="E285" t="s">
        <v>193</v>
      </c>
      <c r="F285" s="69" t="s">
        <v>208</v>
      </c>
      <c r="G285" s="69" t="s">
        <v>208</v>
      </c>
      <c r="H285" s="69" t="s">
        <v>208</v>
      </c>
      <c r="I285" s="69" t="s">
        <v>208</v>
      </c>
      <c r="J285" s="64">
        <v>1</v>
      </c>
    </row>
    <row r="286" spans="1:10" x14ac:dyDescent="0.25">
      <c r="A286" s="3" t="str">
        <f t="shared" si="4"/>
        <v>AC Cycling %308/27/2021 (5:00pm-6:00pm)21</v>
      </c>
      <c r="B286" t="s">
        <v>69</v>
      </c>
      <c r="C286" t="s">
        <v>205</v>
      </c>
      <c r="D286" t="s">
        <v>172</v>
      </c>
      <c r="E286" t="s">
        <v>194</v>
      </c>
      <c r="F286" s="69" t="s">
        <v>208</v>
      </c>
      <c r="G286" s="69" t="s">
        <v>208</v>
      </c>
      <c r="H286" s="69" t="s">
        <v>208</v>
      </c>
      <c r="I286" s="69" t="s">
        <v>208</v>
      </c>
      <c r="J286" s="64">
        <v>1</v>
      </c>
    </row>
    <row r="287" spans="1:10" x14ac:dyDescent="0.25">
      <c r="A287" s="3" t="str">
        <f t="shared" si="4"/>
        <v>AC Cycling %308/27/2021 (5:00pm-6:00pm)22</v>
      </c>
      <c r="B287" t="s">
        <v>69</v>
      </c>
      <c r="C287" t="s">
        <v>205</v>
      </c>
      <c r="D287" t="s">
        <v>172</v>
      </c>
      <c r="E287" t="s">
        <v>195</v>
      </c>
      <c r="F287" s="69" t="s">
        <v>208</v>
      </c>
      <c r="G287" s="69" t="s">
        <v>208</v>
      </c>
      <c r="H287" s="69" t="s">
        <v>208</v>
      </c>
      <c r="I287" s="69" t="s">
        <v>208</v>
      </c>
      <c r="J287" s="64">
        <v>1</v>
      </c>
    </row>
    <row r="288" spans="1:10" x14ac:dyDescent="0.25">
      <c r="A288" s="3" t="str">
        <f t="shared" si="4"/>
        <v>AC Cycling %308/27/2021 (5:00pm-6:00pm)23</v>
      </c>
      <c r="B288" t="s">
        <v>69</v>
      </c>
      <c r="C288" t="s">
        <v>205</v>
      </c>
      <c r="D288" t="s">
        <v>172</v>
      </c>
      <c r="E288" t="s">
        <v>196</v>
      </c>
      <c r="F288" s="69" t="s">
        <v>208</v>
      </c>
      <c r="G288" s="69" t="s">
        <v>208</v>
      </c>
      <c r="H288" s="69" t="s">
        <v>208</v>
      </c>
      <c r="I288" s="69" t="s">
        <v>208</v>
      </c>
      <c r="J288" s="64">
        <v>1</v>
      </c>
    </row>
    <row r="289" spans="1:10" x14ac:dyDescent="0.25">
      <c r="A289" s="3" t="str">
        <f t="shared" si="4"/>
        <v>AC Cycling %308/27/2021 (5:00pm-6:00pm)24</v>
      </c>
      <c r="B289" t="s">
        <v>69</v>
      </c>
      <c r="C289" t="s">
        <v>205</v>
      </c>
      <c r="D289" t="s">
        <v>172</v>
      </c>
      <c r="E289" t="s">
        <v>197</v>
      </c>
      <c r="F289" s="69" t="s">
        <v>208</v>
      </c>
      <c r="G289" s="69" t="s">
        <v>208</v>
      </c>
      <c r="H289" s="69" t="s">
        <v>208</v>
      </c>
      <c r="I289" s="69" t="s">
        <v>208</v>
      </c>
      <c r="J289" s="64">
        <v>1</v>
      </c>
    </row>
    <row r="290" spans="1:10" x14ac:dyDescent="0.25">
      <c r="A290" s="3" t="str">
        <f t="shared" si="4"/>
        <v>AC Cycling %309/9/2021 (3:58pm-5:00pm)1</v>
      </c>
      <c r="B290" t="s">
        <v>69</v>
      </c>
      <c r="C290" t="s">
        <v>205</v>
      </c>
      <c r="D290" t="s">
        <v>173</v>
      </c>
      <c r="E290" t="s">
        <v>174</v>
      </c>
      <c r="F290" s="69" t="s">
        <v>208</v>
      </c>
      <c r="G290" s="69" t="s">
        <v>208</v>
      </c>
      <c r="H290" s="69" t="s">
        <v>208</v>
      </c>
      <c r="I290" s="69" t="s">
        <v>208</v>
      </c>
      <c r="J290" s="64">
        <v>1</v>
      </c>
    </row>
    <row r="291" spans="1:10" x14ac:dyDescent="0.25">
      <c r="A291" s="3" t="str">
        <f t="shared" si="4"/>
        <v>AC Cycling %309/9/2021 (3:58pm-5:00pm)2</v>
      </c>
      <c r="B291" t="s">
        <v>69</v>
      </c>
      <c r="C291" t="s">
        <v>205</v>
      </c>
      <c r="D291" t="s">
        <v>173</v>
      </c>
      <c r="E291" t="s">
        <v>175</v>
      </c>
      <c r="F291" s="69" t="s">
        <v>208</v>
      </c>
      <c r="G291" s="69" t="s">
        <v>208</v>
      </c>
      <c r="H291" s="69" t="s">
        <v>208</v>
      </c>
      <c r="I291" s="69" t="s">
        <v>208</v>
      </c>
      <c r="J291" s="64">
        <v>1</v>
      </c>
    </row>
    <row r="292" spans="1:10" x14ac:dyDescent="0.25">
      <c r="A292" s="3" t="str">
        <f t="shared" si="4"/>
        <v>AC Cycling %309/9/2021 (3:58pm-5:00pm)3</v>
      </c>
      <c r="B292" t="s">
        <v>69</v>
      </c>
      <c r="C292" t="s">
        <v>205</v>
      </c>
      <c r="D292" t="s">
        <v>173</v>
      </c>
      <c r="E292" t="s">
        <v>176</v>
      </c>
      <c r="F292" s="69" t="s">
        <v>208</v>
      </c>
      <c r="G292" s="69" t="s">
        <v>208</v>
      </c>
      <c r="H292" s="69" t="s">
        <v>208</v>
      </c>
      <c r="I292" s="69" t="s">
        <v>208</v>
      </c>
      <c r="J292" s="64">
        <v>1</v>
      </c>
    </row>
    <row r="293" spans="1:10" x14ac:dyDescent="0.25">
      <c r="A293" s="3" t="str">
        <f t="shared" si="4"/>
        <v>AC Cycling %309/9/2021 (3:58pm-5:00pm)4</v>
      </c>
      <c r="B293" t="s">
        <v>69</v>
      </c>
      <c r="C293" t="s">
        <v>205</v>
      </c>
      <c r="D293" t="s">
        <v>173</v>
      </c>
      <c r="E293" t="s">
        <v>177</v>
      </c>
      <c r="F293" s="69" t="s">
        <v>208</v>
      </c>
      <c r="G293" s="69" t="s">
        <v>208</v>
      </c>
      <c r="H293" s="69" t="s">
        <v>208</v>
      </c>
      <c r="I293" s="69" t="s">
        <v>208</v>
      </c>
      <c r="J293" s="64">
        <v>1</v>
      </c>
    </row>
    <row r="294" spans="1:10" x14ac:dyDescent="0.25">
      <c r="A294" s="3" t="str">
        <f t="shared" si="4"/>
        <v>AC Cycling %309/9/2021 (3:58pm-5:00pm)5</v>
      </c>
      <c r="B294" t="s">
        <v>69</v>
      </c>
      <c r="C294" t="s">
        <v>205</v>
      </c>
      <c r="D294" t="s">
        <v>173</v>
      </c>
      <c r="E294" t="s">
        <v>178</v>
      </c>
      <c r="F294" s="69" t="s">
        <v>208</v>
      </c>
      <c r="G294" s="69" t="s">
        <v>208</v>
      </c>
      <c r="H294" s="69" t="s">
        <v>208</v>
      </c>
      <c r="I294" s="69" t="s">
        <v>208</v>
      </c>
      <c r="J294" s="64">
        <v>1</v>
      </c>
    </row>
    <row r="295" spans="1:10" x14ac:dyDescent="0.25">
      <c r="A295" s="3" t="str">
        <f t="shared" si="4"/>
        <v>AC Cycling %309/9/2021 (3:58pm-5:00pm)6</v>
      </c>
      <c r="B295" t="s">
        <v>69</v>
      </c>
      <c r="C295" t="s">
        <v>205</v>
      </c>
      <c r="D295" t="s">
        <v>173</v>
      </c>
      <c r="E295" t="s">
        <v>179</v>
      </c>
      <c r="F295" s="69" t="s">
        <v>208</v>
      </c>
      <c r="G295" s="69" t="s">
        <v>208</v>
      </c>
      <c r="H295" s="69" t="s">
        <v>208</v>
      </c>
      <c r="I295" s="69" t="s">
        <v>208</v>
      </c>
      <c r="J295" s="64">
        <v>1</v>
      </c>
    </row>
    <row r="296" spans="1:10" x14ac:dyDescent="0.25">
      <c r="A296" s="3" t="str">
        <f t="shared" si="4"/>
        <v>AC Cycling %309/9/2021 (3:58pm-5:00pm)7</v>
      </c>
      <c r="B296" t="s">
        <v>69</v>
      </c>
      <c r="C296" t="s">
        <v>205</v>
      </c>
      <c r="D296" t="s">
        <v>173</v>
      </c>
      <c r="E296" t="s">
        <v>180</v>
      </c>
      <c r="F296" s="69" t="s">
        <v>208</v>
      </c>
      <c r="G296" s="69" t="s">
        <v>208</v>
      </c>
      <c r="H296" s="69" t="s">
        <v>208</v>
      </c>
      <c r="I296" s="69" t="s">
        <v>208</v>
      </c>
      <c r="J296" s="64">
        <v>1</v>
      </c>
    </row>
    <row r="297" spans="1:10" x14ac:dyDescent="0.25">
      <c r="A297" s="3" t="str">
        <f t="shared" si="4"/>
        <v>AC Cycling %309/9/2021 (3:58pm-5:00pm)8</v>
      </c>
      <c r="B297" t="s">
        <v>69</v>
      </c>
      <c r="C297" t="s">
        <v>205</v>
      </c>
      <c r="D297" t="s">
        <v>173</v>
      </c>
      <c r="E297" t="s">
        <v>181</v>
      </c>
      <c r="F297" s="69" t="s">
        <v>208</v>
      </c>
      <c r="G297" s="69" t="s">
        <v>208</v>
      </c>
      <c r="H297" s="69" t="s">
        <v>208</v>
      </c>
      <c r="I297" s="69" t="s">
        <v>208</v>
      </c>
      <c r="J297" s="64">
        <v>1</v>
      </c>
    </row>
    <row r="298" spans="1:10" x14ac:dyDescent="0.25">
      <c r="A298" s="3" t="str">
        <f t="shared" si="4"/>
        <v>AC Cycling %309/9/2021 (3:58pm-5:00pm)9</v>
      </c>
      <c r="B298" t="s">
        <v>69</v>
      </c>
      <c r="C298" t="s">
        <v>205</v>
      </c>
      <c r="D298" t="s">
        <v>173</v>
      </c>
      <c r="E298" t="s">
        <v>182</v>
      </c>
      <c r="F298" s="69" t="s">
        <v>208</v>
      </c>
      <c r="G298" s="69" t="s">
        <v>208</v>
      </c>
      <c r="H298" s="69" t="s">
        <v>208</v>
      </c>
      <c r="I298" s="69" t="s">
        <v>208</v>
      </c>
      <c r="J298" s="64">
        <v>1</v>
      </c>
    </row>
    <row r="299" spans="1:10" x14ac:dyDescent="0.25">
      <c r="A299" s="3" t="str">
        <f t="shared" si="4"/>
        <v>AC Cycling %309/9/2021 (3:58pm-5:00pm)10</v>
      </c>
      <c r="B299" t="s">
        <v>69</v>
      </c>
      <c r="C299" t="s">
        <v>205</v>
      </c>
      <c r="D299" t="s">
        <v>173</v>
      </c>
      <c r="E299" t="s">
        <v>183</v>
      </c>
      <c r="F299" s="69" t="s">
        <v>208</v>
      </c>
      <c r="G299" s="69" t="s">
        <v>208</v>
      </c>
      <c r="H299" s="69" t="s">
        <v>208</v>
      </c>
      <c r="I299" s="69" t="s">
        <v>208</v>
      </c>
      <c r="J299" s="64">
        <v>1</v>
      </c>
    </row>
    <row r="300" spans="1:10" x14ac:dyDescent="0.25">
      <c r="A300" s="3" t="str">
        <f t="shared" si="4"/>
        <v>AC Cycling %309/9/2021 (3:58pm-5:00pm)11</v>
      </c>
      <c r="B300" t="s">
        <v>69</v>
      </c>
      <c r="C300" t="s">
        <v>205</v>
      </c>
      <c r="D300" t="s">
        <v>173</v>
      </c>
      <c r="E300" t="s">
        <v>184</v>
      </c>
      <c r="F300" s="69" t="s">
        <v>208</v>
      </c>
      <c r="G300" s="69" t="s">
        <v>208</v>
      </c>
      <c r="H300" s="69" t="s">
        <v>208</v>
      </c>
      <c r="I300" s="69" t="s">
        <v>208</v>
      </c>
      <c r="J300" s="64">
        <v>1</v>
      </c>
    </row>
    <row r="301" spans="1:10" x14ac:dyDescent="0.25">
      <c r="A301" s="3" t="str">
        <f t="shared" si="4"/>
        <v>AC Cycling %309/9/2021 (3:58pm-5:00pm)12</v>
      </c>
      <c r="B301" t="s">
        <v>69</v>
      </c>
      <c r="C301" t="s">
        <v>205</v>
      </c>
      <c r="D301" t="s">
        <v>173</v>
      </c>
      <c r="E301" t="s">
        <v>185</v>
      </c>
      <c r="F301" s="69" t="s">
        <v>208</v>
      </c>
      <c r="G301" s="69" t="s">
        <v>208</v>
      </c>
      <c r="H301" s="69" t="s">
        <v>208</v>
      </c>
      <c r="I301" s="69" t="s">
        <v>208</v>
      </c>
      <c r="J301" s="64">
        <v>1</v>
      </c>
    </row>
    <row r="302" spans="1:10" x14ac:dyDescent="0.25">
      <c r="A302" s="3" t="str">
        <f t="shared" si="4"/>
        <v>AC Cycling %309/9/2021 (3:58pm-5:00pm)13</v>
      </c>
      <c r="B302" t="s">
        <v>69</v>
      </c>
      <c r="C302" t="s">
        <v>205</v>
      </c>
      <c r="D302" t="s">
        <v>173</v>
      </c>
      <c r="E302" t="s">
        <v>186</v>
      </c>
      <c r="F302" s="69" t="s">
        <v>208</v>
      </c>
      <c r="G302" s="69" t="s">
        <v>208</v>
      </c>
      <c r="H302" s="69" t="s">
        <v>208</v>
      </c>
      <c r="I302" s="69" t="s">
        <v>208</v>
      </c>
      <c r="J302" s="64">
        <v>1</v>
      </c>
    </row>
    <row r="303" spans="1:10" x14ac:dyDescent="0.25">
      <c r="A303" s="3" t="str">
        <f t="shared" si="4"/>
        <v>AC Cycling %309/9/2021 (3:58pm-5:00pm)14</v>
      </c>
      <c r="B303" t="s">
        <v>69</v>
      </c>
      <c r="C303" t="s">
        <v>205</v>
      </c>
      <c r="D303" t="s">
        <v>173</v>
      </c>
      <c r="E303" t="s">
        <v>187</v>
      </c>
      <c r="F303" s="69" t="s">
        <v>208</v>
      </c>
      <c r="G303" s="69" t="s">
        <v>208</v>
      </c>
      <c r="H303" s="69" t="s">
        <v>208</v>
      </c>
      <c r="I303" s="69" t="s">
        <v>208</v>
      </c>
      <c r="J303" s="64">
        <v>1</v>
      </c>
    </row>
    <row r="304" spans="1:10" x14ac:dyDescent="0.25">
      <c r="A304" s="3" t="str">
        <f t="shared" si="4"/>
        <v>AC Cycling %309/9/2021 (3:58pm-5:00pm)15</v>
      </c>
      <c r="B304" t="s">
        <v>69</v>
      </c>
      <c r="C304" t="s">
        <v>205</v>
      </c>
      <c r="D304" t="s">
        <v>173</v>
      </c>
      <c r="E304" t="s">
        <v>188</v>
      </c>
      <c r="F304" s="69" t="s">
        <v>208</v>
      </c>
      <c r="G304" s="69" t="s">
        <v>208</v>
      </c>
      <c r="H304" s="69" t="s">
        <v>208</v>
      </c>
      <c r="I304" s="69" t="s">
        <v>208</v>
      </c>
      <c r="J304" s="64">
        <v>1</v>
      </c>
    </row>
    <row r="305" spans="1:10" x14ac:dyDescent="0.25">
      <c r="A305" s="3" t="str">
        <f t="shared" si="4"/>
        <v>AC Cycling %309/9/2021 (3:58pm-5:00pm)16</v>
      </c>
      <c r="B305" t="s">
        <v>69</v>
      </c>
      <c r="C305" t="s">
        <v>205</v>
      </c>
      <c r="D305" t="s">
        <v>173</v>
      </c>
      <c r="E305" t="s">
        <v>189</v>
      </c>
      <c r="F305" s="69" t="s">
        <v>208</v>
      </c>
      <c r="G305" s="69" t="s">
        <v>208</v>
      </c>
      <c r="H305" s="69" t="s">
        <v>208</v>
      </c>
      <c r="I305" s="69" t="s">
        <v>208</v>
      </c>
      <c r="J305" s="64">
        <v>1</v>
      </c>
    </row>
    <row r="306" spans="1:10" x14ac:dyDescent="0.25">
      <c r="A306" s="3" t="str">
        <f t="shared" si="4"/>
        <v>AC Cycling %309/9/2021 (3:58pm-5:00pm)17</v>
      </c>
      <c r="B306" t="s">
        <v>69</v>
      </c>
      <c r="C306" t="s">
        <v>205</v>
      </c>
      <c r="D306" t="s">
        <v>173</v>
      </c>
      <c r="E306" t="s">
        <v>190</v>
      </c>
      <c r="F306" s="69" t="s">
        <v>208</v>
      </c>
      <c r="G306" s="69" t="s">
        <v>208</v>
      </c>
      <c r="H306" s="69" t="s">
        <v>208</v>
      </c>
      <c r="I306" s="69" t="s">
        <v>208</v>
      </c>
      <c r="J306" s="64">
        <v>1</v>
      </c>
    </row>
    <row r="307" spans="1:10" x14ac:dyDescent="0.25">
      <c r="A307" s="3" t="str">
        <f t="shared" si="4"/>
        <v>AC Cycling %309/9/2021 (3:58pm-5:00pm)18</v>
      </c>
      <c r="B307" t="s">
        <v>69</v>
      </c>
      <c r="C307" t="s">
        <v>205</v>
      </c>
      <c r="D307" t="s">
        <v>173</v>
      </c>
      <c r="E307" t="s">
        <v>191</v>
      </c>
      <c r="F307" s="69" t="s">
        <v>208</v>
      </c>
      <c r="G307" s="69" t="s">
        <v>208</v>
      </c>
      <c r="H307" s="69" t="s">
        <v>208</v>
      </c>
      <c r="I307" s="69" t="s">
        <v>208</v>
      </c>
      <c r="J307" s="64">
        <v>1</v>
      </c>
    </row>
    <row r="308" spans="1:10" x14ac:dyDescent="0.25">
      <c r="A308" s="3" t="str">
        <f t="shared" si="4"/>
        <v>AC Cycling %309/9/2021 (3:58pm-5:00pm)19</v>
      </c>
      <c r="B308" t="s">
        <v>69</v>
      </c>
      <c r="C308" t="s">
        <v>205</v>
      </c>
      <c r="D308" t="s">
        <v>173</v>
      </c>
      <c r="E308" t="s">
        <v>192</v>
      </c>
      <c r="F308" s="69" t="s">
        <v>208</v>
      </c>
      <c r="G308" s="69" t="s">
        <v>208</v>
      </c>
      <c r="H308" s="69" t="s">
        <v>208</v>
      </c>
      <c r="I308" s="69" t="s">
        <v>208</v>
      </c>
      <c r="J308" s="64">
        <v>1</v>
      </c>
    </row>
    <row r="309" spans="1:10" x14ac:dyDescent="0.25">
      <c r="A309" s="3" t="str">
        <f t="shared" si="4"/>
        <v>AC Cycling %309/9/2021 (3:58pm-5:00pm)20</v>
      </c>
      <c r="B309" t="s">
        <v>69</v>
      </c>
      <c r="C309" t="s">
        <v>205</v>
      </c>
      <c r="D309" t="s">
        <v>173</v>
      </c>
      <c r="E309" t="s">
        <v>193</v>
      </c>
      <c r="F309" s="69" t="s">
        <v>208</v>
      </c>
      <c r="G309" s="69" t="s">
        <v>208</v>
      </c>
      <c r="H309" s="69" t="s">
        <v>208</v>
      </c>
      <c r="I309" s="69" t="s">
        <v>208</v>
      </c>
      <c r="J309" s="64">
        <v>1</v>
      </c>
    </row>
    <row r="310" spans="1:10" x14ac:dyDescent="0.25">
      <c r="A310" s="3" t="str">
        <f t="shared" si="4"/>
        <v>AC Cycling %309/9/2021 (3:58pm-5:00pm)21</v>
      </c>
      <c r="B310" t="s">
        <v>69</v>
      </c>
      <c r="C310" t="s">
        <v>205</v>
      </c>
      <c r="D310" t="s">
        <v>173</v>
      </c>
      <c r="E310" t="s">
        <v>194</v>
      </c>
      <c r="F310" s="69" t="s">
        <v>208</v>
      </c>
      <c r="G310" s="69" t="s">
        <v>208</v>
      </c>
      <c r="H310" s="69" t="s">
        <v>208</v>
      </c>
      <c r="I310" s="69" t="s">
        <v>208</v>
      </c>
      <c r="J310" s="64">
        <v>1</v>
      </c>
    </row>
    <row r="311" spans="1:10" x14ac:dyDescent="0.25">
      <c r="A311" s="3" t="str">
        <f t="shared" si="4"/>
        <v>AC Cycling %309/9/2021 (3:58pm-5:00pm)22</v>
      </c>
      <c r="B311" t="s">
        <v>69</v>
      </c>
      <c r="C311" t="s">
        <v>205</v>
      </c>
      <c r="D311" t="s">
        <v>173</v>
      </c>
      <c r="E311" t="s">
        <v>195</v>
      </c>
      <c r="F311" s="69" t="s">
        <v>208</v>
      </c>
      <c r="G311" s="69" t="s">
        <v>208</v>
      </c>
      <c r="H311" s="69" t="s">
        <v>208</v>
      </c>
      <c r="I311" s="69" t="s">
        <v>208</v>
      </c>
      <c r="J311" s="64">
        <v>1</v>
      </c>
    </row>
    <row r="312" spans="1:10" x14ac:dyDescent="0.25">
      <c r="A312" s="3" t="str">
        <f t="shared" si="4"/>
        <v>AC Cycling %309/9/2021 (3:58pm-5:00pm)23</v>
      </c>
      <c r="B312" t="s">
        <v>69</v>
      </c>
      <c r="C312" t="s">
        <v>205</v>
      </c>
      <c r="D312" t="s">
        <v>173</v>
      </c>
      <c r="E312" t="s">
        <v>196</v>
      </c>
      <c r="F312" s="69" t="s">
        <v>208</v>
      </c>
      <c r="G312" s="69" t="s">
        <v>208</v>
      </c>
      <c r="H312" s="69" t="s">
        <v>208</v>
      </c>
      <c r="I312" s="69" t="s">
        <v>208</v>
      </c>
      <c r="J312" s="64">
        <v>1</v>
      </c>
    </row>
    <row r="313" spans="1:10" x14ac:dyDescent="0.25">
      <c r="A313" s="3" t="str">
        <f t="shared" si="4"/>
        <v>AC Cycling %309/9/2021 (3:58pm-5:00pm)24</v>
      </c>
      <c r="B313" t="s">
        <v>69</v>
      </c>
      <c r="C313" t="s">
        <v>205</v>
      </c>
      <c r="D313" t="s">
        <v>173</v>
      </c>
      <c r="E313" t="s">
        <v>197</v>
      </c>
      <c r="F313" s="69" t="s">
        <v>208</v>
      </c>
      <c r="G313" s="69" t="s">
        <v>208</v>
      </c>
      <c r="H313" s="69" t="s">
        <v>208</v>
      </c>
      <c r="I313" s="69" t="s">
        <v>208</v>
      </c>
      <c r="J313" s="64">
        <v>1</v>
      </c>
    </row>
    <row r="314" spans="1:10" x14ac:dyDescent="0.25">
      <c r="A314" s="3" t="str">
        <f t="shared" si="4"/>
        <v>AC Cycling %30Average Event Day (5:00pm-6:00pm)1</v>
      </c>
      <c r="B314" t="s">
        <v>69</v>
      </c>
      <c r="C314" t="s">
        <v>205</v>
      </c>
      <c r="D314" t="s">
        <v>167</v>
      </c>
      <c r="E314" t="s">
        <v>174</v>
      </c>
      <c r="F314" s="69" t="s">
        <v>208</v>
      </c>
      <c r="G314" s="69" t="s">
        <v>208</v>
      </c>
      <c r="H314" s="69" t="s">
        <v>208</v>
      </c>
      <c r="I314" s="69" t="s">
        <v>208</v>
      </c>
      <c r="J314" s="64">
        <v>1</v>
      </c>
    </row>
    <row r="315" spans="1:10" x14ac:dyDescent="0.25">
      <c r="A315" s="3" t="str">
        <f t="shared" si="4"/>
        <v>AC Cycling %30Average Event Day (5:00pm-6:00pm)2</v>
      </c>
      <c r="B315" t="s">
        <v>69</v>
      </c>
      <c r="C315" t="s">
        <v>205</v>
      </c>
      <c r="D315" t="s">
        <v>167</v>
      </c>
      <c r="E315" t="s">
        <v>175</v>
      </c>
      <c r="F315" s="69" t="s">
        <v>208</v>
      </c>
      <c r="G315" s="69" t="s">
        <v>208</v>
      </c>
      <c r="H315" s="69" t="s">
        <v>208</v>
      </c>
      <c r="I315" s="69" t="s">
        <v>208</v>
      </c>
      <c r="J315" s="64">
        <v>1</v>
      </c>
    </row>
    <row r="316" spans="1:10" x14ac:dyDescent="0.25">
      <c r="A316" s="3" t="str">
        <f t="shared" si="4"/>
        <v>AC Cycling %30Average Event Day (5:00pm-6:00pm)3</v>
      </c>
      <c r="B316" t="s">
        <v>69</v>
      </c>
      <c r="C316" t="s">
        <v>205</v>
      </c>
      <c r="D316" t="s">
        <v>167</v>
      </c>
      <c r="E316" t="s">
        <v>176</v>
      </c>
      <c r="F316" s="69" t="s">
        <v>208</v>
      </c>
      <c r="G316" s="69" t="s">
        <v>208</v>
      </c>
      <c r="H316" s="69" t="s">
        <v>208</v>
      </c>
      <c r="I316" s="69" t="s">
        <v>208</v>
      </c>
      <c r="J316" s="64">
        <v>1</v>
      </c>
    </row>
    <row r="317" spans="1:10" x14ac:dyDescent="0.25">
      <c r="A317" s="3" t="str">
        <f t="shared" si="4"/>
        <v>AC Cycling %30Average Event Day (5:00pm-6:00pm)4</v>
      </c>
      <c r="B317" t="s">
        <v>69</v>
      </c>
      <c r="C317" t="s">
        <v>205</v>
      </c>
      <c r="D317" t="s">
        <v>167</v>
      </c>
      <c r="E317" t="s">
        <v>177</v>
      </c>
      <c r="F317" s="69" t="s">
        <v>208</v>
      </c>
      <c r="G317" s="69" t="s">
        <v>208</v>
      </c>
      <c r="H317" s="69" t="s">
        <v>208</v>
      </c>
      <c r="I317" s="69" t="s">
        <v>208</v>
      </c>
      <c r="J317" s="64">
        <v>1</v>
      </c>
    </row>
    <row r="318" spans="1:10" x14ac:dyDescent="0.25">
      <c r="A318" s="3" t="str">
        <f t="shared" si="4"/>
        <v>AC Cycling %30Average Event Day (5:00pm-6:00pm)5</v>
      </c>
      <c r="B318" t="s">
        <v>69</v>
      </c>
      <c r="C318" t="s">
        <v>205</v>
      </c>
      <c r="D318" t="s">
        <v>167</v>
      </c>
      <c r="E318" t="s">
        <v>178</v>
      </c>
      <c r="F318" s="69" t="s">
        <v>208</v>
      </c>
      <c r="G318" s="69" t="s">
        <v>208</v>
      </c>
      <c r="H318" s="69" t="s">
        <v>208</v>
      </c>
      <c r="I318" s="69" t="s">
        <v>208</v>
      </c>
      <c r="J318" s="64">
        <v>1</v>
      </c>
    </row>
    <row r="319" spans="1:10" x14ac:dyDescent="0.25">
      <c r="A319" s="3" t="str">
        <f t="shared" si="4"/>
        <v>AC Cycling %30Average Event Day (5:00pm-6:00pm)6</v>
      </c>
      <c r="B319" t="s">
        <v>69</v>
      </c>
      <c r="C319" t="s">
        <v>205</v>
      </c>
      <c r="D319" t="s">
        <v>167</v>
      </c>
      <c r="E319" t="s">
        <v>179</v>
      </c>
      <c r="F319" s="69" t="s">
        <v>208</v>
      </c>
      <c r="G319" s="69" t="s">
        <v>208</v>
      </c>
      <c r="H319" s="69" t="s">
        <v>208</v>
      </c>
      <c r="I319" s="69" t="s">
        <v>208</v>
      </c>
      <c r="J319" s="64">
        <v>1</v>
      </c>
    </row>
    <row r="320" spans="1:10" x14ac:dyDescent="0.25">
      <c r="A320" s="3" t="str">
        <f t="shared" si="4"/>
        <v>AC Cycling %30Average Event Day (5:00pm-6:00pm)7</v>
      </c>
      <c r="B320" t="s">
        <v>69</v>
      </c>
      <c r="C320" t="s">
        <v>205</v>
      </c>
      <c r="D320" t="s">
        <v>167</v>
      </c>
      <c r="E320" t="s">
        <v>180</v>
      </c>
      <c r="F320" s="69" t="s">
        <v>208</v>
      </c>
      <c r="G320" s="69" t="s">
        <v>208</v>
      </c>
      <c r="H320" s="69" t="s">
        <v>208</v>
      </c>
      <c r="I320" s="69" t="s">
        <v>208</v>
      </c>
      <c r="J320" s="64">
        <v>1</v>
      </c>
    </row>
    <row r="321" spans="1:10" x14ac:dyDescent="0.25">
      <c r="A321" s="3" t="str">
        <f t="shared" si="4"/>
        <v>AC Cycling %30Average Event Day (5:00pm-6:00pm)8</v>
      </c>
      <c r="B321" t="s">
        <v>69</v>
      </c>
      <c r="C321" t="s">
        <v>205</v>
      </c>
      <c r="D321" t="s">
        <v>167</v>
      </c>
      <c r="E321" t="s">
        <v>181</v>
      </c>
      <c r="F321" s="69" t="s">
        <v>208</v>
      </c>
      <c r="G321" s="69" t="s">
        <v>208</v>
      </c>
      <c r="H321" s="69" t="s">
        <v>208</v>
      </c>
      <c r="I321" s="69" t="s">
        <v>208</v>
      </c>
      <c r="J321" s="64">
        <v>1</v>
      </c>
    </row>
    <row r="322" spans="1:10" x14ac:dyDescent="0.25">
      <c r="A322" s="3" t="str">
        <f t="shared" si="4"/>
        <v>AC Cycling %30Average Event Day (5:00pm-6:00pm)9</v>
      </c>
      <c r="B322" t="s">
        <v>69</v>
      </c>
      <c r="C322" t="s">
        <v>205</v>
      </c>
      <c r="D322" t="s">
        <v>167</v>
      </c>
      <c r="E322" t="s">
        <v>182</v>
      </c>
      <c r="F322" s="69" t="s">
        <v>208</v>
      </c>
      <c r="G322" s="69" t="s">
        <v>208</v>
      </c>
      <c r="H322" s="69" t="s">
        <v>208</v>
      </c>
      <c r="I322" s="69" t="s">
        <v>208</v>
      </c>
      <c r="J322" s="64">
        <v>1</v>
      </c>
    </row>
    <row r="323" spans="1:10" x14ac:dyDescent="0.25">
      <c r="A323" s="3" t="str">
        <f t="shared" ref="A323:A386" si="5">B323&amp;C323&amp;D323&amp;E323</f>
        <v>AC Cycling %30Average Event Day (5:00pm-6:00pm)10</v>
      </c>
      <c r="B323" t="s">
        <v>69</v>
      </c>
      <c r="C323" t="s">
        <v>205</v>
      </c>
      <c r="D323" t="s">
        <v>167</v>
      </c>
      <c r="E323" t="s">
        <v>183</v>
      </c>
      <c r="F323" s="69" t="s">
        <v>208</v>
      </c>
      <c r="G323" s="69" t="s">
        <v>208</v>
      </c>
      <c r="H323" s="69" t="s">
        <v>208</v>
      </c>
      <c r="I323" s="69" t="s">
        <v>208</v>
      </c>
      <c r="J323" s="64">
        <v>1</v>
      </c>
    </row>
    <row r="324" spans="1:10" x14ac:dyDescent="0.25">
      <c r="A324" s="3" t="str">
        <f t="shared" si="5"/>
        <v>AC Cycling %30Average Event Day (5:00pm-6:00pm)11</v>
      </c>
      <c r="B324" t="s">
        <v>69</v>
      </c>
      <c r="C324" t="s">
        <v>205</v>
      </c>
      <c r="D324" t="s">
        <v>167</v>
      </c>
      <c r="E324" t="s">
        <v>184</v>
      </c>
      <c r="F324" s="69" t="s">
        <v>208</v>
      </c>
      <c r="G324" s="69" t="s">
        <v>208</v>
      </c>
      <c r="H324" s="69" t="s">
        <v>208</v>
      </c>
      <c r="I324" s="69" t="s">
        <v>208</v>
      </c>
      <c r="J324" s="64">
        <v>1</v>
      </c>
    </row>
    <row r="325" spans="1:10" x14ac:dyDescent="0.25">
      <c r="A325" s="3" t="str">
        <f t="shared" si="5"/>
        <v>AC Cycling %30Average Event Day (5:00pm-6:00pm)12</v>
      </c>
      <c r="B325" t="s">
        <v>69</v>
      </c>
      <c r="C325" t="s">
        <v>205</v>
      </c>
      <c r="D325" t="s">
        <v>167</v>
      </c>
      <c r="E325" t="s">
        <v>185</v>
      </c>
      <c r="F325" s="69" t="s">
        <v>208</v>
      </c>
      <c r="G325" s="69" t="s">
        <v>208</v>
      </c>
      <c r="H325" s="69" t="s">
        <v>208</v>
      </c>
      <c r="I325" s="69" t="s">
        <v>208</v>
      </c>
      <c r="J325" s="64">
        <v>1</v>
      </c>
    </row>
    <row r="326" spans="1:10" x14ac:dyDescent="0.25">
      <c r="A326" s="3" t="str">
        <f t="shared" si="5"/>
        <v>AC Cycling %30Average Event Day (5:00pm-6:00pm)13</v>
      </c>
      <c r="B326" t="s">
        <v>69</v>
      </c>
      <c r="C326" t="s">
        <v>205</v>
      </c>
      <c r="D326" t="s">
        <v>167</v>
      </c>
      <c r="E326" t="s">
        <v>186</v>
      </c>
      <c r="F326" s="69" t="s">
        <v>208</v>
      </c>
      <c r="G326" s="69" t="s">
        <v>208</v>
      </c>
      <c r="H326" s="69" t="s">
        <v>208</v>
      </c>
      <c r="I326" s="69" t="s">
        <v>208</v>
      </c>
      <c r="J326" s="64">
        <v>1</v>
      </c>
    </row>
    <row r="327" spans="1:10" x14ac:dyDescent="0.25">
      <c r="A327" s="3" t="str">
        <f t="shared" si="5"/>
        <v>AC Cycling %30Average Event Day (5:00pm-6:00pm)14</v>
      </c>
      <c r="B327" t="s">
        <v>69</v>
      </c>
      <c r="C327" t="s">
        <v>205</v>
      </c>
      <c r="D327" t="s">
        <v>167</v>
      </c>
      <c r="E327" t="s">
        <v>187</v>
      </c>
      <c r="F327" s="69" t="s">
        <v>208</v>
      </c>
      <c r="G327" s="69" t="s">
        <v>208</v>
      </c>
      <c r="H327" s="69" t="s">
        <v>208</v>
      </c>
      <c r="I327" s="69" t="s">
        <v>208</v>
      </c>
      <c r="J327" s="64">
        <v>1</v>
      </c>
    </row>
    <row r="328" spans="1:10" x14ac:dyDescent="0.25">
      <c r="A328" s="3" t="str">
        <f t="shared" si="5"/>
        <v>AC Cycling %30Average Event Day (5:00pm-6:00pm)15</v>
      </c>
      <c r="B328" t="s">
        <v>69</v>
      </c>
      <c r="C328" t="s">
        <v>205</v>
      </c>
      <c r="D328" t="s">
        <v>167</v>
      </c>
      <c r="E328" t="s">
        <v>188</v>
      </c>
      <c r="F328" s="69" t="s">
        <v>208</v>
      </c>
      <c r="G328" s="69" t="s">
        <v>208</v>
      </c>
      <c r="H328" s="69" t="s">
        <v>208</v>
      </c>
      <c r="I328" s="69" t="s">
        <v>208</v>
      </c>
      <c r="J328" s="64">
        <v>1</v>
      </c>
    </row>
    <row r="329" spans="1:10" x14ac:dyDescent="0.25">
      <c r="A329" s="3" t="str">
        <f t="shared" si="5"/>
        <v>AC Cycling %30Average Event Day (5:00pm-6:00pm)16</v>
      </c>
      <c r="B329" t="s">
        <v>69</v>
      </c>
      <c r="C329" t="s">
        <v>205</v>
      </c>
      <c r="D329" t="s">
        <v>167</v>
      </c>
      <c r="E329" t="s">
        <v>189</v>
      </c>
      <c r="F329" s="69" t="s">
        <v>208</v>
      </c>
      <c r="G329" s="69" t="s">
        <v>208</v>
      </c>
      <c r="H329" s="69" t="s">
        <v>208</v>
      </c>
      <c r="I329" s="69" t="s">
        <v>208</v>
      </c>
      <c r="J329" s="64">
        <v>1</v>
      </c>
    </row>
    <row r="330" spans="1:10" x14ac:dyDescent="0.25">
      <c r="A330" s="3" t="str">
        <f t="shared" si="5"/>
        <v>AC Cycling %30Average Event Day (5:00pm-6:00pm)17</v>
      </c>
      <c r="B330" t="s">
        <v>69</v>
      </c>
      <c r="C330" t="s">
        <v>205</v>
      </c>
      <c r="D330" t="s">
        <v>167</v>
      </c>
      <c r="E330" t="s">
        <v>190</v>
      </c>
      <c r="F330" s="69" t="s">
        <v>208</v>
      </c>
      <c r="G330" s="69" t="s">
        <v>208</v>
      </c>
      <c r="H330" s="69" t="s">
        <v>208</v>
      </c>
      <c r="I330" s="69" t="s">
        <v>208</v>
      </c>
      <c r="J330" s="64">
        <v>1</v>
      </c>
    </row>
    <row r="331" spans="1:10" x14ac:dyDescent="0.25">
      <c r="A331" s="3" t="str">
        <f t="shared" si="5"/>
        <v>AC Cycling %30Average Event Day (5:00pm-6:00pm)18</v>
      </c>
      <c r="B331" t="s">
        <v>69</v>
      </c>
      <c r="C331" t="s">
        <v>205</v>
      </c>
      <c r="D331" t="s">
        <v>167</v>
      </c>
      <c r="E331" t="s">
        <v>191</v>
      </c>
      <c r="F331" s="69" t="s">
        <v>208</v>
      </c>
      <c r="G331" s="69" t="s">
        <v>208</v>
      </c>
      <c r="H331" s="69" t="s">
        <v>208</v>
      </c>
      <c r="I331" s="69" t="s">
        <v>208</v>
      </c>
      <c r="J331" s="64">
        <v>1</v>
      </c>
    </row>
    <row r="332" spans="1:10" x14ac:dyDescent="0.25">
      <c r="A332" s="3" t="str">
        <f t="shared" si="5"/>
        <v>AC Cycling %30Average Event Day (5:00pm-6:00pm)19</v>
      </c>
      <c r="B332" t="s">
        <v>69</v>
      </c>
      <c r="C332" t="s">
        <v>205</v>
      </c>
      <c r="D332" t="s">
        <v>167</v>
      </c>
      <c r="E332" t="s">
        <v>192</v>
      </c>
      <c r="F332" s="69" t="s">
        <v>208</v>
      </c>
      <c r="G332" s="69" t="s">
        <v>208</v>
      </c>
      <c r="H332" s="69" t="s">
        <v>208</v>
      </c>
      <c r="I332" s="69" t="s">
        <v>208</v>
      </c>
      <c r="J332" s="64">
        <v>1</v>
      </c>
    </row>
    <row r="333" spans="1:10" x14ac:dyDescent="0.25">
      <c r="A333" s="3" t="str">
        <f t="shared" si="5"/>
        <v>AC Cycling %30Average Event Day (5:00pm-6:00pm)20</v>
      </c>
      <c r="B333" t="s">
        <v>69</v>
      </c>
      <c r="C333" t="s">
        <v>205</v>
      </c>
      <c r="D333" t="s">
        <v>167</v>
      </c>
      <c r="E333" t="s">
        <v>193</v>
      </c>
      <c r="F333" s="69" t="s">
        <v>208</v>
      </c>
      <c r="G333" s="69" t="s">
        <v>208</v>
      </c>
      <c r="H333" s="69" t="s">
        <v>208</v>
      </c>
      <c r="I333" s="69" t="s">
        <v>208</v>
      </c>
      <c r="J333" s="64">
        <v>1</v>
      </c>
    </row>
    <row r="334" spans="1:10" x14ac:dyDescent="0.25">
      <c r="A334" s="3" t="str">
        <f t="shared" si="5"/>
        <v>AC Cycling %30Average Event Day (5:00pm-6:00pm)21</v>
      </c>
      <c r="B334" t="s">
        <v>69</v>
      </c>
      <c r="C334" t="s">
        <v>205</v>
      </c>
      <c r="D334" t="s">
        <v>167</v>
      </c>
      <c r="E334" t="s">
        <v>194</v>
      </c>
      <c r="F334" s="69" t="s">
        <v>208</v>
      </c>
      <c r="G334" s="69" t="s">
        <v>208</v>
      </c>
      <c r="H334" s="69" t="s">
        <v>208</v>
      </c>
      <c r="I334" s="69" t="s">
        <v>208</v>
      </c>
      <c r="J334" s="64">
        <v>1</v>
      </c>
    </row>
    <row r="335" spans="1:10" x14ac:dyDescent="0.25">
      <c r="A335" s="3" t="str">
        <f t="shared" si="5"/>
        <v>AC Cycling %30Average Event Day (5:00pm-6:00pm)22</v>
      </c>
      <c r="B335" t="s">
        <v>69</v>
      </c>
      <c r="C335" t="s">
        <v>205</v>
      </c>
      <c r="D335" t="s">
        <v>167</v>
      </c>
      <c r="E335" t="s">
        <v>195</v>
      </c>
      <c r="F335" s="69" t="s">
        <v>208</v>
      </c>
      <c r="G335" s="69" t="s">
        <v>208</v>
      </c>
      <c r="H335" s="69" t="s">
        <v>208</v>
      </c>
      <c r="I335" s="69" t="s">
        <v>208</v>
      </c>
      <c r="J335" s="64">
        <v>1</v>
      </c>
    </row>
    <row r="336" spans="1:10" x14ac:dyDescent="0.25">
      <c r="A336" s="3" t="str">
        <f t="shared" si="5"/>
        <v>AC Cycling %30Average Event Day (5:00pm-6:00pm)23</v>
      </c>
      <c r="B336" t="s">
        <v>69</v>
      </c>
      <c r="C336" t="s">
        <v>205</v>
      </c>
      <c r="D336" t="s">
        <v>167</v>
      </c>
      <c r="E336" t="s">
        <v>196</v>
      </c>
      <c r="F336" s="69" t="s">
        <v>208</v>
      </c>
      <c r="G336" s="69" t="s">
        <v>208</v>
      </c>
      <c r="H336" s="69" t="s">
        <v>208</v>
      </c>
      <c r="I336" s="69" t="s">
        <v>208</v>
      </c>
      <c r="J336" s="64">
        <v>1</v>
      </c>
    </row>
    <row r="337" spans="1:10" x14ac:dyDescent="0.25">
      <c r="A337" s="3" t="str">
        <f t="shared" si="5"/>
        <v>AC Cycling %30Average Event Day (5:00pm-6:00pm)24</v>
      </c>
      <c r="B337" t="s">
        <v>69</v>
      </c>
      <c r="C337" t="s">
        <v>205</v>
      </c>
      <c r="D337" t="s">
        <v>167</v>
      </c>
      <c r="E337" t="s">
        <v>197</v>
      </c>
      <c r="F337" s="69" t="s">
        <v>208</v>
      </c>
      <c r="G337" s="69" t="s">
        <v>208</v>
      </c>
      <c r="H337" s="69" t="s">
        <v>208</v>
      </c>
      <c r="I337" s="69" t="s">
        <v>208</v>
      </c>
      <c r="J337" s="64">
        <v>1</v>
      </c>
    </row>
    <row r="338" spans="1:10" x14ac:dyDescent="0.25">
      <c r="A338" s="3" t="str">
        <f t="shared" si="5"/>
        <v>AC Cycling %5010/14/2020 (6:00pm-7:00pm)1</v>
      </c>
      <c r="B338" t="s">
        <v>69</v>
      </c>
      <c r="C338" t="s">
        <v>206</v>
      </c>
      <c r="D338" t="s">
        <v>168</v>
      </c>
      <c r="E338" t="s">
        <v>174</v>
      </c>
      <c r="F338" s="69" t="s">
        <v>208</v>
      </c>
      <c r="G338" s="69" t="s">
        <v>208</v>
      </c>
      <c r="H338" s="69" t="s">
        <v>208</v>
      </c>
      <c r="I338" s="69" t="s">
        <v>208</v>
      </c>
      <c r="J338" s="64">
        <v>1</v>
      </c>
    </row>
    <row r="339" spans="1:10" x14ac:dyDescent="0.25">
      <c r="A339" s="3" t="str">
        <f t="shared" si="5"/>
        <v>AC Cycling %5010/14/2020 (6:00pm-7:00pm)2</v>
      </c>
      <c r="B339" t="s">
        <v>69</v>
      </c>
      <c r="C339" t="s">
        <v>206</v>
      </c>
      <c r="D339" t="s">
        <v>168</v>
      </c>
      <c r="E339" t="s">
        <v>175</v>
      </c>
      <c r="F339" s="69" t="s">
        <v>208</v>
      </c>
      <c r="G339" s="69" t="s">
        <v>208</v>
      </c>
      <c r="H339" s="69" t="s">
        <v>208</v>
      </c>
      <c r="I339" s="69" t="s">
        <v>208</v>
      </c>
      <c r="J339" s="64">
        <v>1</v>
      </c>
    </row>
    <row r="340" spans="1:10" x14ac:dyDescent="0.25">
      <c r="A340" s="3" t="str">
        <f t="shared" si="5"/>
        <v>AC Cycling %5010/14/2020 (6:00pm-7:00pm)3</v>
      </c>
      <c r="B340" t="s">
        <v>69</v>
      </c>
      <c r="C340" t="s">
        <v>206</v>
      </c>
      <c r="D340" t="s">
        <v>168</v>
      </c>
      <c r="E340" t="s">
        <v>176</v>
      </c>
      <c r="F340" s="69" t="s">
        <v>208</v>
      </c>
      <c r="G340" s="69" t="s">
        <v>208</v>
      </c>
      <c r="H340" s="69" t="s">
        <v>208</v>
      </c>
      <c r="I340" s="69" t="s">
        <v>208</v>
      </c>
      <c r="J340" s="64">
        <v>1</v>
      </c>
    </row>
    <row r="341" spans="1:10" x14ac:dyDescent="0.25">
      <c r="A341" s="3" t="str">
        <f t="shared" si="5"/>
        <v>AC Cycling %5010/14/2020 (6:00pm-7:00pm)4</v>
      </c>
      <c r="B341" t="s">
        <v>69</v>
      </c>
      <c r="C341" t="s">
        <v>206</v>
      </c>
      <c r="D341" t="s">
        <v>168</v>
      </c>
      <c r="E341" t="s">
        <v>177</v>
      </c>
      <c r="F341" s="69" t="s">
        <v>208</v>
      </c>
      <c r="G341" s="69" t="s">
        <v>208</v>
      </c>
      <c r="H341" s="69" t="s">
        <v>208</v>
      </c>
      <c r="I341" s="69" t="s">
        <v>208</v>
      </c>
      <c r="J341" s="64">
        <v>1</v>
      </c>
    </row>
    <row r="342" spans="1:10" x14ac:dyDescent="0.25">
      <c r="A342" s="3" t="str">
        <f t="shared" si="5"/>
        <v>AC Cycling %5010/14/2020 (6:00pm-7:00pm)5</v>
      </c>
      <c r="B342" t="s">
        <v>69</v>
      </c>
      <c r="C342" t="s">
        <v>206</v>
      </c>
      <c r="D342" t="s">
        <v>168</v>
      </c>
      <c r="E342" t="s">
        <v>178</v>
      </c>
      <c r="F342" s="69" t="s">
        <v>208</v>
      </c>
      <c r="G342" s="69" t="s">
        <v>208</v>
      </c>
      <c r="H342" s="69" t="s">
        <v>208</v>
      </c>
      <c r="I342" s="69" t="s">
        <v>208</v>
      </c>
      <c r="J342" s="64">
        <v>1</v>
      </c>
    </row>
    <row r="343" spans="1:10" x14ac:dyDescent="0.25">
      <c r="A343" s="3" t="str">
        <f t="shared" si="5"/>
        <v>AC Cycling %5010/14/2020 (6:00pm-7:00pm)6</v>
      </c>
      <c r="B343" t="s">
        <v>69</v>
      </c>
      <c r="C343" t="s">
        <v>206</v>
      </c>
      <c r="D343" t="s">
        <v>168</v>
      </c>
      <c r="E343" t="s">
        <v>179</v>
      </c>
      <c r="F343" s="69" t="s">
        <v>208</v>
      </c>
      <c r="G343" s="69" t="s">
        <v>208</v>
      </c>
      <c r="H343" s="69" t="s">
        <v>208</v>
      </c>
      <c r="I343" s="69" t="s">
        <v>208</v>
      </c>
      <c r="J343" s="64">
        <v>1</v>
      </c>
    </row>
    <row r="344" spans="1:10" x14ac:dyDescent="0.25">
      <c r="A344" s="3" t="str">
        <f t="shared" si="5"/>
        <v>AC Cycling %5010/14/2020 (6:00pm-7:00pm)7</v>
      </c>
      <c r="B344" t="s">
        <v>69</v>
      </c>
      <c r="C344" t="s">
        <v>206</v>
      </c>
      <c r="D344" t="s">
        <v>168</v>
      </c>
      <c r="E344" t="s">
        <v>180</v>
      </c>
      <c r="F344" s="69" t="s">
        <v>208</v>
      </c>
      <c r="G344" s="69" t="s">
        <v>208</v>
      </c>
      <c r="H344" s="69" t="s">
        <v>208</v>
      </c>
      <c r="I344" s="69" t="s">
        <v>208</v>
      </c>
      <c r="J344" s="64">
        <v>1</v>
      </c>
    </row>
    <row r="345" spans="1:10" x14ac:dyDescent="0.25">
      <c r="A345" s="3" t="str">
        <f t="shared" si="5"/>
        <v>AC Cycling %5010/14/2020 (6:00pm-7:00pm)8</v>
      </c>
      <c r="B345" t="s">
        <v>69</v>
      </c>
      <c r="C345" t="s">
        <v>206</v>
      </c>
      <c r="D345" t="s">
        <v>168</v>
      </c>
      <c r="E345" t="s">
        <v>181</v>
      </c>
      <c r="F345" s="69" t="s">
        <v>208</v>
      </c>
      <c r="G345" s="69" t="s">
        <v>208</v>
      </c>
      <c r="H345" s="69" t="s">
        <v>208</v>
      </c>
      <c r="I345" s="69" t="s">
        <v>208</v>
      </c>
      <c r="J345" s="64">
        <v>1</v>
      </c>
    </row>
    <row r="346" spans="1:10" x14ac:dyDescent="0.25">
      <c r="A346" s="3" t="str">
        <f t="shared" si="5"/>
        <v>AC Cycling %5010/14/2020 (6:00pm-7:00pm)9</v>
      </c>
      <c r="B346" t="s">
        <v>69</v>
      </c>
      <c r="C346" t="s">
        <v>206</v>
      </c>
      <c r="D346" t="s">
        <v>168</v>
      </c>
      <c r="E346" t="s">
        <v>182</v>
      </c>
      <c r="F346" s="69" t="s">
        <v>208</v>
      </c>
      <c r="G346" s="69" t="s">
        <v>208</v>
      </c>
      <c r="H346" s="69" t="s">
        <v>208</v>
      </c>
      <c r="I346" s="69" t="s">
        <v>208</v>
      </c>
      <c r="J346" s="64">
        <v>1</v>
      </c>
    </row>
    <row r="347" spans="1:10" x14ac:dyDescent="0.25">
      <c r="A347" s="3" t="str">
        <f t="shared" si="5"/>
        <v>AC Cycling %5010/14/2020 (6:00pm-7:00pm)10</v>
      </c>
      <c r="B347" t="s">
        <v>69</v>
      </c>
      <c r="C347" t="s">
        <v>206</v>
      </c>
      <c r="D347" t="s">
        <v>168</v>
      </c>
      <c r="E347" t="s">
        <v>183</v>
      </c>
      <c r="F347" s="69" t="s">
        <v>208</v>
      </c>
      <c r="G347" s="69" t="s">
        <v>208</v>
      </c>
      <c r="H347" s="69" t="s">
        <v>208</v>
      </c>
      <c r="I347" s="69" t="s">
        <v>208</v>
      </c>
      <c r="J347" s="64">
        <v>1</v>
      </c>
    </row>
    <row r="348" spans="1:10" x14ac:dyDescent="0.25">
      <c r="A348" s="3" t="str">
        <f t="shared" si="5"/>
        <v>AC Cycling %5010/14/2020 (6:00pm-7:00pm)11</v>
      </c>
      <c r="B348" t="s">
        <v>69</v>
      </c>
      <c r="C348" t="s">
        <v>206</v>
      </c>
      <c r="D348" t="s">
        <v>168</v>
      </c>
      <c r="E348" t="s">
        <v>184</v>
      </c>
      <c r="F348" s="69" t="s">
        <v>208</v>
      </c>
      <c r="G348" s="69" t="s">
        <v>208</v>
      </c>
      <c r="H348" s="69" t="s">
        <v>208</v>
      </c>
      <c r="I348" s="69" t="s">
        <v>208</v>
      </c>
      <c r="J348" s="64">
        <v>1</v>
      </c>
    </row>
    <row r="349" spans="1:10" x14ac:dyDescent="0.25">
      <c r="A349" s="3" t="str">
        <f t="shared" si="5"/>
        <v>AC Cycling %5010/14/2020 (6:00pm-7:00pm)12</v>
      </c>
      <c r="B349" t="s">
        <v>69</v>
      </c>
      <c r="C349" t="s">
        <v>206</v>
      </c>
      <c r="D349" t="s">
        <v>168</v>
      </c>
      <c r="E349" t="s">
        <v>185</v>
      </c>
      <c r="F349" s="69" t="s">
        <v>208</v>
      </c>
      <c r="G349" s="69" t="s">
        <v>208</v>
      </c>
      <c r="H349" s="69" t="s">
        <v>208</v>
      </c>
      <c r="I349" s="69" t="s">
        <v>208</v>
      </c>
      <c r="J349" s="64">
        <v>1</v>
      </c>
    </row>
    <row r="350" spans="1:10" x14ac:dyDescent="0.25">
      <c r="A350" s="3" t="str">
        <f t="shared" si="5"/>
        <v>AC Cycling %5010/14/2020 (6:00pm-7:00pm)13</v>
      </c>
      <c r="B350" t="s">
        <v>69</v>
      </c>
      <c r="C350" t="s">
        <v>206</v>
      </c>
      <c r="D350" t="s">
        <v>168</v>
      </c>
      <c r="E350" t="s">
        <v>186</v>
      </c>
      <c r="F350" s="69" t="s">
        <v>208</v>
      </c>
      <c r="G350" s="69" t="s">
        <v>208</v>
      </c>
      <c r="H350" s="69" t="s">
        <v>208</v>
      </c>
      <c r="I350" s="69" t="s">
        <v>208</v>
      </c>
      <c r="J350" s="64">
        <v>1</v>
      </c>
    </row>
    <row r="351" spans="1:10" x14ac:dyDescent="0.25">
      <c r="A351" s="3" t="str">
        <f t="shared" si="5"/>
        <v>AC Cycling %5010/14/2020 (6:00pm-7:00pm)14</v>
      </c>
      <c r="B351" t="s">
        <v>69</v>
      </c>
      <c r="C351" t="s">
        <v>206</v>
      </c>
      <c r="D351" t="s">
        <v>168</v>
      </c>
      <c r="E351" t="s">
        <v>187</v>
      </c>
      <c r="F351" s="69" t="s">
        <v>208</v>
      </c>
      <c r="G351" s="69" t="s">
        <v>208</v>
      </c>
      <c r="H351" s="69" t="s">
        <v>208</v>
      </c>
      <c r="I351" s="69" t="s">
        <v>208</v>
      </c>
      <c r="J351" s="64">
        <v>1</v>
      </c>
    </row>
    <row r="352" spans="1:10" x14ac:dyDescent="0.25">
      <c r="A352" s="3" t="str">
        <f t="shared" si="5"/>
        <v>AC Cycling %5010/14/2020 (6:00pm-7:00pm)15</v>
      </c>
      <c r="B352" t="s">
        <v>69</v>
      </c>
      <c r="C352" t="s">
        <v>206</v>
      </c>
      <c r="D352" t="s">
        <v>168</v>
      </c>
      <c r="E352" t="s">
        <v>188</v>
      </c>
      <c r="F352" s="69" t="s">
        <v>208</v>
      </c>
      <c r="G352" s="69" t="s">
        <v>208</v>
      </c>
      <c r="H352" s="69" t="s">
        <v>208</v>
      </c>
      <c r="I352" s="69" t="s">
        <v>208</v>
      </c>
      <c r="J352" s="64">
        <v>1</v>
      </c>
    </row>
    <row r="353" spans="1:10" x14ac:dyDescent="0.25">
      <c r="A353" s="3" t="str">
        <f t="shared" si="5"/>
        <v>AC Cycling %5010/14/2020 (6:00pm-7:00pm)16</v>
      </c>
      <c r="B353" t="s">
        <v>69</v>
      </c>
      <c r="C353" t="s">
        <v>206</v>
      </c>
      <c r="D353" t="s">
        <v>168</v>
      </c>
      <c r="E353" t="s">
        <v>189</v>
      </c>
      <c r="F353" s="69" t="s">
        <v>208</v>
      </c>
      <c r="G353" s="69" t="s">
        <v>208</v>
      </c>
      <c r="H353" s="69" t="s">
        <v>208</v>
      </c>
      <c r="I353" s="69" t="s">
        <v>208</v>
      </c>
      <c r="J353" s="64">
        <v>1</v>
      </c>
    </row>
    <row r="354" spans="1:10" x14ac:dyDescent="0.25">
      <c r="A354" s="3" t="str">
        <f t="shared" si="5"/>
        <v>AC Cycling %5010/14/2020 (6:00pm-7:00pm)17</v>
      </c>
      <c r="B354" t="s">
        <v>69</v>
      </c>
      <c r="C354" t="s">
        <v>206</v>
      </c>
      <c r="D354" t="s">
        <v>168</v>
      </c>
      <c r="E354" t="s">
        <v>190</v>
      </c>
      <c r="F354" s="69" t="s">
        <v>208</v>
      </c>
      <c r="G354" s="69" t="s">
        <v>208</v>
      </c>
      <c r="H354" s="69" t="s">
        <v>208</v>
      </c>
      <c r="I354" s="69" t="s">
        <v>208</v>
      </c>
      <c r="J354" s="64">
        <v>1</v>
      </c>
    </row>
    <row r="355" spans="1:10" x14ac:dyDescent="0.25">
      <c r="A355" s="3" t="str">
        <f t="shared" si="5"/>
        <v>AC Cycling %5010/14/2020 (6:00pm-7:00pm)18</v>
      </c>
      <c r="B355" t="s">
        <v>69</v>
      </c>
      <c r="C355" t="s">
        <v>206</v>
      </c>
      <c r="D355" t="s">
        <v>168</v>
      </c>
      <c r="E355" t="s">
        <v>191</v>
      </c>
      <c r="F355" s="69" t="s">
        <v>208</v>
      </c>
      <c r="G355" s="69" t="s">
        <v>208</v>
      </c>
      <c r="H355" s="69" t="s">
        <v>208</v>
      </c>
      <c r="I355" s="69" t="s">
        <v>208</v>
      </c>
      <c r="J355" s="64">
        <v>1</v>
      </c>
    </row>
    <row r="356" spans="1:10" x14ac:dyDescent="0.25">
      <c r="A356" s="3" t="str">
        <f t="shared" si="5"/>
        <v>AC Cycling %5010/14/2020 (6:00pm-7:00pm)19</v>
      </c>
      <c r="B356" t="s">
        <v>69</v>
      </c>
      <c r="C356" t="s">
        <v>206</v>
      </c>
      <c r="D356" t="s">
        <v>168</v>
      </c>
      <c r="E356" t="s">
        <v>192</v>
      </c>
      <c r="F356" s="69" t="s">
        <v>208</v>
      </c>
      <c r="G356" s="69" t="s">
        <v>208</v>
      </c>
      <c r="H356" s="69" t="s">
        <v>208</v>
      </c>
      <c r="I356" s="69" t="s">
        <v>208</v>
      </c>
      <c r="J356" s="64">
        <v>1</v>
      </c>
    </row>
    <row r="357" spans="1:10" x14ac:dyDescent="0.25">
      <c r="A357" s="3" t="str">
        <f t="shared" si="5"/>
        <v>AC Cycling %5010/14/2020 (6:00pm-7:00pm)20</v>
      </c>
      <c r="B357" t="s">
        <v>69</v>
      </c>
      <c r="C357" t="s">
        <v>206</v>
      </c>
      <c r="D357" t="s">
        <v>168</v>
      </c>
      <c r="E357" t="s">
        <v>193</v>
      </c>
      <c r="F357" s="69" t="s">
        <v>208</v>
      </c>
      <c r="G357" s="69" t="s">
        <v>208</v>
      </c>
      <c r="H357" s="69" t="s">
        <v>208</v>
      </c>
      <c r="I357" s="69" t="s">
        <v>208</v>
      </c>
      <c r="J357" s="64">
        <v>1</v>
      </c>
    </row>
    <row r="358" spans="1:10" x14ac:dyDescent="0.25">
      <c r="A358" s="3" t="str">
        <f t="shared" si="5"/>
        <v>AC Cycling %5010/14/2020 (6:00pm-7:00pm)21</v>
      </c>
      <c r="B358" t="s">
        <v>69</v>
      </c>
      <c r="C358" t="s">
        <v>206</v>
      </c>
      <c r="D358" t="s">
        <v>168</v>
      </c>
      <c r="E358" t="s">
        <v>194</v>
      </c>
      <c r="F358" s="69" t="s">
        <v>208</v>
      </c>
      <c r="G358" s="69" t="s">
        <v>208</v>
      </c>
      <c r="H358" s="69" t="s">
        <v>208</v>
      </c>
      <c r="I358" s="69" t="s">
        <v>208</v>
      </c>
      <c r="J358" s="64">
        <v>1</v>
      </c>
    </row>
    <row r="359" spans="1:10" x14ac:dyDescent="0.25">
      <c r="A359" s="3" t="str">
        <f t="shared" si="5"/>
        <v>AC Cycling %5010/14/2020 (6:00pm-7:00pm)22</v>
      </c>
      <c r="B359" t="s">
        <v>69</v>
      </c>
      <c r="C359" t="s">
        <v>206</v>
      </c>
      <c r="D359" t="s">
        <v>168</v>
      </c>
      <c r="E359" t="s">
        <v>195</v>
      </c>
      <c r="F359" s="69" t="s">
        <v>208</v>
      </c>
      <c r="G359" s="69" t="s">
        <v>208</v>
      </c>
      <c r="H359" s="69" t="s">
        <v>208</v>
      </c>
      <c r="I359" s="69" t="s">
        <v>208</v>
      </c>
      <c r="J359" s="64">
        <v>1</v>
      </c>
    </row>
    <row r="360" spans="1:10" x14ac:dyDescent="0.25">
      <c r="A360" s="3" t="str">
        <f t="shared" si="5"/>
        <v>AC Cycling %5010/14/2020 (6:00pm-7:00pm)23</v>
      </c>
      <c r="B360" t="s">
        <v>69</v>
      </c>
      <c r="C360" t="s">
        <v>206</v>
      </c>
      <c r="D360" t="s">
        <v>168</v>
      </c>
      <c r="E360" t="s">
        <v>196</v>
      </c>
      <c r="F360" s="69" t="s">
        <v>208</v>
      </c>
      <c r="G360" s="69" t="s">
        <v>208</v>
      </c>
      <c r="H360" s="69" t="s">
        <v>208</v>
      </c>
      <c r="I360" s="69" t="s">
        <v>208</v>
      </c>
      <c r="J360" s="64">
        <v>1</v>
      </c>
    </row>
    <row r="361" spans="1:10" x14ac:dyDescent="0.25">
      <c r="A361" s="3" t="str">
        <f t="shared" si="5"/>
        <v>AC Cycling %5010/14/2020 (6:00pm-7:00pm)24</v>
      </c>
      <c r="B361" t="s">
        <v>69</v>
      </c>
      <c r="C361" t="s">
        <v>206</v>
      </c>
      <c r="D361" t="s">
        <v>168</v>
      </c>
      <c r="E361" t="s">
        <v>197</v>
      </c>
      <c r="F361" s="69" t="s">
        <v>208</v>
      </c>
      <c r="G361" s="69" t="s">
        <v>208</v>
      </c>
      <c r="H361" s="69" t="s">
        <v>208</v>
      </c>
      <c r="I361" s="69" t="s">
        <v>208</v>
      </c>
      <c r="J361" s="64">
        <v>1</v>
      </c>
    </row>
    <row r="362" spans="1:10" x14ac:dyDescent="0.25">
      <c r="A362" s="3" t="str">
        <f t="shared" si="5"/>
        <v>AC Cycling %5010/15/2020 (6:00pm-7:00pm)1</v>
      </c>
      <c r="B362" t="s">
        <v>69</v>
      </c>
      <c r="C362" t="s">
        <v>206</v>
      </c>
      <c r="D362" t="s">
        <v>169</v>
      </c>
      <c r="E362" t="s">
        <v>174</v>
      </c>
      <c r="F362" s="69" t="s">
        <v>208</v>
      </c>
      <c r="G362" s="69" t="s">
        <v>208</v>
      </c>
      <c r="H362" s="69" t="s">
        <v>208</v>
      </c>
      <c r="I362" s="69" t="s">
        <v>208</v>
      </c>
      <c r="J362" s="64">
        <v>1</v>
      </c>
    </row>
    <row r="363" spans="1:10" x14ac:dyDescent="0.25">
      <c r="A363" s="3" t="str">
        <f t="shared" si="5"/>
        <v>AC Cycling %5010/15/2020 (6:00pm-7:00pm)2</v>
      </c>
      <c r="B363" t="s">
        <v>69</v>
      </c>
      <c r="C363" t="s">
        <v>206</v>
      </c>
      <c r="D363" t="s">
        <v>169</v>
      </c>
      <c r="E363" t="s">
        <v>175</v>
      </c>
      <c r="F363" s="69" t="s">
        <v>208</v>
      </c>
      <c r="G363" s="69" t="s">
        <v>208</v>
      </c>
      <c r="H363" s="69" t="s">
        <v>208</v>
      </c>
      <c r="I363" s="69" t="s">
        <v>208</v>
      </c>
      <c r="J363" s="64">
        <v>1</v>
      </c>
    </row>
    <row r="364" spans="1:10" x14ac:dyDescent="0.25">
      <c r="A364" s="3" t="str">
        <f t="shared" si="5"/>
        <v>AC Cycling %5010/15/2020 (6:00pm-7:00pm)3</v>
      </c>
      <c r="B364" t="s">
        <v>69</v>
      </c>
      <c r="C364" t="s">
        <v>206</v>
      </c>
      <c r="D364" t="s">
        <v>169</v>
      </c>
      <c r="E364" t="s">
        <v>176</v>
      </c>
      <c r="F364" s="69" t="s">
        <v>208</v>
      </c>
      <c r="G364" s="69" t="s">
        <v>208</v>
      </c>
      <c r="H364" s="69" t="s">
        <v>208</v>
      </c>
      <c r="I364" s="69" t="s">
        <v>208</v>
      </c>
      <c r="J364" s="64">
        <v>1</v>
      </c>
    </row>
    <row r="365" spans="1:10" x14ac:dyDescent="0.25">
      <c r="A365" s="3" t="str">
        <f t="shared" si="5"/>
        <v>AC Cycling %5010/15/2020 (6:00pm-7:00pm)4</v>
      </c>
      <c r="B365" t="s">
        <v>69</v>
      </c>
      <c r="C365" t="s">
        <v>206</v>
      </c>
      <c r="D365" t="s">
        <v>169</v>
      </c>
      <c r="E365" t="s">
        <v>177</v>
      </c>
      <c r="F365" s="69" t="s">
        <v>208</v>
      </c>
      <c r="G365" s="69" t="s">
        <v>208</v>
      </c>
      <c r="H365" s="69" t="s">
        <v>208</v>
      </c>
      <c r="I365" s="69" t="s">
        <v>208</v>
      </c>
      <c r="J365" s="64">
        <v>1</v>
      </c>
    </row>
    <row r="366" spans="1:10" x14ac:dyDescent="0.25">
      <c r="A366" s="3" t="str">
        <f t="shared" si="5"/>
        <v>AC Cycling %5010/15/2020 (6:00pm-7:00pm)5</v>
      </c>
      <c r="B366" t="s">
        <v>69</v>
      </c>
      <c r="C366" t="s">
        <v>206</v>
      </c>
      <c r="D366" t="s">
        <v>169</v>
      </c>
      <c r="E366" t="s">
        <v>178</v>
      </c>
      <c r="F366" s="69" t="s">
        <v>208</v>
      </c>
      <c r="G366" s="69" t="s">
        <v>208</v>
      </c>
      <c r="H366" s="69" t="s">
        <v>208</v>
      </c>
      <c r="I366" s="69" t="s">
        <v>208</v>
      </c>
      <c r="J366" s="64">
        <v>1</v>
      </c>
    </row>
    <row r="367" spans="1:10" x14ac:dyDescent="0.25">
      <c r="A367" s="3" t="str">
        <f t="shared" si="5"/>
        <v>AC Cycling %5010/15/2020 (6:00pm-7:00pm)6</v>
      </c>
      <c r="B367" t="s">
        <v>69</v>
      </c>
      <c r="C367" t="s">
        <v>206</v>
      </c>
      <c r="D367" t="s">
        <v>169</v>
      </c>
      <c r="E367" t="s">
        <v>179</v>
      </c>
      <c r="F367" s="69" t="s">
        <v>208</v>
      </c>
      <c r="G367" s="69" t="s">
        <v>208</v>
      </c>
      <c r="H367" s="69" t="s">
        <v>208</v>
      </c>
      <c r="I367" s="69" t="s">
        <v>208</v>
      </c>
      <c r="J367" s="64">
        <v>1</v>
      </c>
    </row>
    <row r="368" spans="1:10" x14ac:dyDescent="0.25">
      <c r="A368" s="3" t="str">
        <f t="shared" si="5"/>
        <v>AC Cycling %5010/15/2020 (6:00pm-7:00pm)7</v>
      </c>
      <c r="B368" t="s">
        <v>69</v>
      </c>
      <c r="C368" t="s">
        <v>206</v>
      </c>
      <c r="D368" t="s">
        <v>169</v>
      </c>
      <c r="E368" t="s">
        <v>180</v>
      </c>
      <c r="F368" s="69" t="s">
        <v>208</v>
      </c>
      <c r="G368" s="69" t="s">
        <v>208</v>
      </c>
      <c r="H368" s="69" t="s">
        <v>208</v>
      </c>
      <c r="I368" s="69" t="s">
        <v>208</v>
      </c>
      <c r="J368" s="64">
        <v>1</v>
      </c>
    </row>
    <row r="369" spans="1:10" x14ac:dyDescent="0.25">
      <c r="A369" s="3" t="str">
        <f t="shared" si="5"/>
        <v>AC Cycling %5010/15/2020 (6:00pm-7:00pm)8</v>
      </c>
      <c r="B369" t="s">
        <v>69</v>
      </c>
      <c r="C369" t="s">
        <v>206</v>
      </c>
      <c r="D369" t="s">
        <v>169</v>
      </c>
      <c r="E369" t="s">
        <v>181</v>
      </c>
      <c r="F369" s="69" t="s">
        <v>208</v>
      </c>
      <c r="G369" s="69" t="s">
        <v>208</v>
      </c>
      <c r="H369" s="69" t="s">
        <v>208</v>
      </c>
      <c r="I369" s="69" t="s">
        <v>208</v>
      </c>
      <c r="J369" s="64">
        <v>1</v>
      </c>
    </row>
    <row r="370" spans="1:10" x14ac:dyDescent="0.25">
      <c r="A370" s="3" t="str">
        <f t="shared" si="5"/>
        <v>AC Cycling %5010/15/2020 (6:00pm-7:00pm)9</v>
      </c>
      <c r="B370" t="s">
        <v>69</v>
      </c>
      <c r="C370" t="s">
        <v>206</v>
      </c>
      <c r="D370" t="s">
        <v>169</v>
      </c>
      <c r="E370" t="s">
        <v>182</v>
      </c>
      <c r="F370" s="69" t="s">
        <v>208</v>
      </c>
      <c r="G370" s="69" t="s">
        <v>208</v>
      </c>
      <c r="H370" s="69" t="s">
        <v>208</v>
      </c>
      <c r="I370" s="69" t="s">
        <v>208</v>
      </c>
      <c r="J370" s="64">
        <v>1</v>
      </c>
    </row>
    <row r="371" spans="1:10" x14ac:dyDescent="0.25">
      <c r="A371" s="3" t="str">
        <f t="shared" si="5"/>
        <v>AC Cycling %5010/15/2020 (6:00pm-7:00pm)10</v>
      </c>
      <c r="B371" t="s">
        <v>69</v>
      </c>
      <c r="C371" t="s">
        <v>206</v>
      </c>
      <c r="D371" t="s">
        <v>169</v>
      </c>
      <c r="E371" t="s">
        <v>183</v>
      </c>
      <c r="F371" s="69" t="s">
        <v>208</v>
      </c>
      <c r="G371" s="69" t="s">
        <v>208</v>
      </c>
      <c r="H371" s="69" t="s">
        <v>208</v>
      </c>
      <c r="I371" s="69" t="s">
        <v>208</v>
      </c>
      <c r="J371" s="64">
        <v>1</v>
      </c>
    </row>
    <row r="372" spans="1:10" x14ac:dyDescent="0.25">
      <c r="A372" s="3" t="str">
        <f t="shared" si="5"/>
        <v>AC Cycling %5010/15/2020 (6:00pm-7:00pm)11</v>
      </c>
      <c r="B372" t="s">
        <v>69</v>
      </c>
      <c r="C372" t="s">
        <v>206</v>
      </c>
      <c r="D372" t="s">
        <v>169</v>
      </c>
      <c r="E372" t="s">
        <v>184</v>
      </c>
      <c r="F372" s="69" t="s">
        <v>208</v>
      </c>
      <c r="G372" s="69" t="s">
        <v>208</v>
      </c>
      <c r="H372" s="69" t="s">
        <v>208</v>
      </c>
      <c r="I372" s="69" t="s">
        <v>208</v>
      </c>
      <c r="J372" s="64">
        <v>1</v>
      </c>
    </row>
    <row r="373" spans="1:10" x14ac:dyDescent="0.25">
      <c r="A373" s="3" t="str">
        <f t="shared" si="5"/>
        <v>AC Cycling %5010/15/2020 (6:00pm-7:00pm)12</v>
      </c>
      <c r="B373" t="s">
        <v>69</v>
      </c>
      <c r="C373" t="s">
        <v>206</v>
      </c>
      <c r="D373" t="s">
        <v>169</v>
      </c>
      <c r="E373" t="s">
        <v>185</v>
      </c>
      <c r="F373" s="69" t="s">
        <v>208</v>
      </c>
      <c r="G373" s="69" t="s">
        <v>208</v>
      </c>
      <c r="H373" s="69" t="s">
        <v>208</v>
      </c>
      <c r="I373" s="69" t="s">
        <v>208</v>
      </c>
      <c r="J373" s="64">
        <v>1</v>
      </c>
    </row>
    <row r="374" spans="1:10" x14ac:dyDescent="0.25">
      <c r="A374" s="3" t="str">
        <f t="shared" si="5"/>
        <v>AC Cycling %5010/15/2020 (6:00pm-7:00pm)13</v>
      </c>
      <c r="B374" t="s">
        <v>69</v>
      </c>
      <c r="C374" t="s">
        <v>206</v>
      </c>
      <c r="D374" t="s">
        <v>169</v>
      </c>
      <c r="E374" t="s">
        <v>186</v>
      </c>
      <c r="F374" s="69" t="s">
        <v>208</v>
      </c>
      <c r="G374" s="69" t="s">
        <v>208</v>
      </c>
      <c r="H374" s="69" t="s">
        <v>208</v>
      </c>
      <c r="I374" s="69" t="s">
        <v>208</v>
      </c>
      <c r="J374" s="64">
        <v>1</v>
      </c>
    </row>
    <row r="375" spans="1:10" x14ac:dyDescent="0.25">
      <c r="A375" s="3" t="str">
        <f t="shared" si="5"/>
        <v>AC Cycling %5010/15/2020 (6:00pm-7:00pm)14</v>
      </c>
      <c r="B375" t="s">
        <v>69</v>
      </c>
      <c r="C375" t="s">
        <v>206</v>
      </c>
      <c r="D375" t="s">
        <v>169</v>
      </c>
      <c r="E375" t="s">
        <v>187</v>
      </c>
      <c r="F375" s="69" t="s">
        <v>208</v>
      </c>
      <c r="G375" s="69" t="s">
        <v>208</v>
      </c>
      <c r="H375" s="69" t="s">
        <v>208</v>
      </c>
      <c r="I375" s="69" t="s">
        <v>208</v>
      </c>
      <c r="J375" s="64">
        <v>1</v>
      </c>
    </row>
    <row r="376" spans="1:10" x14ac:dyDescent="0.25">
      <c r="A376" s="3" t="str">
        <f t="shared" si="5"/>
        <v>AC Cycling %5010/15/2020 (6:00pm-7:00pm)15</v>
      </c>
      <c r="B376" t="s">
        <v>69</v>
      </c>
      <c r="C376" t="s">
        <v>206</v>
      </c>
      <c r="D376" t="s">
        <v>169</v>
      </c>
      <c r="E376" t="s">
        <v>188</v>
      </c>
      <c r="F376" s="69" t="s">
        <v>208</v>
      </c>
      <c r="G376" s="69" t="s">
        <v>208</v>
      </c>
      <c r="H376" s="69" t="s">
        <v>208</v>
      </c>
      <c r="I376" s="69" t="s">
        <v>208</v>
      </c>
      <c r="J376" s="64">
        <v>1</v>
      </c>
    </row>
    <row r="377" spans="1:10" x14ac:dyDescent="0.25">
      <c r="A377" s="3" t="str">
        <f t="shared" si="5"/>
        <v>AC Cycling %5010/15/2020 (6:00pm-7:00pm)16</v>
      </c>
      <c r="B377" t="s">
        <v>69</v>
      </c>
      <c r="C377" t="s">
        <v>206</v>
      </c>
      <c r="D377" t="s">
        <v>169</v>
      </c>
      <c r="E377" t="s">
        <v>189</v>
      </c>
      <c r="F377" s="69" t="s">
        <v>208</v>
      </c>
      <c r="G377" s="69" t="s">
        <v>208</v>
      </c>
      <c r="H377" s="69" t="s">
        <v>208</v>
      </c>
      <c r="I377" s="69" t="s">
        <v>208</v>
      </c>
      <c r="J377" s="64">
        <v>1</v>
      </c>
    </row>
    <row r="378" spans="1:10" x14ac:dyDescent="0.25">
      <c r="A378" s="3" t="str">
        <f t="shared" si="5"/>
        <v>AC Cycling %5010/15/2020 (6:00pm-7:00pm)17</v>
      </c>
      <c r="B378" t="s">
        <v>69</v>
      </c>
      <c r="C378" t="s">
        <v>206</v>
      </c>
      <c r="D378" t="s">
        <v>169</v>
      </c>
      <c r="E378" t="s">
        <v>190</v>
      </c>
      <c r="F378" s="69" t="s">
        <v>208</v>
      </c>
      <c r="G378" s="69" t="s">
        <v>208</v>
      </c>
      <c r="H378" s="69" t="s">
        <v>208</v>
      </c>
      <c r="I378" s="69" t="s">
        <v>208</v>
      </c>
      <c r="J378" s="64">
        <v>1</v>
      </c>
    </row>
    <row r="379" spans="1:10" x14ac:dyDescent="0.25">
      <c r="A379" s="3" t="str">
        <f t="shared" si="5"/>
        <v>AC Cycling %5010/15/2020 (6:00pm-7:00pm)18</v>
      </c>
      <c r="B379" t="s">
        <v>69</v>
      </c>
      <c r="C379" t="s">
        <v>206</v>
      </c>
      <c r="D379" t="s">
        <v>169</v>
      </c>
      <c r="E379" t="s">
        <v>191</v>
      </c>
      <c r="F379" s="69" t="s">
        <v>208</v>
      </c>
      <c r="G379" s="69" t="s">
        <v>208</v>
      </c>
      <c r="H379" s="69" t="s">
        <v>208</v>
      </c>
      <c r="I379" s="69" t="s">
        <v>208</v>
      </c>
      <c r="J379" s="64">
        <v>1</v>
      </c>
    </row>
    <row r="380" spans="1:10" x14ac:dyDescent="0.25">
      <c r="A380" s="3" t="str">
        <f t="shared" si="5"/>
        <v>AC Cycling %5010/15/2020 (6:00pm-7:00pm)19</v>
      </c>
      <c r="B380" t="s">
        <v>69</v>
      </c>
      <c r="C380" t="s">
        <v>206</v>
      </c>
      <c r="D380" t="s">
        <v>169</v>
      </c>
      <c r="E380" t="s">
        <v>192</v>
      </c>
      <c r="F380" s="69" t="s">
        <v>208</v>
      </c>
      <c r="G380" s="69" t="s">
        <v>208</v>
      </c>
      <c r="H380" s="69" t="s">
        <v>208</v>
      </c>
      <c r="I380" s="69" t="s">
        <v>208</v>
      </c>
      <c r="J380" s="64">
        <v>1</v>
      </c>
    </row>
    <row r="381" spans="1:10" x14ac:dyDescent="0.25">
      <c r="A381" s="3" t="str">
        <f t="shared" si="5"/>
        <v>AC Cycling %5010/15/2020 (6:00pm-7:00pm)20</v>
      </c>
      <c r="B381" t="s">
        <v>69</v>
      </c>
      <c r="C381" t="s">
        <v>206</v>
      </c>
      <c r="D381" t="s">
        <v>169</v>
      </c>
      <c r="E381" t="s">
        <v>193</v>
      </c>
      <c r="F381" s="69" t="s">
        <v>208</v>
      </c>
      <c r="G381" s="69" t="s">
        <v>208</v>
      </c>
      <c r="H381" s="69" t="s">
        <v>208</v>
      </c>
      <c r="I381" s="69" t="s">
        <v>208</v>
      </c>
      <c r="J381" s="64">
        <v>1</v>
      </c>
    </row>
    <row r="382" spans="1:10" x14ac:dyDescent="0.25">
      <c r="A382" s="3" t="str">
        <f t="shared" si="5"/>
        <v>AC Cycling %5010/15/2020 (6:00pm-7:00pm)21</v>
      </c>
      <c r="B382" t="s">
        <v>69</v>
      </c>
      <c r="C382" t="s">
        <v>206</v>
      </c>
      <c r="D382" t="s">
        <v>169</v>
      </c>
      <c r="E382" t="s">
        <v>194</v>
      </c>
      <c r="F382" s="69" t="s">
        <v>208</v>
      </c>
      <c r="G382" s="69" t="s">
        <v>208</v>
      </c>
      <c r="H382" s="69" t="s">
        <v>208</v>
      </c>
      <c r="I382" s="69" t="s">
        <v>208</v>
      </c>
      <c r="J382" s="64">
        <v>1</v>
      </c>
    </row>
    <row r="383" spans="1:10" x14ac:dyDescent="0.25">
      <c r="A383" s="3" t="str">
        <f t="shared" si="5"/>
        <v>AC Cycling %5010/15/2020 (6:00pm-7:00pm)22</v>
      </c>
      <c r="B383" t="s">
        <v>69</v>
      </c>
      <c r="C383" t="s">
        <v>206</v>
      </c>
      <c r="D383" t="s">
        <v>169</v>
      </c>
      <c r="E383" t="s">
        <v>195</v>
      </c>
      <c r="F383" s="69" t="s">
        <v>208</v>
      </c>
      <c r="G383" s="69" t="s">
        <v>208</v>
      </c>
      <c r="H383" s="69" t="s">
        <v>208</v>
      </c>
      <c r="I383" s="69" t="s">
        <v>208</v>
      </c>
      <c r="J383" s="64">
        <v>1</v>
      </c>
    </row>
    <row r="384" spans="1:10" x14ac:dyDescent="0.25">
      <c r="A384" s="3" t="str">
        <f t="shared" si="5"/>
        <v>AC Cycling %5010/15/2020 (6:00pm-7:00pm)23</v>
      </c>
      <c r="B384" t="s">
        <v>69</v>
      </c>
      <c r="C384" t="s">
        <v>206</v>
      </c>
      <c r="D384" t="s">
        <v>169</v>
      </c>
      <c r="E384" t="s">
        <v>196</v>
      </c>
      <c r="F384" s="69" t="s">
        <v>208</v>
      </c>
      <c r="G384" s="69" t="s">
        <v>208</v>
      </c>
      <c r="H384" s="69" t="s">
        <v>208</v>
      </c>
      <c r="I384" s="69" t="s">
        <v>208</v>
      </c>
      <c r="J384" s="64">
        <v>1</v>
      </c>
    </row>
    <row r="385" spans="1:10" x14ac:dyDescent="0.25">
      <c r="A385" s="3" t="str">
        <f t="shared" si="5"/>
        <v>AC Cycling %5010/15/2020 (6:00pm-7:00pm)24</v>
      </c>
      <c r="B385" t="s">
        <v>69</v>
      </c>
      <c r="C385" t="s">
        <v>206</v>
      </c>
      <c r="D385" t="s">
        <v>169</v>
      </c>
      <c r="E385" t="s">
        <v>197</v>
      </c>
      <c r="F385" s="69" t="s">
        <v>208</v>
      </c>
      <c r="G385" s="69" t="s">
        <v>208</v>
      </c>
      <c r="H385" s="69" t="s">
        <v>208</v>
      </c>
      <c r="I385" s="69" t="s">
        <v>208</v>
      </c>
      <c r="J385" s="64">
        <v>1</v>
      </c>
    </row>
    <row r="386" spans="1:10" x14ac:dyDescent="0.25">
      <c r="A386" s="3" t="str">
        <f t="shared" si="5"/>
        <v>AC Cycling %506/17/2021 (5:00pm-6:00pm)1</v>
      </c>
      <c r="B386" t="s">
        <v>69</v>
      </c>
      <c r="C386" t="s">
        <v>206</v>
      </c>
      <c r="D386" t="s">
        <v>170</v>
      </c>
      <c r="E386" t="s">
        <v>174</v>
      </c>
      <c r="F386" s="69" t="s">
        <v>208</v>
      </c>
      <c r="G386" s="69" t="s">
        <v>208</v>
      </c>
      <c r="H386" s="69" t="s">
        <v>208</v>
      </c>
      <c r="I386" s="69" t="s">
        <v>208</v>
      </c>
      <c r="J386" s="64">
        <v>1</v>
      </c>
    </row>
    <row r="387" spans="1:10" x14ac:dyDescent="0.25">
      <c r="A387" s="3" t="str">
        <f t="shared" ref="A387:A450" si="6">B387&amp;C387&amp;D387&amp;E387</f>
        <v>AC Cycling %506/17/2021 (5:00pm-6:00pm)2</v>
      </c>
      <c r="B387" t="s">
        <v>69</v>
      </c>
      <c r="C387" t="s">
        <v>206</v>
      </c>
      <c r="D387" t="s">
        <v>170</v>
      </c>
      <c r="E387" t="s">
        <v>175</v>
      </c>
      <c r="F387" s="69" t="s">
        <v>208</v>
      </c>
      <c r="G387" s="69" t="s">
        <v>208</v>
      </c>
      <c r="H387" s="69" t="s">
        <v>208</v>
      </c>
      <c r="I387" s="69" t="s">
        <v>208</v>
      </c>
      <c r="J387" s="64">
        <v>1</v>
      </c>
    </row>
    <row r="388" spans="1:10" x14ac:dyDescent="0.25">
      <c r="A388" s="3" t="str">
        <f t="shared" si="6"/>
        <v>AC Cycling %506/17/2021 (5:00pm-6:00pm)3</v>
      </c>
      <c r="B388" t="s">
        <v>69</v>
      </c>
      <c r="C388" t="s">
        <v>206</v>
      </c>
      <c r="D388" t="s">
        <v>170</v>
      </c>
      <c r="E388" t="s">
        <v>176</v>
      </c>
      <c r="F388" s="69" t="s">
        <v>208</v>
      </c>
      <c r="G388" s="69" t="s">
        <v>208</v>
      </c>
      <c r="H388" s="69" t="s">
        <v>208</v>
      </c>
      <c r="I388" s="69" t="s">
        <v>208</v>
      </c>
      <c r="J388" s="64">
        <v>1</v>
      </c>
    </row>
    <row r="389" spans="1:10" x14ac:dyDescent="0.25">
      <c r="A389" s="3" t="str">
        <f t="shared" si="6"/>
        <v>AC Cycling %506/17/2021 (5:00pm-6:00pm)4</v>
      </c>
      <c r="B389" t="s">
        <v>69</v>
      </c>
      <c r="C389" t="s">
        <v>206</v>
      </c>
      <c r="D389" t="s">
        <v>170</v>
      </c>
      <c r="E389" t="s">
        <v>177</v>
      </c>
      <c r="F389" s="69" t="s">
        <v>208</v>
      </c>
      <c r="G389" s="69" t="s">
        <v>208</v>
      </c>
      <c r="H389" s="69" t="s">
        <v>208</v>
      </c>
      <c r="I389" s="69" t="s">
        <v>208</v>
      </c>
      <c r="J389" s="64">
        <v>1</v>
      </c>
    </row>
    <row r="390" spans="1:10" x14ac:dyDescent="0.25">
      <c r="A390" s="3" t="str">
        <f t="shared" si="6"/>
        <v>AC Cycling %506/17/2021 (5:00pm-6:00pm)5</v>
      </c>
      <c r="B390" t="s">
        <v>69</v>
      </c>
      <c r="C390" t="s">
        <v>206</v>
      </c>
      <c r="D390" t="s">
        <v>170</v>
      </c>
      <c r="E390" t="s">
        <v>178</v>
      </c>
      <c r="F390" s="69" t="s">
        <v>208</v>
      </c>
      <c r="G390" s="69" t="s">
        <v>208</v>
      </c>
      <c r="H390" s="69" t="s">
        <v>208</v>
      </c>
      <c r="I390" s="69" t="s">
        <v>208</v>
      </c>
      <c r="J390" s="64">
        <v>1</v>
      </c>
    </row>
    <row r="391" spans="1:10" x14ac:dyDescent="0.25">
      <c r="A391" s="3" t="str">
        <f t="shared" si="6"/>
        <v>AC Cycling %506/17/2021 (5:00pm-6:00pm)6</v>
      </c>
      <c r="B391" t="s">
        <v>69</v>
      </c>
      <c r="C391" t="s">
        <v>206</v>
      </c>
      <c r="D391" t="s">
        <v>170</v>
      </c>
      <c r="E391" t="s">
        <v>179</v>
      </c>
      <c r="F391" s="69" t="s">
        <v>208</v>
      </c>
      <c r="G391" s="69" t="s">
        <v>208</v>
      </c>
      <c r="H391" s="69" t="s">
        <v>208</v>
      </c>
      <c r="I391" s="69" t="s">
        <v>208</v>
      </c>
      <c r="J391" s="64">
        <v>1</v>
      </c>
    </row>
    <row r="392" spans="1:10" x14ac:dyDescent="0.25">
      <c r="A392" s="3" t="str">
        <f t="shared" si="6"/>
        <v>AC Cycling %506/17/2021 (5:00pm-6:00pm)7</v>
      </c>
      <c r="B392" t="s">
        <v>69</v>
      </c>
      <c r="C392" t="s">
        <v>206</v>
      </c>
      <c r="D392" t="s">
        <v>170</v>
      </c>
      <c r="E392" t="s">
        <v>180</v>
      </c>
      <c r="F392" s="69" t="s">
        <v>208</v>
      </c>
      <c r="G392" s="69" t="s">
        <v>208</v>
      </c>
      <c r="H392" s="69" t="s">
        <v>208</v>
      </c>
      <c r="I392" s="69" t="s">
        <v>208</v>
      </c>
      <c r="J392" s="64">
        <v>1</v>
      </c>
    </row>
    <row r="393" spans="1:10" x14ac:dyDescent="0.25">
      <c r="A393" s="3" t="str">
        <f t="shared" si="6"/>
        <v>AC Cycling %506/17/2021 (5:00pm-6:00pm)8</v>
      </c>
      <c r="B393" t="s">
        <v>69</v>
      </c>
      <c r="C393" t="s">
        <v>206</v>
      </c>
      <c r="D393" t="s">
        <v>170</v>
      </c>
      <c r="E393" t="s">
        <v>181</v>
      </c>
      <c r="F393" s="69" t="s">
        <v>208</v>
      </c>
      <c r="G393" s="69" t="s">
        <v>208</v>
      </c>
      <c r="H393" s="69" t="s">
        <v>208</v>
      </c>
      <c r="I393" s="69" t="s">
        <v>208</v>
      </c>
      <c r="J393" s="64">
        <v>1</v>
      </c>
    </row>
    <row r="394" spans="1:10" x14ac:dyDescent="0.25">
      <c r="A394" s="3" t="str">
        <f t="shared" si="6"/>
        <v>AC Cycling %506/17/2021 (5:00pm-6:00pm)9</v>
      </c>
      <c r="B394" t="s">
        <v>69</v>
      </c>
      <c r="C394" t="s">
        <v>206</v>
      </c>
      <c r="D394" t="s">
        <v>170</v>
      </c>
      <c r="E394" t="s">
        <v>182</v>
      </c>
      <c r="F394" s="69" t="s">
        <v>208</v>
      </c>
      <c r="G394" s="69" t="s">
        <v>208</v>
      </c>
      <c r="H394" s="69" t="s">
        <v>208</v>
      </c>
      <c r="I394" s="69" t="s">
        <v>208</v>
      </c>
      <c r="J394" s="64">
        <v>1</v>
      </c>
    </row>
    <row r="395" spans="1:10" x14ac:dyDescent="0.25">
      <c r="A395" s="3" t="str">
        <f t="shared" si="6"/>
        <v>AC Cycling %506/17/2021 (5:00pm-6:00pm)10</v>
      </c>
      <c r="B395" t="s">
        <v>69</v>
      </c>
      <c r="C395" t="s">
        <v>206</v>
      </c>
      <c r="D395" t="s">
        <v>170</v>
      </c>
      <c r="E395" t="s">
        <v>183</v>
      </c>
      <c r="F395" s="69" t="s">
        <v>208</v>
      </c>
      <c r="G395" s="69" t="s">
        <v>208</v>
      </c>
      <c r="H395" s="69" t="s">
        <v>208</v>
      </c>
      <c r="I395" s="69" t="s">
        <v>208</v>
      </c>
      <c r="J395" s="64">
        <v>1</v>
      </c>
    </row>
    <row r="396" spans="1:10" x14ac:dyDescent="0.25">
      <c r="A396" s="3" t="str">
        <f t="shared" si="6"/>
        <v>AC Cycling %506/17/2021 (5:00pm-6:00pm)11</v>
      </c>
      <c r="B396" t="s">
        <v>69</v>
      </c>
      <c r="C396" t="s">
        <v>206</v>
      </c>
      <c r="D396" t="s">
        <v>170</v>
      </c>
      <c r="E396" t="s">
        <v>184</v>
      </c>
      <c r="F396" s="69" t="s">
        <v>208</v>
      </c>
      <c r="G396" s="69" t="s">
        <v>208</v>
      </c>
      <c r="H396" s="69" t="s">
        <v>208</v>
      </c>
      <c r="I396" s="69" t="s">
        <v>208</v>
      </c>
      <c r="J396" s="64">
        <v>1</v>
      </c>
    </row>
    <row r="397" spans="1:10" x14ac:dyDescent="0.25">
      <c r="A397" s="3" t="str">
        <f t="shared" si="6"/>
        <v>AC Cycling %506/17/2021 (5:00pm-6:00pm)12</v>
      </c>
      <c r="B397" t="s">
        <v>69</v>
      </c>
      <c r="C397" t="s">
        <v>206</v>
      </c>
      <c r="D397" t="s">
        <v>170</v>
      </c>
      <c r="E397" t="s">
        <v>185</v>
      </c>
      <c r="F397" s="69" t="s">
        <v>208</v>
      </c>
      <c r="G397" s="69" t="s">
        <v>208</v>
      </c>
      <c r="H397" s="69" t="s">
        <v>208</v>
      </c>
      <c r="I397" s="69" t="s">
        <v>208</v>
      </c>
      <c r="J397" s="64">
        <v>1</v>
      </c>
    </row>
    <row r="398" spans="1:10" x14ac:dyDescent="0.25">
      <c r="A398" s="3" t="str">
        <f t="shared" si="6"/>
        <v>AC Cycling %506/17/2021 (5:00pm-6:00pm)13</v>
      </c>
      <c r="B398" t="s">
        <v>69</v>
      </c>
      <c r="C398" t="s">
        <v>206</v>
      </c>
      <c r="D398" t="s">
        <v>170</v>
      </c>
      <c r="E398" t="s">
        <v>186</v>
      </c>
      <c r="F398" s="69" t="s">
        <v>208</v>
      </c>
      <c r="G398" s="69" t="s">
        <v>208</v>
      </c>
      <c r="H398" s="69" t="s">
        <v>208</v>
      </c>
      <c r="I398" s="69" t="s">
        <v>208</v>
      </c>
      <c r="J398" s="64">
        <v>1</v>
      </c>
    </row>
    <row r="399" spans="1:10" x14ac:dyDescent="0.25">
      <c r="A399" s="3" t="str">
        <f t="shared" si="6"/>
        <v>AC Cycling %506/17/2021 (5:00pm-6:00pm)14</v>
      </c>
      <c r="B399" t="s">
        <v>69</v>
      </c>
      <c r="C399" t="s">
        <v>206</v>
      </c>
      <c r="D399" t="s">
        <v>170</v>
      </c>
      <c r="E399" t="s">
        <v>187</v>
      </c>
      <c r="F399" s="69" t="s">
        <v>208</v>
      </c>
      <c r="G399" s="69" t="s">
        <v>208</v>
      </c>
      <c r="H399" s="69" t="s">
        <v>208</v>
      </c>
      <c r="I399" s="69" t="s">
        <v>208</v>
      </c>
      <c r="J399" s="64">
        <v>1</v>
      </c>
    </row>
    <row r="400" spans="1:10" x14ac:dyDescent="0.25">
      <c r="A400" s="3" t="str">
        <f t="shared" si="6"/>
        <v>AC Cycling %506/17/2021 (5:00pm-6:00pm)15</v>
      </c>
      <c r="B400" t="s">
        <v>69</v>
      </c>
      <c r="C400" t="s">
        <v>206</v>
      </c>
      <c r="D400" t="s">
        <v>170</v>
      </c>
      <c r="E400" t="s">
        <v>188</v>
      </c>
      <c r="F400" s="69" t="s">
        <v>208</v>
      </c>
      <c r="G400" s="69" t="s">
        <v>208</v>
      </c>
      <c r="H400" s="69" t="s">
        <v>208</v>
      </c>
      <c r="I400" s="69" t="s">
        <v>208</v>
      </c>
      <c r="J400" s="64">
        <v>1</v>
      </c>
    </row>
    <row r="401" spans="1:10" x14ac:dyDescent="0.25">
      <c r="A401" s="3" t="str">
        <f t="shared" si="6"/>
        <v>AC Cycling %506/17/2021 (5:00pm-6:00pm)16</v>
      </c>
      <c r="B401" t="s">
        <v>69</v>
      </c>
      <c r="C401" t="s">
        <v>206</v>
      </c>
      <c r="D401" t="s">
        <v>170</v>
      </c>
      <c r="E401" t="s">
        <v>189</v>
      </c>
      <c r="F401" s="69" t="s">
        <v>208</v>
      </c>
      <c r="G401" s="69" t="s">
        <v>208</v>
      </c>
      <c r="H401" s="69" t="s">
        <v>208</v>
      </c>
      <c r="I401" s="69" t="s">
        <v>208</v>
      </c>
      <c r="J401" s="64">
        <v>1</v>
      </c>
    </row>
    <row r="402" spans="1:10" x14ac:dyDescent="0.25">
      <c r="A402" s="3" t="str">
        <f t="shared" si="6"/>
        <v>AC Cycling %506/17/2021 (5:00pm-6:00pm)17</v>
      </c>
      <c r="B402" t="s">
        <v>69</v>
      </c>
      <c r="C402" t="s">
        <v>206</v>
      </c>
      <c r="D402" t="s">
        <v>170</v>
      </c>
      <c r="E402" t="s">
        <v>190</v>
      </c>
      <c r="F402" s="69" t="s">
        <v>208</v>
      </c>
      <c r="G402" s="69" t="s">
        <v>208</v>
      </c>
      <c r="H402" s="69" t="s">
        <v>208</v>
      </c>
      <c r="I402" s="69" t="s">
        <v>208</v>
      </c>
      <c r="J402" s="64">
        <v>1</v>
      </c>
    </row>
    <row r="403" spans="1:10" x14ac:dyDescent="0.25">
      <c r="A403" s="3" t="str">
        <f t="shared" si="6"/>
        <v>AC Cycling %506/17/2021 (5:00pm-6:00pm)18</v>
      </c>
      <c r="B403" t="s">
        <v>69</v>
      </c>
      <c r="C403" t="s">
        <v>206</v>
      </c>
      <c r="D403" t="s">
        <v>170</v>
      </c>
      <c r="E403" t="s">
        <v>191</v>
      </c>
      <c r="F403" s="69" t="s">
        <v>208</v>
      </c>
      <c r="G403" s="69" t="s">
        <v>208</v>
      </c>
      <c r="H403" s="69" t="s">
        <v>208</v>
      </c>
      <c r="I403" s="69" t="s">
        <v>208</v>
      </c>
      <c r="J403" s="64">
        <v>1</v>
      </c>
    </row>
    <row r="404" spans="1:10" x14ac:dyDescent="0.25">
      <c r="A404" s="3" t="str">
        <f t="shared" si="6"/>
        <v>AC Cycling %506/17/2021 (5:00pm-6:00pm)19</v>
      </c>
      <c r="B404" t="s">
        <v>69</v>
      </c>
      <c r="C404" t="s">
        <v>206</v>
      </c>
      <c r="D404" t="s">
        <v>170</v>
      </c>
      <c r="E404" t="s">
        <v>192</v>
      </c>
      <c r="F404" s="69" t="s">
        <v>208</v>
      </c>
      <c r="G404" s="69" t="s">
        <v>208</v>
      </c>
      <c r="H404" s="69" t="s">
        <v>208</v>
      </c>
      <c r="I404" s="69" t="s">
        <v>208</v>
      </c>
      <c r="J404" s="64">
        <v>1</v>
      </c>
    </row>
    <row r="405" spans="1:10" x14ac:dyDescent="0.25">
      <c r="A405" s="3" t="str">
        <f t="shared" si="6"/>
        <v>AC Cycling %506/17/2021 (5:00pm-6:00pm)20</v>
      </c>
      <c r="B405" t="s">
        <v>69</v>
      </c>
      <c r="C405" t="s">
        <v>206</v>
      </c>
      <c r="D405" t="s">
        <v>170</v>
      </c>
      <c r="E405" t="s">
        <v>193</v>
      </c>
      <c r="F405" s="69" t="s">
        <v>208</v>
      </c>
      <c r="G405" s="69" t="s">
        <v>208</v>
      </c>
      <c r="H405" s="69" t="s">
        <v>208</v>
      </c>
      <c r="I405" s="69" t="s">
        <v>208</v>
      </c>
      <c r="J405" s="64">
        <v>1</v>
      </c>
    </row>
    <row r="406" spans="1:10" x14ac:dyDescent="0.25">
      <c r="A406" s="3" t="str">
        <f t="shared" si="6"/>
        <v>AC Cycling %506/17/2021 (5:00pm-6:00pm)21</v>
      </c>
      <c r="B406" t="s">
        <v>69</v>
      </c>
      <c r="C406" t="s">
        <v>206</v>
      </c>
      <c r="D406" t="s">
        <v>170</v>
      </c>
      <c r="E406" t="s">
        <v>194</v>
      </c>
      <c r="F406" s="69" t="s">
        <v>208</v>
      </c>
      <c r="G406" s="69" t="s">
        <v>208</v>
      </c>
      <c r="H406" s="69" t="s">
        <v>208</v>
      </c>
      <c r="I406" s="69" t="s">
        <v>208</v>
      </c>
      <c r="J406" s="64">
        <v>1</v>
      </c>
    </row>
    <row r="407" spans="1:10" x14ac:dyDescent="0.25">
      <c r="A407" s="3" t="str">
        <f t="shared" si="6"/>
        <v>AC Cycling %506/17/2021 (5:00pm-6:00pm)22</v>
      </c>
      <c r="B407" t="s">
        <v>69</v>
      </c>
      <c r="C407" t="s">
        <v>206</v>
      </c>
      <c r="D407" t="s">
        <v>170</v>
      </c>
      <c r="E407" t="s">
        <v>195</v>
      </c>
      <c r="F407" s="69" t="s">
        <v>208</v>
      </c>
      <c r="G407" s="69" t="s">
        <v>208</v>
      </c>
      <c r="H407" s="69" t="s">
        <v>208</v>
      </c>
      <c r="I407" s="69" t="s">
        <v>208</v>
      </c>
      <c r="J407" s="64">
        <v>1</v>
      </c>
    </row>
    <row r="408" spans="1:10" x14ac:dyDescent="0.25">
      <c r="A408" s="3" t="str">
        <f t="shared" si="6"/>
        <v>AC Cycling %506/17/2021 (5:00pm-6:00pm)23</v>
      </c>
      <c r="B408" t="s">
        <v>69</v>
      </c>
      <c r="C408" t="s">
        <v>206</v>
      </c>
      <c r="D408" t="s">
        <v>170</v>
      </c>
      <c r="E408" t="s">
        <v>196</v>
      </c>
      <c r="F408" s="69" t="s">
        <v>208</v>
      </c>
      <c r="G408" s="69" t="s">
        <v>208</v>
      </c>
      <c r="H408" s="69" t="s">
        <v>208</v>
      </c>
      <c r="I408" s="69" t="s">
        <v>208</v>
      </c>
      <c r="J408" s="64">
        <v>1</v>
      </c>
    </row>
    <row r="409" spans="1:10" x14ac:dyDescent="0.25">
      <c r="A409" s="3" t="str">
        <f t="shared" si="6"/>
        <v>AC Cycling %506/17/2021 (5:00pm-6:00pm)24</v>
      </c>
      <c r="B409" t="s">
        <v>69</v>
      </c>
      <c r="C409" t="s">
        <v>206</v>
      </c>
      <c r="D409" t="s">
        <v>170</v>
      </c>
      <c r="E409" t="s">
        <v>197</v>
      </c>
      <c r="F409" s="69" t="s">
        <v>208</v>
      </c>
      <c r="G409" s="69" t="s">
        <v>208</v>
      </c>
      <c r="H409" s="69" t="s">
        <v>208</v>
      </c>
      <c r="I409" s="69" t="s">
        <v>208</v>
      </c>
      <c r="J409" s="64">
        <v>1</v>
      </c>
    </row>
    <row r="410" spans="1:10" x14ac:dyDescent="0.25">
      <c r="A410" s="3" t="str">
        <f t="shared" si="6"/>
        <v>AC Cycling %507/9/2021 (5:50pm-8:55pm)1</v>
      </c>
      <c r="B410" t="s">
        <v>69</v>
      </c>
      <c r="C410" t="s">
        <v>206</v>
      </c>
      <c r="D410" t="s">
        <v>171</v>
      </c>
      <c r="E410" t="s">
        <v>174</v>
      </c>
      <c r="F410" s="69" t="s">
        <v>208</v>
      </c>
      <c r="G410" s="69" t="s">
        <v>208</v>
      </c>
      <c r="H410" s="69" t="s">
        <v>208</v>
      </c>
      <c r="I410" s="69" t="s">
        <v>208</v>
      </c>
      <c r="J410" s="64">
        <v>1</v>
      </c>
    </row>
    <row r="411" spans="1:10" x14ac:dyDescent="0.25">
      <c r="A411" s="3" t="str">
        <f t="shared" si="6"/>
        <v>AC Cycling %507/9/2021 (5:50pm-8:55pm)2</v>
      </c>
      <c r="B411" t="s">
        <v>69</v>
      </c>
      <c r="C411" t="s">
        <v>206</v>
      </c>
      <c r="D411" t="s">
        <v>171</v>
      </c>
      <c r="E411" t="s">
        <v>175</v>
      </c>
      <c r="F411" s="69" t="s">
        <v>208</v>
      </c>
      <c r="G411" s="69" t="s">
        <v>208</v>
      </c>
      <c r="H411" s="69" t="s">
        <v>208</v>
      </c>
      <c r="I411" s="69" t="s">
        <v>208</v>
      </c>
      <c r="J411" s="64">
        <v>1</v>
      </c>
    </row>
    <row r="412" spans="1:10" x14ac:dyDescent="0.25">
      <c r="A412" s="3" t="str">
        <f t="shared" si="6"/>
        <v>AC Cycling %507/9/2021 (5:50pm-8:55pm)3</v>
      </c>
      <c r="B412" t="s">
        <v>69</v>
      </c>
      <c r="C412" t="s">
        <v>206</v>
      </c>
      <c r="D412" t="s">
        <v>171</v>
      </c>
      <c r="E412" t="s">
        <v>176</v>
      </c>
      <c r="F412" s="69" t="s">
        <v>208</v>
      </c>
      <c r="G412" s="69" t="s">
        <v>208</v>
      </c>
      <c r="H412" s="69" t="s">
        <v>208</v>
      </c>
      <c r="I412" s="69" t="s">
        <v>208</v>
      </c>
      <c r="J412" s="64">
        <v>1</v>
      </c>
    </row>
    <row r="413" spans="1:10" x14ac:dyDescent="0.25">
      <c r="A413" s="3" t="str">
        <f t="shared" si="6"/>
        <v>AC Cycling %507/9/2021 (5:50pm-8:55pm)4</v>
      </c>
      <c r="B413" t="s">
        <v>69</v>
      </c>
      <c r="C413" t="s">
        <v>206</v>
      </c>
      <c r="D413" t="s">
        <v>171</v>
      </c>
      <c r="E413" t="s">
        <v>177</v>
      </c>
      <c r="F413" s="69" t="s">
        <v>208</v>
      </c>
      <c r="G413" s="69" t="s">
        <v>208</v>
      </c>
      <c r="H413" s="69" t="s">
        <v>208</v>
      </c>
      <c r="I413" s="69" t="s">
        <v>208</v>
      </c>
      <c r="J413" s="64">
        <v>1</v>
      </c>
    </row>
    <row r="414" spans="1:10" x14ac:dyDescent="0.25">
      <c r="A414" s="3" t="str">
        <f t="shared" si="6"/>
        <v>AC Cycling %507/9/2021 (5:50pm-8:55pm)5</v>
      </c>
      <c r="B414" t="s">
        <v>69</v>
      </c>
      <c r="C414" t="s">
        <v>206</v>
      </c>
      <c r="D414" t="s">
        <v>171</v>
      </c>
      <c r="E414" t="s">
        <v>178</v>
      </c>
      <c r="F414" s="69" t="s">
        <v>208</v>
      </c>
      <c r="G414" s="69" t="s">
        <v>208</v>
      </c>
      <c r="H414" s="69" t="s">
        <v>208</v>
      </c>
      <c r="I414" s="69" t="s">
        <v>208</v>
      </c>
      <c r="J414" s="64">
        <v>1</v>
      </c>
    </row>
    <row r="415" spans="1:10" x14ac:dyDescent="0.25">
      <c r="A415" s="3" t="str">
        <f t="shared" si="6"/>
        <v>AC Cycling %507/9/2021 (5:50pm-8:55pm)6</v>
      </c>
      <c r="B415" t="s">
        <v>69</v>
      </c>
      <c r="C415" t="s">
        <v>206</v>
      </c>
      <c r="D415" t="s">
        <v>171</v>
      </c>
      <c r="E415" t="s">
        <v>179</v>
      </c>
      <c r="F415" s="69" t="s">
        <v>208</v>
      </c>
      <c r="G415" s="69" t="s">
        <v>208</v>
      </c>
      <c r="H415" s="69" t="s">
        <v>208</v>
      </c>
      <c r="I415" s="69" t="s">
        <v>208</v>
      </c>
      <c r="J415" s="64">
        <v>1</v>
      </c>
    </row>
    <row r="416" spans="1:10" x14ac:dyDescent="0.25">
      <c r="A416" s="3" t="str">
        <f t="shared" si="6"/>
        <v>AC Cycling %507/9/2021 (5:50pm-8:55pm)7</v>
      </c>
      <c r="B416" t="s">
        <v>69</v>
      </c>
      <c r="C416" t="s">
        <v>206</v>
      </c>
      <c r="D416" t="s">
        <v>171</v>
      </c>
      <c r="E416" t="s">
        <v>180</v>
      </c>
      <c r="F416" s="69" t="s">
        <v>208</v>
      </c>
      <c r="G416" s="69" t="s">
        <v>208</v>
      </c>
      <c r="H416" s="69" t="s">
        <v>208</v>
      </c>
      <c r="I416" s="69" t="s">
        <v>208</v>
      </c>
      <c r="J416" s="64">
        <v>1</v>
      </c>
    </row>
    <row r="417" spans="1:10" x14ac:dyDescent="0.25">
      <c r="A417" s="3" t="str">
        <f t="shared" si="6"/>
        <v>AC Cycling %507/9/2021 (5:50pm-8:55pm)8</v>
      </c>
      <c r="B417" t="s">
        <v>69</v>
      </c>
      <c r="C417" t="s">
        <v>206</v>
      </c>
      <c r="D417" t="s">
        <v>171</v>
      </c>
      <c r="E417" t="s">
        <v>181</v>
      </c>
      <c r="F417" s="69" t="s">
        <v>208</v>
      </c>
      <c r="G417" s="69" t="s">
        <v>208</v>
      </c>
      <c r="H417" s="69" t="s">
        <v>208</v>
      </c>
      <c r="I417" s="69" t="s">
        <v>208</v>
      </c>
      <c r="J417" s="64">
        <v>1</v>
      </c>
    </row>
    <row r="418" spans="1:10" x14ac:dyDescent="0.25">
      <c r="A418" s="3" t="str">
        <f t="shared" si="6"/>
        <v>AC Cycling %507/9/2021 (5:50pm-8:55pm)9</v>
      </c>
      <c r="B418" t="s">
        <v>69</v>
      </c>
      <c r="C418" t="s">
        <v>206</v>
      </c>
      <c r="D418" t="s">
        <v>171</v>
      </c>
      <c r="E418" t="s">
        <v>182</v>
      </c>
      <c r="F418" s="69" t="s">
        <v>208</v>
      </c>
      <c r="G418" s="69" t="s">
        <v>208</v>
      </c>
      <c r="H418" s="69" t="s">
        <v>208</v>
      </c>
      <c r="I418" s="69" t="s">
        <v>208</v>
      </c>
      <c r="J418" s="64">
        <v>1</v>
      </c>
    </row>
    <row r="419" spans="1:10" x14ac:dyDescent="0.25">
      <c r="A419" s="3" t="str">
        <f t="shared" si="6"/>
        <v>AC Cycling %507/9/2021 (5:50pm-8:55pm)10</v>
      </c>
      <c r="B419" t="s">
        <v>69</v>
      </c>
      <c r="C419" t="s">
        <v>206</v>
      </c>
      <c r="D419" t="s">
        <v>171</v>
      </c>
      <c r="E419" t="s">
        <v>183</v>
      </c>
      <c r="F419" s="69" t="s">
        <v>208</v>
      </c>
      <c r="G419" s="69" t="s">
        <v>208</v>
      </c>
      <c r="H419" s="69" t="s">
        <v>208</v>
      </c>
      <c r="I419" s="69" t="s">
        <v>208</v>
      </c>
      <c r="J419" s="64">
        <v>1</v>
      </c>
    </row>
    <row r="420" spans="1:10" x14ac:dyDescent="0.25">
      <c r="A420" s="3" t="str">
        <f t="shared" si="6"/>
        <v>AC Cycling %507/9/2021 (5:50pm-8:55pm)11</v>
      </c>
      <c r="B420" t="s">
        <v>69</v>
      </c>
      <c r="C420" t="s">
        <v>206</v>
      </c>
      <c r="D420" t="s">
        <v>171</v>
      </c>
      <c r="E420" t="s">
        <v>184</v>
      </c>
      <c r="F420" s="69" t="s">
        <v>208</v>
      </c>
      <c r="G420" s="69" t="s">
        <v>208</v>
      </c>
      <c r="H420" s="69" t="s">
        <v>208</v>
      </c>
      <c r="I420" s="69" t="s">
        <v>208</v>
      </c>
      <c r="J420" s="64">
        <v>1</v>
      </c>
    </row>
    <row r="421" spans="1:10" x14ac:dyDescent="0.25">
      <c r="A421" s="3" t="str">
        <f t="shared" si="6"/>
        <v>AC Cycling %507/9/2021 (5:50pm-8:55pm)12</v>
      </c>
      <c r="B421" t="s">
        <v>69</v>
      </c>
      <c r="C421" t="s">
        <v>206</v>
      </c>
      <c r="D421" t="s">
        <v>171</v>
      </c>
      <c r="E421" t="s">
        <v>185</v>
      </c>
      <c r="F421" s="69" t="s">
        <v>208</v>
      </c>
      <c r="G421" s="69" t="s">
        <v>208</v>
      </c>
      <c r="H421" s="69" t="s">
        <v>208</v>
      </c>
      <c r="I421" s="69" t="s">
        <v>208</v>
      </c>
      <c r="J421" s="64">
        <v>1</v>
      </c>
    </row>
    <row r="422" spans="1:10" x14ac:dyDescent="0.25">
      <c r="A422" s="3" t="str">
        <f t="shared" si="6"/>
        <v>AC Cycling %507/9/2021 (5:50pm-8:55pm)13</v>
      </c>
      <c r="B422" t="s">
        <v>69</v>
      </c>
      <c r="C422" t="s">
        <v>206</v>
      </c>
      <c r="D422" t="s">
        <v>171</v>
      </c>
      <c r="E422" t="s">
        <v>186</v>
      </c>
      <c r="F422" s="69" t="s">
        <v>208</v>
      </c>
      <c r="G422" s="69" t="s">
        <v>208</v>
      </c>
      <c r="H422" s="69" t="s">
        <v>208</v>
      </c>
      <c r="I422" s="69" t="s">
        <v>208</v>
      </c>
      <c r="J422" s="64">
        <v>1</v>
      </c>
    </row>
    <row r="423" spans="1:10" x14ac:dyDescent="0.25">
      <c r="A423" s="3" t="str">
        <f t="shared" si="6"/>
        <v>AC Cycling %507/9/2021 (5:50pm-8:55pm)14</v>
      </c>
      <c r="B423" t="s">
        <v>69</v>
      </c>
      <c r="C423" t="s">
        <v>206</v>
      </c>
      <c r="D423" t="s">
        <v>171</v>
      </c>
      <c r="E423" t="s">
        <v>187</v>
      </c>
      <c r="F423" s="69" t="s">
        <v>208</v>
      </c>
      <c r="G423" s="69" t="s">
        <v>208</v>
      </c>
      <c r="H423" s="69" t="s">
        <v>208</v>
      </c>
      <c r="I423" s="69" t="s">
        <v>208</v>
      </c>
      <c r="J423" s="64">
        <v>1</v>
      </c>
    </row>
    <row r="424" spans="1:10" x14ac:dyDescent="0.25">
      <c r="A424" s="3" t="str">
        <f t="shared" si="6"/>
        <v>AC Cycling %507/9/2021 (5:50pm-8:55pm)15</v>
      </c>
      <c r="B424" t="s">
        <v>69</v>
      </c>
      <c r="C424" t="s">
        <v>206</v>
      </c>
      <c r="D424" t="s">
        <v>171</v>
      </c>
      <c r="E424" t="s">
        <v>188</v>
      </c>
      <c r="F424" s="69" t="s">
        <v>208</v>
      </c>
      <c r="G424" s="69" t="s">
        <v>208</v>
      </c>
      <c r="H424" s="69" t="s">
        <v>208</v>
      </c>
      <c r="I424" s="69" t="s">
        <v>208</v>
      </c>
      <c r="J424" s="64">
        <v>1</v>
      </c>
    </row>
    <row r="425" spans="1:10" x14ac:dyDescent="0.25">
      <c r="A425" s="3" t="str">
        <f t="shared" si="6"/>
        <v>AC Cycling %507/9/2021 (5:50pm-8:55pm)16</v>
      </c>
      <c r="B425" t="s">
        <v>69</v>
      </c>
      <c r="C425" t="s">
        <v>206</v>
      </c>
      <c r="D425" t="s">
        <v>171</v>
      </c>
      <c r="E425" t="s">
        <v>189</v>
      </c>
      <c r="F425" s="69" t="s">
        <v>208</v>
      </c>
      <c r="G425" s="69" t="s">
        <v>208</v>
      </c>
      <c r="H425" s="69" t="s">
        <v>208</v>
      </c>
      <c r="I425" s="69" t="s">
        <v>208</v>
      </c>
      <c r="J425" s="64">
        <v>1</v>
      </c>
    </row>
    <row r="426" spans="1:10" x14ac:dyDescent="0.25">
      <c r="A426" s="3" t="str">
        <f t="shared" si="6"/>
        <v>AC Cycling %507/9/2021 (5:50pm-8:55pm)17</v>
      </c>
      <c r="B426" t="s">
        <v>69</v>
      </c>
      <c r="C426" t="s">
        <v>206</v>
      </c>
      <c r="D426" t="s">
        <v>171</v>
      </c>
      <c r="E426" t="s">
        <v>190</v>
      </c>
      <c r="F426" s="69" t="s">
        <v>208</v>
      </c>
      <c r="G426" s="69" t="s">
        <v>208</v>
      </c>
      <c r="H426" s="69" t="s">
        <v>208</v>
      </c>
      <c r="I426" s="69" t="s">
        <v>208</v>
      </c>
      <c r="J426" s="64">
        <v>1</v>
      </c>
    </row>
    <row r="427" spans="1:10" x14ac:dyDescent="0.25">
      <c r="A427" s="3" t="str">
        <f t="shared" si="6"/>
        <v>AC Cycling %507/9/2021 (5:50pm-8:55pm)18</v>
      </c>
      <c r="B427" t="s">
        <v>69</v>
      </c>
      <c r="C427" t="s">
        <v>206</v>
      </c>
      <c r="D427" t="s">
        <v>171</v>
      </c>
      <c r="E427" t="s">
        <v>191</v>
      </c>
      <c r="F427" s="69" t="s">
        <v>208</v>
      </c>
      <c r="G427" s="69" t="s">
        <v>208</v>
      </c>
      <c r="H427" s="69" t="s">
        <v>208</v>
      </c>
      <c r="I427" s="69" t="s">
        <v>208</v>
      </c>
      <c r="J427" s="64">
        <v>1</v>
      </c>
    </row>
    <row r="428" spans="1:10" x14ac:dyDescent="0.25">
      <c r="A428" s="3" t="str">
        <f t="shared" si="6"/>
        <v>AC Cycling %507/9/2021 (5:50pm-8:55pm)19</v>
      </c>
      <c r="B428" t="s">
        <v>69</v>
      </c>
      <c r="C428" t="s">
        <v>206</v>
      </c>
      <c r="D428" t="s">
        <v>171</v>
      </c>
      <c r="E428" t="s">
        <v>192</v>
      </c>
      <c r="F428" s="69" t="s">
        <v>208</v>
      </c>
      <c r="G428" s="69" t="s">
        <v>208</v>
      </c>
      <c r="H428" s="69" t="s">
        <v>208</v>
      </c>
      <c r="I428" s="69" t="s">
        <v>208</v>
      </c>
      <c r="J428" s="64">
        <v>1</v>
      </c>
    </row>
    <row r="429" spans="1:10" x14ac:dyDescent="0.25">
      <c r="A429" s="3" t="str">
        <f t="shared" si="6"/>
        <v>AC Cycling %507/9/2021 (5:50pm-8:55pm)20</v>
      </c>
      <c r="B429" t="s">
        <v>69</v>
      </c>
      <c r="C429" t="s">
        <v>206</v>
      </c>
      <c r="D429" t="s">
        <v>171</v>
      </c>
      <c r="E429" t="s">
        <v>193</v>
      </c>
      <c r="F429" s="69" t="s">
        <v>208</v>
      </c>
      <c r="G429" s="69" t="s">
        <v>208</v>
      </c>
      <c r="H429" s="69" t="s">
        <v>208</v>
      </c>
      <c r="I429" s="69" t="s">
        <v>208</v>
      </c>
      <c r="J429" s="64">
        <v>1</v>
      </c>
    </row>
    <row r="430" spans="1:10" x14ac:dyDescent="0.25">
      <c r="A430" s="3" t="str">
        <f t="shared" si="6"/>
        <v>AC Cycling %507/9/2021 (5:50pm-8:55pm)21</v>
      </c>
      <c r="B430" t="s">
        <v>69</v>
      </c>
      <c r="C430" t="s">
        <v>206</v>
      </c>
      <c r="D430" t="s">
        <v>171</v>
      </c>
      <c r="E430" t="s">
        <v>194</v>
      </c>
      <c r="F430" s="69" t="s">
        <v>208</v>
      </c>
      <c r="G430" s="69" t="s">
        <v>208</v>
      </c>
      <c r="H430" s="69" t="s">
        <v>208</v>
      </c>
      <c r="I430" s="69" t="s">
        <v>208</v>
      </c>
      <c r="J430" s="64">
        <v>1</v>
      </c>
    </row>
    <row r="431" spans="1:10" x14ac:dyDescent="0.25">
      <c r="A431" s="3" t="str">
        <f t="shared" si="6"/>
        <v>AC Cycling %507/9/2021 (5:50pm-8:55pm)22</v>
      </c>
      <c r="B431" t="s">
        <v>69</v>
      </c>
      <c r="C431" t="s">
        <v>206</v>
      </c>
      <c r="D431" t="s">
        <v>171</v>
      </c>
      <c r="E431" t="s">
        <v>195</v>
      </c>
      <c r="F431" s="69" t="s">
        <v>208</v>
      </c>
      <c r="G431" s="69" t="s">
        <v>208</v>
      </c>
      <c r="H431" s="69" t="s">
        <v>208</v>
      </c>
      <c r="I431" s="69" t="s">
        <v>208</v>
      </c>
      <c r="J431" s="64">
        <v>1</v>
      </c>
    </row>
    <row r="432" spans="1:10" x14ac:dyDescent="0.25">
      <c r="A432" s="3" t="str">
        <f t="shared" si="6"/>
        <v>AC Cycling %507/9/2021 (5:50pm-8:55pm)23</v>
      </c>
      <c r="B432" t="s">
        <v>69</v>
      </c>
      <c r="C432" t="s">
        <v>206</v>
      </c>
      <c r="D432" t="s">
        <v>171</v>
      </c>
      <c r="E432" t="s">
        <v>196</v>
      </c>
      <c r="F432" s="69" t="s">
        <v>208</v>
      </c>
      <c r="G432" s="69" t="s">
        <v>208</v>
      </c>
      <c r="H432" s="69" t="s">
        <v>208</v>
      </c>
      <c r="I432" s="69" t="s">
        <v>208</v>
      </c>
      <c r="J432" s="64">
        <v>1</v>
      </c>
    </row>
    <row r="433" spans="1:10" x14ac:dyDescent="0.25">
      <c r="A433" s="3" t="str">
        <f t="shared" si="6"/>
        <v>AC Cycling %507/9/2021 (5:50pm-8:55pm)24</v>
      </c>
      <c r="B433" t="s">
        <v>69</v>
      </c>
      <c r="C433" t="s">
        <v>206</v>
      </c>
      <c r="D433" t="s">
        <v>171</v>
      </c>
      <c r="E433" t="s">
        <v>197</v>
      </c>
      <c r="F433" s="69" t="s">
        <v>208</v>
      </c>
      <c r="G433" s="69" t="s">
        <v>208</v>
      </c>
      <c r="H433" s="69" t="s">
        <v>208</v>
      </c>
      <c r="I433" s="69" t="s">
        <v>208</v>
      </c>
      <c r="J433" s="64">
        <v>1</v>
      </c>
    </row>
    <row r="434" spans="1:10" x14ac:dyDescent="0.25">
      <c r="A434" s="3" t="str">
        <f t="shared" si="6"/>
        <v>AC Cycling %508/27/2021 (5:00pm-6:00pm)1</v>
      </c>
      <c r="B434" t="s">
        <v>69</v>
      </c>
      <c r="C434" t="s">
        <v>206</v>
      </c>
      <c r="D434" t="s">
        <v>172</v>
      </c>
      <c r="E434" t="s">
        <v>174</v>
      </c>
      <c r="F434" s="69" t="s">
        <v>208</v>
      </c>
      <c r="G434" s="69" t="s">
        <v>208</v>
      </c>
      <c r="H434" s="69" t="s">
        <v>208</v>
      </c>
      <c r="I434" s="69" t="s">
        <v>208</v>
      </c>
      <c r="J434" s="64">
        <v>1</v>
      </c>
    </row>
    <row r="435" spans="1:10" x14ac:dyDescent="0.25">
      <c r="A435" s="3" t="str">
        <f t="shared" si="6"/>
        <v>AC Cycling %508/27/2021 (5:00pm-6:00pm)2</v>
      </c>
      <c r="B435" t="s">
        <v>69</v>
      </c>
      <c r="C435" t="s">
        <v>206</v>
      </c>
      <c r="D435" t="s">
        <v>172</v>
      </c>
      <c r="E435" t="s">
        <v>175</v>
      </c>
      <c r="F435" s="69" t="s">
        <v>208</v>
      </c>
      <c r="G435" s="69" t="s">
        <v>208</v>
      </c>
      <c r="H435" s="69" t="s">
        <v>208</v>
      </c>
      <c r="I435" s="69" t="s">
        <v>208</v>
      </c>
      <c r="J435" s="64">
        <v>1</v>
      </c>
    </row>
    <row r="436" spans="1:10" x14ac:dyDescent="0.25">
      <c r="A436" s="3" t="str">
        <f t="shared" si="6"/>
        <v>AC Cycling %508/27/2021 (5:00pm-6:00pm)3</v>
      </c>
      <c r="B436" t="s">
        <v>69</v>
      </c>
      <c r="C436" t="s">
        <v>206</v>
      </c>
      <c r="D436" t="s">
        <v>172</v>
      </c>
      <c r="E436" t="s">
        <v>176</v>
      </c>
      <c r="F436" s="69" t="s">
        <v>208</v>
      </c>
      <c r="G436" s="69" t="s">
        <v>208</v>
      </c>
      <c r="H436" s="69" t="s">
        <v>208</v>
      </c>
      <c r="I436" s="69" t="s">
        <v>208</v>
      </c>
      <c r="J436" s="64">
        <v>1</v>
      </c>
    </row>
    <row r="437" spans="1:10" x14ac:dyDescent="0.25">
      <c r="A437" s="3" t="str">
        <f t="shared" si="6"/>
        <v>AC Cycling %508/27/2021 (5:00pm-6:00pm)4</v>
      </c>
      <c r="B437" t="s">
        <v>69</v>
      </c>
      <c r="C437" t="s">
        <v>206</v>
      </c>
      <c r="D437" t="s">
        <v>172</v>
      </c>
      <c r="E437" t="s">
        <v>177</v>
      </c>
      <c r="F437" s="69" t="s">
        <v>208</v>
      </c>
      <c r="G437" s="69" t="s">
        <v>208</v>
      </c>
      <c r="H437" s="69" t="s">
        <v>208</v>
      </c>
      <c r="I437" s="69" t="s">
        <v>208</v>
      </c>
      <c r="J437" s="64">
        <v>1</v>
      </c>
    </row>
    <row r="438" spans="1:10" x14ac:dyDescent="0.25">
      <c r="A438" s="3" t="str">
        <f t="shared" si="6"/>
        <v>AC Cycling %508/27/2021 (5:00pm-6:00pm)5</v>
      </c>
      <c r="B438" t="s">
        <v>69</v>
      </c>
      <c r="C438" t="s">
        <v>206</v>
      </c>
      <c r="D438" t="s">
        <v>172</v>
      </c>
      <c r="E438" t="s">
        <v>178</v>
      </c>
      <c r="F438" s="69" t="s">
        <v>208</v>
      </c>
      <c r="G438" s="69" t="s">
        <v>208</v>
      </c>
      <c r="H438" s="69" t="s">
        <v>208</v>
      </c>
      <c r="I438" s="69" t="s">
        <v>208</v>
      </c>
      <c r="J438" s="64">
        <v>1</v>
      </c>
    </row>
    <row r="439" spans="1:10" x14ac:dyDescent="0.25">
      <c r="A439" s="3" t="str">
        <f t="shared" si="6"/>
        <v>AC Cycling %508/27/2021 (5:00pm-6:00pm)6</v>
      </c>
      <c r="B439" t="s">
        <v>69</v>
      </c>
      <c r="C439" t="s">
        <v>206</v>
      </c>
      <c r="D439" t="s">
        <v>172</v>
      </c>
      <c r="E439" t="s">
        <v>179</v>
      </c>
      <c r="F439" s="69" t="s">
        <v>208</v>
      </c>
      <c r="G439" s="69" t="s">
        <v>208</v>
      </c>
      <c r="H439" s="69" t="s">
        <v>208</v>
      </c>
      <c r="I439" s="69" t="s">
        <v>208</v>
      </c>
      <c r="J439" s="64">
        <v>1</v>
      </c>
    </row>
    <row r="440" spans="1:10" x14ac:dyDescent="0.25">
      <c r="A440" s="3" t="str">
        <f t="shared" si="6"/>
        <v>AC Cycling %508/27/2021 (5:00pm-6:00pm)7</v>
      </c>
      <c r="B440" t="s">
        <v>69</v>
      </c>
      <c r="C440" t="s">
        <v>206</v>
      </c>
      <c r="D440" t="s">
        <v>172</v>
      </c>
      <c r="E440" t="s">
        <v>180</v>
      </c>
      <c r="F440" s="69" t="s">
        <v>208</v>
      </c>
      <c r="G440" s="69" t="s">
        <v>208</v>
      </c>
      <c r="H440" s="69" t="s">
        <v>208</v>
      </c>
      <c r="I440" s="69" t="s">
        <v>208</v>
      </c>
      <c r="J440" s="64">
        <v>1</v>
      </c>
    </row>
    <row r="441" spans="1:10" x14ac:dyDescent="0.25">
      <c r="A441" s="3" t="str">
        <f t="shared" si="6"/>
        <v>AC Cycling %508/27/2021 (5:00pm-6:00pm)8</v>
      </c>
      <c r="B441" t="s">
        <v>69</v>
      </c>
      <c r="C441" t="s">
        <v>206</v>
      </c>
      <c r="D441" t="s">
        <v>172</v>
      </c>
      <c r="E441" t="s">
        <v>181</v>
      </c>
      <c r="F441" s="69" t="s">
        <v>208</v>
      </c>
      <c r="G441" s="69" t="s">
        <v>208</v>
      </c>
      <c r="H441" s="69" t="s">
        <v>208</v>
      </c>
      <c r="I441" s="69" t="s">
        <v>208</v>
      </c>
      <c r="J441" s="64">
        <v>1</v>
      </c>
    </row>
    <row r="442" spans="1:10" x14ac:dyDescent="0.25">
      <c r="A442" s="3" t="str">
        <f t="shared" si="6"/>
        <v>AC Cycling %508/27/2021 (5:00pm-6:00pm)9</v>
      </c>
      <c r="B442" t="s">
        <v>69</v>
      </c>
      <c r="C442" t="s">
        <v>206</v>
      </c>
      <c r="D442" t="s">
        <v>172</v>
      </c>
      <c r="E442" t="s">
        <v>182</v>
      </c>
      <c r="F442" s="69" t="s">
        <v>208</v>
      </c>
      <c r="G442" s="69" t="s">
        <v>208</v>
      </c>
      <c r="H442" s="69" t="s">
        <v>208</v>
      </c>
      <c r="I442" s="69" t="s">
        <v>208</v>
      </c>
      <c r="J442" s="64">
        <v>1</v>
      </c>
    </row>
    <row r="443" spans="1:10" x14ac:dyDescent="0.25">
      <c r="A443" s="3" t="str">
        <f t="shared" si="6"/>
        <v>AC Cycling %508/27/2021 (5:00pm-6:00pm)10</v>
      </c>
      <c r="B443" t="s">
        <v>69</v>
      </c>
      <c r="C443" t="s">
        <v>206</v>
      </c>
      <c r="D443" t="s">
        <v>172</v>
      </c>
      <c r="E443" t="s">
        <v>183</v>
      </c>
      <c r="F443" s="69" t="s">
        <v>208</v>
      </c>
      <c r="G443" s="69" t="s">
        <v>208</v>
      </c>
      <c r="H443" s="69" t="s">
        <v>208</v>
      </c>
      <c r="I443" s="69" t="s">
        <v>208</v>
      </c>
      <c r="J443" s="64">
        <v>1</v>
      </c>
    </row>
    <row r="444" spans="1:10" x14ac:dyDescent="0.25">
      <c r="A444" s="3" t="str">
        <f t="shared" si="6"/>
        <v>AC Cycling %508/27/2021 (5:00pm-6:00pm)11</v>
      </c>
      <c r="B444" t="s">
        <v>69</v>
      </c>
      <c r="C444" t="s">
        <v>206</v>
      </c>
      <c r="D444" t="s">
        <v>172</v>
      </c>
      <c r="E444" t="s">
        <v>184</v>
      </c>
      <c r="F444" s="69" t="s">
        <v>208</v>
      </c>
      <c r="G444" s="69" t="s">
        <v>208</v>
      </c>
      <c r="H444" s="69" t="s">
        <v>208</v>
      </c>
      <c r="I444" s="69" t="s">
        <v>208</v>
      </c>
      <c r="J444" s="64">
        <v>1</v>
      </c>
    </row>
    <row r="445" spans="1:10" x14ac:dyDescent="0.25">
      <c r="A445" s="3" t="str">
        <f t="shared" si="6"/>
        <v>AC Cycling %508/27/2021 (5:00pm-6:00pm)12</v>
      </c>
      <c r="B445" t="s">
        <v>69</v>
      </c>
      <c r="C445" t="s">
        <v>206</v>
      </c>
      <c r="D445" t="s">
        <v>172</v>
      </c>
      <c r="E445" t="s">
        <v>185</v>
      </c>
      <c r="F445" s="69" t="s">
        <v>208</v>
      </c>
      <c r="G445" s="69" t="s">
        <v>208</v>
      </c>
      <c r="H445" s="69" t="s">
        <v>208</v>
      </c>
      <c r="I445" s="69" t="s">
        <v>208</v>
      </c>
      <c r="J445" s="64">
        <v>1</v>
      </c>
    </row>
    <row r="446" spans="1:10" x14ac:dyDescent="0.25">
      <c r="A446" s="3" t="str">
        <f t="shared" si="6"/>
        <v>AC Cycling %508/27/2021 (5:00pm-6:00pm)13</v>
      </c>
      <c r="B446" t="s">
        <v>69</v>
      </c>
      <c r="C446" t="s">
        <v>206</v>
      </c>
      <c r="D446" t="s">
        <v>172</v>
      </c>
      <c r="E446" t="s">
        <v>186</v>
      </c>
      <c r="F446" s="69" t="s">
        <v>208</v>
      </c>
      <c r="G446" s="69" t="s">
        <v>208</v>
      </c>
      <c r="H446" s="69" t="s">
        <v>208</v>
      </c>
      <c r="I446" s="69" t="s">
        <v>208</v>
      </c>
      <c r="J446" s="64">
        <v>1</v>
      </c>
    </row>
    <row r="447" spans="1:10" x14ac:dyDescent="0.25">
      <c r="A447" s="3" t="str">
        <f t="shared" si="6"/>
        <v>AC Cycling %508/27/2021 (5:00pm-6:00pm)14</v>
      </c>
      <c r="B447" t="s">
        <v>69</v>
      </c>
      <c r="C447" t="s">
        <v>206</v>
      </c>
      <c r="D447" t="s">
        <v>172</v>
      </c>
      <c r="E447" t="s">
        <v>187</v>
      </c>
      <c r="F447" s="69" t="s">
        <v>208</v>
      </c>
      <c r="G447" s="69" t="s">
        <v>208</v>
      </c>
      <c r="H447" s="69" t="s">
        <v>208</v>
      </c>
      <c r="I447" s="69" t="s">
        <v>208</v>
      </c>
      <c r="J447" s="64">
        <v>1</v>
      </c>
    </row>
    <row r="448" spans="1:10" x14ac:dyDescent="0.25">
      <c r="A448" s="3" t="str">
        <f t="shared" si="6"/>
        <v>AC Cycling %508/27/2021 (5:00pm-6:00pm)15</v>
      </c>
      <c r="B448" t="s">
        <v>69</v>
      </c>
      <c r="C448" t="s">
        <v>206</v>
      </c>
      <c r="D448" t="s">
        <v>172</v>
      </c>
      <c r="E448" t="s">
        <v>188</v>
      </c>
      <c r="F448" s="69" t="s">
        <v>208</v>
      </c>
      <c r="G448" s="69" t="s">
        <v>208</v>
      </c>
      <c r="H448" s="69" t="s">
        <v>208</v>
      </c>
      <c r="I448" s="69" t="s">
        <v>208</v>
      </c>
      <c r="J448" s="64">
        <v>1</v>
      </c>
    </row>
    <row r="449" spans="1:10" x14ac:dyDescent="0.25">
      <c r="A449" s="3" t="str">
        <f t="shared" si="6"/>
        <v>AC Cycling %508/27/2021 (5:00pm-6:00pm)16</v>
      </c>
      <c r="B449" t="s">
        <v>69</v>
      </c>
      <c r="C449" t="s">
        <v>206</v>
      </c>
      <c r="D449" t="s">
        <v>172</v>
      </c>
      <c r="E449" t="s">
        <v>189</v>
      </c>
      <c r="F449" s="69" t="s">
        <v>208</v>
      </c>
      <c r="G449" s="69" t="s">
        <v>208</v>
      </c>
      <c r="H449" s="69" t="s">
        <v>208</v>
      </c>
      <c r="I449" s="69" t="s">
        <v>208</v>
      </c>
      <c r="J449" s="64">
        <v>1</v>
      </c>
    </row>
    <row r="450" spans="1:10" x14ac:dyDescent="0.25">
      <c r="A450" s="3" t="str">
        <f t="shared" si="6"/>
        <v>AC Cycling %508/27/2021 (5:00pm-6:00pm)17</v>
      </c>
      <c r="B450" t="s">
        <v>69</v>
      </c>
      <c r="C450" t="s">
        <v>206</v>
      </c>
      <c r="D450" t="s">
        <v>172</v>
      </c>
      <c r="E450" t="s">
        <v>190</v>
      </c>
      <c r="F450" s="69" t="s">
        <v>208</v>
      </c>
      <c r="G450" s="69" t="s">
        <v>208</v>
      </c>
      <c r="H450" s="69" t="s">
        <v>208</v>
      </c>
      <c r="I450" s="69" t="s">
        <v>208</v>
      </c>
      <c r="J450" s="64">
        <v>1</v>
      </c>
    </row>
    <row r="451" spans="1:10" x14ac:dyDescent="0.25">
      <c r="A451" s="3" t="str">
        <f t="shared" ref="A451:A514" si="7">B451&amp;C451&amp;D451&amp;E451</f>
        <v>AC Cycling %508/27/2021 (5:00pm-6:00pm)18</v>
      </c>
      <c r="B451" t="s">
        <v>69</v>
      </c>
      <c r="C451" t="s">
        <v>206</v>
      </c>
      <c r="D451" t="s">
        <v>172</v>
      </c>
      <c r="E451" t="s">
        <v>191</v>
      </c>
      <c r="F451" s="69" t="s">
        <v>208</v>
      </c>
      <c r="G451" s="69" t="s">
        <v>208</v>
      </c>
      <c r="H451" s="69" t="s">
        <v>208</v>
      </c>
      <c r="I451" s="69" t="s">
        <v>208</v>
      </c>
      <c r="J451" s="64">
        <v>1</v>
      </c>
    </row>
    <row r="452" spans="1:10" x14ac:dyDescent="0.25">
      <c r="A452" s="3" t="str">
        <f t="shared" si="7"/>
        <v>AC Cycling %508/27/2021 (5:00pm-6:00pm)19</v>
      </c>
      <c r="B452" t="s">
        <v>69</v>
      </c>
      <c r="C452" t="s">
        <v>206</v>
      </c>
      <c r="D452" t="s">
        <v>172</v>
      </c>
      <c r="E452" t="s">
        <v>192</v>
      </c>
      <c r="F452" s="69" t="s">
        <v>208</v>
      </c>
      <c r="G452" s="69" t="s">
        <v>208</v>
      </c>
      <c r="H452" s="69" t="s">
        <v>208</v>
      </c>
      <c r="I452" s="69" t="s">
        <v>208</v>
      </c>
      <c r="J452" s="64">
        <v>1</v>
      </c>
    </row>
    <row r="453" spans="1:10" x14ac:dyDescent="0.25">
      <c r="A453" s="3" t="str">
        <f t="shared" si="7"/>
        <v>AC Cycling %508/27/2021 (5:00pm-6:00pm)20</v>
      </c>
      <c r="B453" t="s">
        <v>69</v>
      </c>
      <c r="C453" t="s">
        <v>206</v>
      </c>
      <c r="D453" t="s">
        <v>172</v>
      </c>
      <c r="E453" t="s">
        <v>193</v>
      </c>
      <c r="F453" s="69" t="s">
        <v>208</v>
      </c>
      <c r="G453" s="69" t="s">
        <v>208</v>
      </c>
      <c r="H453" s="69" t="s">
        <v>208</v>
      </c>
      <c r="I453" s="69" t="s">
        <v>208</v>
      </c>
      <c r="J453" s="64">
        <v>1</v>
      </c>
    </row>
    <row r="454" spans="1:10" x14ac:dyDescent="0.25">
      <c r="A454" s="3" t="str">
        <f t="shared" si="7"/>
        <v>AC Cycling %508/27/2021 (5:00pm-6:00pm)21</v>
      </c>
      <c r="B454" t="s">
        <v>69</v>
      </c>
      <c r="C454" t="s">
        <v>206</v>
      </c>
      <c r="D454" t="s">
        <v>172</v>
      </c>
      <c r="E454" t="s">
        <v>194</v>
      </c>
      <c r="F454" s="69" t="s">
        <v>208</v>
      </c>
      <c r="G454" s="69" t="s">
        <v>208</v>
      </c>
      <c r="H454" s="69" t="s">
        <v>208</v>
      </c>
      <c r="I454" s="69" t="s">
        <v>208</v>
      </c>
      <c r="J454" s="64">
        <v>1</v>
      </c>
    </row>
    <row r="455" spans="1:10" x14ac:dyDescent="0.25">
      <c r="A455" s="3" t="str">
        <f t="shared" si="7"/>
        <v>AC Cycling %508/27/2021 (5:00pm-6:00pm)22</v>
      </c>
      <c r="B455" t="s">
        <v>69</v>
      </c>
      <c r="C455" t="s">
        <v>206</v>
      </c>
      <c r="D455" t="s">
        <v>172</v>
      </c>
      <c r="E455" t="s">
        <v>195</v>
      </c>
      <c r="F455" s="69" t="s">
        <v>208</v>
      </c>
      <c r="G455" s="69" t="s">
        <v>208</v>
      </c>
      <c r="H455" s="69" t="s">
        <v>208</v>
      </c>
      <c r="I455" s="69" t="s">
        <v>208</v>
      </c>
      <c r="J455" s="64">
        <v>1</v>
      </c>
    </row>
    <row r="456" spans="1:10" x14ac:dyDescent="0.25">
      <c r="A456" s="3" t="str">
        <f t="shared" si="7"/>
        <v>AC Cycling %508/27/2021 (5:00pm-6:00pm)23</v>
      </c>
      <c r="B456" t="s">
        <v>69</v>
      </c>
      <c r="C456" t="s">
        <v>206</v>
      </c>
      <c r="D456" t="s">
        <v>172</v>
      </c>
      <c r="E456" t="s">
        <v>196</v>
      </c>
      <c r="F456" s="69" t="s">
        <v>208</v>
      </c>
      <c r="G456" s="69" t="s">
        <v>208</v>
      </c>
      <c r="H456" s="69" t="s">
        <v>208</v>
      </c>
      <c r="I456" s="69" t="s">
        <v>208</v>
      </c>
      <c r="J456" s="64">
        <v>1</v>
      </c>
    </row>
    <row r="457" spans="1:10" x14ac:dyDescent="0.25">
      <c r="A457" s="3" t="str">
        <f t="shared" si="7"/>
        <v>AC Cycling %508/27/2021 (5:00pm-6:00pm)24</v>
      </c>
      <c r="B457" t="s">
        <v>69</v>
      </c>
      <c r="C457" t="s">
        <v>206</v>
      </c>
      <c r="D457" t="s">
        <v>172</v>
      </c>
      <c r="E457" t="s">
        <v>197</v>
      </c>
      <c r="F457" s="69" t="s">
        <v>208</v>
      </c>
      <c r="G457" s="69" t="s">
        <v>208</v>
      </c>
      <c r="H457" s="69" t="s">
        <v>208</v>
      </c>
      <c r="I457" s="69" t="s">
        <v>208</v>
      </c>
      <c r="J457" s="64">
        <v>1</v>
      </c>
    </row>
    <row r="458" spans="1:10" x14ac:dyDescent="0.25">
      <c r="A458" s="3" t="str">
        <f t="shared" si="7"/>
        <v>AC Cycling %509/9/2021 (3:58pm-5:00pm)1</v>
      </c>
      <c r="B458" t="s">
        <v>69</v>
      </c>
      <c r="C458" t="s">
        <v>206</v>
      </c>
      <c r="D458" t="s">
        <v>173</v>
      </c>
      <c r="E458" t="s">
        <v>174</v>
      </c>
      <c r="F458" s="69" t="s">
        <v>208</v>
      </c>
      <c r="G458" s="69" t="s">
        <v>208</v>
      </c>
      <c r="H458" s="69" t="s">
        <v>208</v>
      </c>
      <c r="I458" s="69" t="s">
        <v>208</v>
      </c>
      <c r="J458" s="64">
        <v>2</v>
      </c>
    </row>
    <row r="459" spans="1:10" x14ac:dyDescent="0.25">
      <c r="A459" s="3" t="str">
        <f t="shared" si="7"/>
        <v>AC Cycling %509/9/2021 (3:58pm-5:00pm)2</v>
      </c>
      <c r="B459" t="s">
        <v>69</v>
      </c>
      <c r="C459" t="s">
        <v>206</v>
      </c>
      <c r="D459" t="s">
        <v>173</v>
      </c>
      <c r="E459" t="s">
        <v>175</v>
      </c>
      <c r="F459" s="69" t="s">
        <v>208</v>
      </c>
      <c r="G459" s="69" t="s">
        <v>208</v>
      </c>
      <c r="H459" s="69" t="s">
        <v>208</v>
      </c>
      <c r="I459" s="69" t="s">
        <v>208</v>
      </c>
      <c r="J459" s="64">
        <v>2</v>
      </c>
    </row>
    <row r="460" spans="1:10" x14ac:dyDescent="0.25">
      <c r="A460" s="3" t="str">
        <f t="shared" si="7"/>
        <v>AC Cycling %509/9/2021 (3:58pm-5:00pm)3</v>
      </c>
      <c r="B460" t="s">
        <v>69</v>
      </c>
      <c r="C460" t="s">
        <v>206</v>
      </c>
      <c r="D460" t="s">
        <v>173</v>
      </c>
      <c r="E460" t="s">
        <v>176</v>
      </c>
      <c r="F460" s="69" t="s">
        <v>208</v>
      </c>
      <c r="G460" s="69" t="s">
        <v>208</v>
      </c>
      <c r="H460" s="69" t="s">
        <v>208</v>
      </c>
      <c r="I460" s="69" t="s">
        <v>208</v>
      </c>
      <c r="J460" s="64">
        <v>2</v>
      </c>
    </row>
    <row r="461" spans="1:10" x14ac:dyDescent="0.25">
      <c r="A461" s="3" t="str">
        <f t="shared" si="7"/>
        <v>AC Cycling %509/9/2021 (3:58pm-5:00pm)4</v>
      </c>
      <c r="B461" t="s">
        <v>69</v>
      </c>
      <c r="C461" t="s">
        <v>206</v>
      </c>
      <c r="D461" t="s">
        <v>173</v>
      </c>
      <c r="E461" t="s">
        <v>177</v>
      </c>
      <c r="F461" s="69" t="s">
        <v>208</v>
      </c>
      <c r="G461" s="69" t="s">
        <v>208</v>
      </c>
      <c r="H461" s="69" t="s">
        <v>208</v>
      </c>
      <c r="I461" s="69" t="s">
        <v>208</v>
      </c>
      <c r="J461" s="64">
        <v>2</v>
      </c>
    </row>
    <row r="462" spans="1:10" x14ac:dyDescent="0.25">
      <c r="A462" s="3" t="str">
        <f t="shared" si="7"/>
        <v>AC Cycling %509/9/2021 (3:58pm-5:00pm)5</v>
      </c>
      <c r="B462" t="s">
        <v>69</v>
      </c>
      <c r="C462" t="s">
        <v>206</v>
      </c>
      <c r="D462" t="s">
        <v>173</v>
      </c>
      <c r="E462" t="s">
        <v>178</v>
      </c>
      <c r="F462" s="69" t="s">
        <v>208</v>
      </c>
      <c r="G462" s="69" t="s">
        <v>208</v>
      </c>
      <c r="H462" s="69" t="s">
        <v>208</v>
      </c>
      <c r="I462" s="69" t="s">
        <v>208</v>
      </c>
      <c r="J462" s="64">
        <v>2</v>
      </c>
    </row>
    <row r="463" spans="1:10" x14ac:dyDescent="0.25">
      <c r="A463" s="3" t="str">
        <f t="shared" si="7"/>
        <v>AC Cycling %509/9/2021 (3:58pm-5:00pm)6</v>
      </c>
      <c r="B463" t="s">
        <v>69</v>
      </c>
      <c r="C463" t="s">
        <v>206</v>
      </c>
      <c r="D463" t="s">
        <v>173</v>
      </c>
      <c r="E463" t="s">
        <v>179</v>
      </c>
      <c r="F463" s="69" t="s">
        <v>208</v>
      </c>
      <c r="G463" s="69" t="s">
        <v>208</v>
      </c>
      <c r="H463" s="69" t="s">
        <v>208</v>
      </c>
      <c r="I463" s="69" t="s">
        <v>208</v>
      </c>
      <c r="J463" s="64">
        <v>2</v>
      </c>
    </row>
    <row r="464" spans="1:10" x14ac:dyDescent="0.25">
      <c r="A464" s="3" t="str">
        <f t="shared" si="7"/>
        <v>AC Cycling %509/9/2021 (3:58pm-5:00pm)7</v>
      </c>
      <c r="B464" t="s">
        <v>69</v>
      </c>
      <c r="C464" t="s">
        <v>206</v>
      </c>
      <c r="D464" t="s">
        <v>173</v>
      </c>
      <c r="E464" t="s">
        <v>180</v>
      </c>
      <c r="F464" s="69" t="s">
        <v>208</v>
      </c>
      <c r="G464" s="69" t="s">
        <v>208</v>
      </c>
      <c r="H464" s="69" t="s">
        <v>208</v>
      </c>
      <c r="I464" s="69" t="s">
        <v>208</v>
      </c>
      <c r="J464" s="64">
        <v>2</v>
      </c>
    </row>
    <row r="465" spans="1:10" x14ac:dyDescent="0.25">
      <c r="A465" s="3" t="str">
        <f t="shared" si="7"/>
        <v>AC Cycling %509/9/2021 (3:58pm-5:00pm)8</v>
      </c>
      <c r="B465" t="s">
        <v>69</v>
      </c>
      <c r="C465" t="s">
        <v>206</v>
      </c>
      <c r="D465" t="s">
        <v>173</v>
      </c>
      <c r="E465" t="s">
        <v>181</v>
      </c>
      <c r="F465" s="69" t="s">
        <v>208</v>
      </c>
      <c r="G465" s="69" t="s">
        <v>208</v>
      </c>
      <c r="H465" s="69" t="s">
        <v>208</v>
      </c>
      <c r="I465" s="69" t="s">
        <v>208</v>
      </c>
      <c r="J465" s="64">
        <v>2</v>
      </c>
    </row>
    <row r="466" spans="1:10" x14ac:dyDescent="0.25">
      <c r="A466" s="3" t="str">
        <f t="shared" si="7"/>
        <v>AC Cycling %509/9/2021 (3:58pm-5:00pm)9</v>
      </c>
      <c r="B466" t="s">
        <v>69</v>
      </c>
      <c r="C466" t="s">
        <v>206</v>
      </c>
      <c r="D466" t="s">
        <v>173</v>
      </c>
      <c r="E466" t="s">
        <v>182</v>
      </c>
      <c r="F466" s="69" t="s">
        <v>208</v>
      </c>
      <c r="G466" s="69" t="s">
        <v>208</v>
      </c>
      <c r="H466" s="69" t="s">
        <v>208</v>
      </c>
      <c r="I466" s="69" t="s">
        <v>208</v>
      </c>
      <c r="J466" s="64">
        <v>2</v>
      </c>
    </row>
    <row r="467" spans="1:10" x14ac:dyDescent="0.25">
      <c r="A467" s="3" t="str">
        <f t="shared" si="7"/>
        <v>AC Cycling %509/9/2021 (3:58pm-5:00pm)10</v>
      </c>
      <c r="B467" t="s">
        <v>69</v>
      </c>
      <c r="C467" t="s">
        <v>206</v>
      </c>
      <c r="D467" t="s">
        <v>173</v>
      </c>
      <c r="E467" t="s">
        <v>183</v>
      </c>
      <c r="F467" s="69" t="s">
        <v>208</v>
      </c>
      <c r="G467" s="69" t="s">
        <v>208</v>
      </c>
      <c r="H467" s="69" t="s">
        <v>208</v>
      </c>
      <c r="I467" s="69" t="s">
        <v>208</v>
      </c>
      <c r="J467" s="64">
        <v>2</v>
      </c>
    </row>
    <row r="468" spans="1:10" x14ac:dyDescent="0.25">
      <c r="A468" s="3" t="str">
        <f t="shared" si="7"/>
        <v>AC Cycling %509/9/2021 (3:58pm-5:00pm)11</v>
      </c>
      <c r="B468" t="s">
        <v>69</v>
      </c>
      <c r="C468" t="s">
        <v>206</v>
      </c>
      <c r="D468" t="s">
        <v>173</v>
      </c>
      <c r="E468" t="s">
        <v>184</v>
      </c>
      <c r="F468" s="69" t="s">
        <v>208</v>
      </c>
      <c r="G468" s="69" t="s">
        <v>208</v>
      </c>
      <c r="H468" s="69" t="s">
        <v>208</v>
      </c>
      <c r="I468" s="69" t="s">
        <v>208</v>
      </c>
      <c r="J468" s="64">
        <v>2</v>
      </c>
    </row>
    <row r="469" spans="1:10" x14ac:dyDescent="0.25">
      <c r="A469" s="3" t="str">
        <f t="shared" si="7"/>
        <v>AC Cycling %509/9/2021 (3:58pm-5:00pm)12</v>
      </c>
      <c r="B469" t="s">
        <v>69</v>
      </c>
      <c r="C469" t="s">
        <v>206</v>
      </c>
      <c r="D469" t="s">
        <v>173</v>
      </c>
      <c r="E469" t="s">
        <v>185</v>
      </c>
      <c r="F469" s="69" t="s">
        <v>208</v>
      </c>
      <c r="G469" s="69" t="s">
        <v>208</v>
      </c>
      <c r="H469" s="69" t="s">
        <v>208</v>
      </c>
      <c r="I469" s="69" t="s">
        <v>208</v>
      </c>
      <c r="J469" s="64">
        <v>2</v>
      </c>
    </row>
    <row r="470" spans="1:10" x14ac:dyDescent="0.25">
      <c r="A470" s="3" t="str">
        <f t="shared" si="7"/>
        <v>AC Cycling %509/9/2021 (3:58pm-5:00pm)13</v>
      </c>
      <c r="B470" t="s">
        <v>69</v>
      </c>
      <c r="C470" t="s">
        <v>206</v>
      </c>
      <c r="D470" t="s">
        <v>173</v>
      </c>
      <c r="E470" t="s">
        <v>186</v>
      </c>
      <c r="F470" s="69" t="s">
        <v>208</v>
      </c>
      <c r="G470" s="69" t="s">
        <v>208</v>
      </c>
      <c r="H470" s="69" t="s">
        <v>208</v>
      </c>
      <c r="I470" s="69" t="s">
        <v>208</v>
      </c>
      <c r="J470" s="64">
        <v>2</v>
      </c>
    </row>
    <row r="471" spans="1:10" x14ac:dyDescent="0.25">
      <c r="A471" s="3" t="str">
        <f t="shared" si="7"/>
        <v>AC Cycling %509/9/2021 (3:58pm-5:00pm)14</v>
      </c>
      <c r="B471" t="s">
        <v>69</v>
      </c>
      <c r="C471" t="s">
        <v>206</v>
      </c>
      <c r="D471" t="s">
        <v>173</v>
      </c>
      <c r="E471" t="s">
        <v>187</v>
      </c>
      <c r="F471" s="69" t="s">
        <v>208</v>
      </c>
      <c r="G471" s="69" t="s">
        <v>208</v>
      </c>
      <c r="H471" s="69" t="s">
        <v>208</v>
      </c>
      <c r="I471" s="69" t="s">
        <v>208</v>
      </c>
      <c r="J471" s="64">
        <v>2</v>
      </c>
    </row>
    <row r="472" spans="1:10" x14ac:dyDescent="0.25">
      <c r="A472" s="3" t="str">
        <f t="shared" si="7"/>
        <v>AC Cycling %509/9/2021 (3:58pm-5:00pm)15</v>
      </c>
      <c r="B472" t="s">
        <v>69</v>
      </c>
      <c r="C472" t="s">
        <v>206</v>
      </c>
      <c r="D472" t="s">
        <v>173</v>
      </c>
      <c r="E472" t="s">
        <v>188</v>
      </c>
      <c r="F472" s="69" t="s">
        <v>208</v>
      </c>
      <c r="G472" s="69" t="s">
        <v>208</v>
      </c>
      <c r="H472" s="69" t="s">
        <v>208</v>
      </c>
      <c r="I472" s="69" t="s">
        <v>208</v>
      </c>
      <c r="J472" s="64">
        <v>2</v>
      </c>
    </row>
    <row r="473" spans="1:10" x14ac:dyDescent="0.25">
      <c r="A473" s="3" t="str">
        <f t="shared" si="7"/>
        <v>AC Cycling %509/9/2021 (3:58pm-5:00pm)16</v>
      </c>
      <c r="B473" t="s">
        <v>69</v>
      </c>
      <c r="C473" t="s">
        <v>206</v>
      </c>
      <c r="D473" t="s">
        <v>173</v>
      </c>
      <c r="E473" t="s">
        <v>189</v>
      </c>
      <c r="F473" s="69" t="s">
        <v>208</v>
      </c>
      <c r="G473" s="69" t="s">
        <v>208</v>
      </c>
      <c r="H473" s="69" t="s">
        <v>208</v>
      </c>
      <c r="I473" s="69" t="s">
        <v>208</v>
      </c>
      <c r="J473" s="64">
        <v>2</v>
      </c>
    </row>
    <row r="474" spans="1:10" x14ac:dyDescent="0.25">
      <c r="A474" s="3" t="str">
        <f t="shared" si="7"/>
        <v>AC Cycling %509/9/2021 (3:58pm-5:00pm)17</v>
      </c>
      <c r="B474" t="s">
        <v>69</v>
      </c>
      <c r="C474" t="s">
        <v>206</v>
      </c>
      <c r="D474" t="s">
        <v>173</v>
      </c>
      <c r="E474" t="s">
        <v>190</v>
      </c>
      <c r="F474" s="69" t="s">
        <v>208</v>
      </c>
      <c r="G474" s="69" t="s">
        <v>208</v>
      </c>
      <c r="H474" s="69" t="s">
        <v>208</v>
      </c>
      <c r="I474" s="69" t="s">
        <v>208</v>
      </c>
      <c r="J474" s="64">
        <v>2</v>
      </c>
    </row>
    <row r="475" spans="1:10" x14ac:dyDescent="0.25">
      <c r="A475" s="3" t="str">
        <f t="shared" si="7"/>
        <v>AC Cycling %509/9/2021 (3:58pm-5:00pm)18</v>
      </c>
      <c r="B475" t="s">
        <v>69</v>
      </c>
      <c r="C475" t="s">
        <v>206</v>
      </c>
      <c r="D475" t="s">
        <v>173</v>
      </c>
      <c r="E475" t="s">
        <v>191</v>
      </c>
      <c r="F475" s="69" t="s">
        <v>208</v>
      </c>
      <c r="G475" s="69" t="s">
        <v>208</v>
      </c>
      <c r="H475" s="69" t="s">
        <v>208</v>
      </c>
      <c r="I475" s="69" t="s">
        <v>208</v>
      </c>
      <c r="J475" s="64">
        <v>2</v>
      </c>
    </row>
    <row r="476" spans="1:10" x14ac:dyDescent="0.25">
      <c r="A476" s="3" t="str">
        <f t="shared" si="7"/>
        <v>AC Cycling %509/9/2021 (3:58pm-5:00pm)19</v>
      </c>
      <c r="B476" t="s">
        <v>69</v>
      </c>
      <c r="C476" t="s">
        <v>206</v>
      </c>
      <c r="D476" t="s">
        <v>173</v>
      </c>
      <c r="E476" t="s">
        <v>192</v>
      </c>
      <c r="F476" s="69" t="s">
        <v>208</v>
      </c>
      <c r="G476" s="69" t="s">
        <v>208</v>
      </c>
      <c r="H476" s="69" t="s">
        <v>208</v>
      </c>
      <c r="I476" s="69" t="s">
        <v>208</v>
      </c>
      <c r="J476" s="64">
        <v>2</v>
      </c>
    </row>
    <row r="477" spans="1:10" x14ac:dyDescent="0.25">
      <c r="A477" s="3" t="str">
        <f t="shared" si="7"/>
        <v>AC Cycling %509/9/2021 (3:58pm-5:00pm)20</v>
      </c>
      <c r="B477" t="s">
        <v>69</v>
      </c>
      <c r="C477" t="s">
        <v>206</v>
      </c>
      <c r="D477" t="s">
        <v>173</v>
      </c>
      <c r="E477" t="s">
        <v>193</v>
      </c>
      <c r="F477" s="69" t="s">
        <v>208</v>
      </c>
      <c r="G477" s="69" t="s">
        <v>208</v>
      </c>
      <c r="H477" s="69" t="s">
        <v>208</v>
      </c>
      <c r="I477" s="69" t="s">
        <v>208</v>
      </c>
      <c r="J477" s="64">
        <v>2</v>
      </c>
    </row>
    <row r="478" spans="1:10" x14ac:dyDescent="0.25">
      <c r="A478" s="3" t="str">
        <f t="shared" si="7"/>
        <v>AC Cycling %509/9/2021 (3:58pm-5:00pm)21</v>
      </c>
      <c r="B478" t="s">
        <v>69</v>
      </c>
      <c r="C478" t="s">
        <v>206</v>
      </c>
      <c r="D478" t="s">
        <v>173</v>
      </c>
      <c r="E478" t="s">
        <v>194</v>
      </c>
      <c r="F478" s="69" t="s">
        <v>208</v>
      </c>
      <c r="G478" s="69" t="s">
        <v>208</v>
      </c>
      <c r="H478" s="69" t="s">
        <v>208</v>
      </c>
      <c r="I478" s="69" t="s">
        <v>208</v>
      </c>
      <c r="J478" s="64">
        <v>2</v>
      </c>
    </row>
    <row r="479" spans="1:10" x14ac:dyDescent="0.25">
      <c r="A479" s="3" t="str">
        <f t="shared" si="7"/>
        <v>AC Cycling %509/9/2021 (3:58pm-5:00pm)22</v>
      </c>
      <c r="B479" t="s">
        <v>69</v>
      </c>
      <c r="C479" t="s">
        <v>206</v>
      </c>
      <c r="D479" t="s">
        <v>173</v>
      </c>
      <c r="E479" t="s">
        <v>195</v>
      </c>
      <c r="F479" s="69" t="s">
        <v>208</v>
      </c>
      <c r="G479" s="69" t="s">
        <v>208</v>
      </c>
      <c r="H479" s="69" t="s">
        <v>208</v>
      </c>
      <c r="I479" s="69" t="s">
        <v>208</v>
      </c>
      <c r="J479" s="64">
        <v>2</v>
      </c>
    </row>
    <row r="480" spans="1:10" x14ac:dyDescent="0.25">
      <c r="A480" s="3" t="str">
        <f t="shared" si="7"/>
        <v>AC Cycling %509/9/2021 (3:58pm-5:00pm)23</v>
      </c>
      <c r="B480" t="s">
        <v>69</v>
      </c>
      <c r="C480" t="s">
        <v>206</v>
      </c>
      <c r="D480" t="s">
        <v>173</v>
      </c>
      <c r="E480" t="s">
        <v>196</v>
      </c>
      <c r="F480" s="69" t="s">
        <v>208</v>
      </c>
      <c r="G480" s="69" t="s">
        <v>208</v>
      </c>
      <c r="H480" s="69" t="s">
        <v>208</v>
      </c>
      <c r="I480" s="69" t="s">
        <v>208</v>
      </c>
      <c r="J480" s="64">
        <v>2</v>
      </c>
    </row>
    <row r="481" spans="1:10" x14ac:dyDescent="0.25">
      <c r="A481" s="3" t="str">
        <f t="shared" si="7"/>
        <v>AC Cycling %509/9/2021 (3:58pm-5:00pm)24</v>
      </c>
      <c r="B481" t="s">
        <v>69</v>
      </c>
      <c r="C481" t="s">
        <v>206</v>
      </c>
      <c r="D481" t="s">
        <v>173</v>
      </c>
      <c r="E481" t="s">
        <v>197</v>
      </c>
      <c r="F481" s="69" t="s">
        <v>208</v>
      </c>
      <c r="G481" s="69" t="s">
        <v>208</v>
      </c>
      <c r="H481" s="69" t="s">
        <v>208</v>
      </c>
      <c r="I481" s="69" t="s">
        <v>208</v>
      </c>
      <c r="J481" s="64">
        <v>2</v>
      </c>
    </row>
    <row r="482" spans="1:10" x14ac:dyDescent="0.25">
      <c r="A482" s="3" t="str">
        <f t="shared" si="7"/>
        <v>AC Cycling %50Average Event Day (5:00pm-6:00pm)1</v>
      </c>
      <c r="B482" t="s">
        <v>69</v>
      </c>
      <c r="C482" t="s">
        <v>206</v>
      </c>
      <c r="D482" t="s">
        <v>167</v>
      </c>
      <c r="E482" t="s">
        <v>174</v>
      </c>
      <c r="F482" s="69" t="s">
        <v>208</v>
      </c>
      <c r="G482" s="69" t="s">
        <v>208</v>
      </c>
      <c r="H482" s="69" t="s">
        <v>208</v>
      </c>
      <c r="I482" s="69" t="s">
        <v>208</v>
      </c>
      <c r="J482" s="64">
        <v>1</v>
      </c>
    </row>
    <row r="483" spans="1:10" x14ac:dyDescent="0.25">
      <c r="A483" s="3" t="str">
        <f t="shared" si="7"/>
        <v>AC Cycling %50Average Event Day (5:00pm-6:00pm)2</v>
      </c>
      <c r="B483" t="s">
        <v>69</v>
      </c>
      <c r="C483" t="s">
        <v>206</v>
      </c>
      <c r="D483" t="s">
        <v>167</v>
      </c>
      <c r="E483" t="s">
        <v>175</v>
      </c>
      <c r="F483" s="69" t="s">
        <v>208</v>
      </c>
      <c r="G483" s="69" t="s">
        <v>208</v>
      </c>
      <c r="H483" s="69" t="s">
        <v>208</v>
      </c>
      <c r="I483" s="69" t="s">
        <v>208</v>
      </c>
      <c r="J483" s="64">
        <v>1</v>
      </c>
    </row>
    <row r="484" spans="1:10" x14ac:dyDescent="0.25">
      <c r="A484" s="3" t="str">
        <f t="shared" si="7"/>
        <v>AC Cycling %50Average Event Day (5:00pm-6:00pm)3</v>
      </c>
      <c r="B484" t="s">
        <v>69</v>
      </c>
      <c r="C484" t="s">
        <v>206</v>
      </c>
      <c r="D484" t="s">
        <v>167</v>
      </c>
      <c r="E484" t="s">
        <v>176</v>
      </c>
      <c r="F484" s="69" t="s">
        <v>208</v>
      </c>
      <c r="G484" s="69" t="s">
        <v>208</v>
      </c>
      <c r="H484" s="69" t="s">
        <v>208</v>
      </c>
      <c r="I484" s="69" t="s">
        <v>208</v>
      </c>
      <c r="J484" s="64">
        <v>1</v>
      </c>
    </row>
    <row r="485" spans="1:10" x14ac:dyDescent="0.25">
      <c r="A485" s="3" t="str">
        <f t="shared" si="7"/>
        <v>AC Cycling %50Average Event Day (5:00pm-6:00pm)4</v>
      </c>
      <c r="B485" t="s">
        <v>69</v>
      </c>
      <c r="C485" t="s">
        <v>206</v>
      </c>
      <c r="D485" t="s">
        <v>167</v>
      </c>
      <c r="E485" t="s">
        <v>177</v>
      </c>
      <c r="F485" s="69" t="s">
        <v>208</v>
      </c>
      <c r="G485" s="69" t="s">
        <v>208</v>
      </c>
      <c r="H485" s="69" t="s">
        <v>208</v>
      </c>
      <c r="I485" s="69" t="s">
        <v>208</v>
      </c>
      <c r="J485" s="64">
        <v>1</v>
      </c>
    </row>
    <row r="486" spans="1:10" x14ac:dyDescent="0.25">
      <c r="A486" s="3" t="str">
        <f t="shared" si="7"/>
        <v>AC Cycling %50Average Event Day (5:00pm-6:00pm)5</v>
      </c>
      <c r="B486" t="s">
        <v>69</v>
      </c>
      <c r="C486" t="s">
        <v>206</v>
      </c>
      <c r="D486" t="s">
        <v>167</v>
      </c>
      <c r="E486" t="s">
        <v>178</v>
      </c>
      <c r="F486" s="69" t="s">
        <v>208</v>
      </c>
      <c r="G486" s="69" t="s">
        <v>208</v>
      </c>
      <c r="H486" s="69" t="s">
        <v>208</v>
      </c>
      <c r="I486" s="69" t="s">
        <v>208</v>
      </c>
      <c r="J486" s="64">
        <v>1</v>
      </c>
    </row>
    <row r="487" spans="1:10" x14ac:dyDescent="0.25">
      <c r="A487" s="3" t="str">
        <f t="shared" si="7"/>
        <v>AC Cycling %50Average Event Day (5:00pm-6:00pm)6</v>
      </c>
      <c r="B487" t="s">
        <v>69</v>
      </c>
      <c r="C487" t="s">
        <v>206</v>
      </c>
      <c r="D487" t="s">
        <v>167</v>
      </c>
      <c r="E487" t="s">
        <v>179</v>
      </c>
      <c r="F487" s="69" t="s">
        <v>208</v>
      </c>
      <c r="G487" s="69" t="s">
        <v>208</v>
      </c>
      <c r="H487" s="69" t="s">
        <v>208</v>
      </c>
      <c r="I487" s="69" t="s">
        <v>208</v>
      </c>
      <c r="J487" s="64">
        <v>1</v>
      </c>
    </row>
    <row r="488" spans="1:10" x14ac:dyDescent="0.25">
      <c r="A488" s="3" t="str">
        <f t="shared" si="7"/>
        <v>AC Cycling %50Average Event Day (5:00pm-6:00pm)7</v>
      </c>
      <c r="B488" t="s">
        <v>69</v>
      </c>
      <c r="C488" t="s">
        <v>206</v>
      </c>
      <c r="D488" t="s">
        <v>167</v>
      </c>
      <c r="E488" t="s">
        <v>180</v>
      </c>
      <c r="F488" s="69" t="s">
        <v>208</v>
      </c>
      <c r="G488" s="69" t="s">
        <v>208</v>
      </c>
      <c r="H488" s="69" t="s">
        <v>208</v>
      </c>
      <c r="I488" s="69" t="s">
        <v>208</v>
      </c>
      <c r="J488" s="64">
        <v>1</v>
      </c>
    </row>
    <row r="489" spans="1:10" x14ac:dyDescent="0.25">
      <c r="A489" s="3" t="str">
        <f t="shared" si="7"/>
        <v>AC Cycling %50Average Event Day (5:00pm-6:00pm)8</v>
      </c>
      <c r="B489" t="s">
        <v>69</v>
      </c>
      <c r="C489" t="s">
        <v>206</v>
      </c>
      <c r="D489" t="s">
        <v>167</v>
      </c>
      <c r="E489" t="s">
        <v>181</v>
      </c>
      <c r="F489" s="69" t="s">
        <v>208</v>
      </c>
      <c r="G489" s="69" t="s">
        <v>208</v>
      </c>
      <c r="H489" s="69" t="s">
        <v>208</v>
      </c>
      <c r="I489" s="69" t="s">
        <v>208</v>
      </c>
      <c r="J489" s="64">
        <v>1</v>
      </c>
    </row>
    <row r="490" spans="1:10" x14ac:dyDescent="0.25">
      <c r="A490" s="3" t="str">
        <f t="shared" si="7"/>
        <v>AC Cycling %50Average Event Day (5:00pm-6:00pm)9</v>
      </c>
      <c r="B490" t="s">
        <v>69</v>
      </c>
      <c r="C490" t="s">
        <v>206</v>
      </c>
      <c r="D490" t="s">
        <v>167</v>
      </c>
      <c r="E490" t="s">
        <v>182</v>
      </c>
      <c r="F490" s="69" t="s">
        <v>208</v>
      </c>
      <c r="G490" s="69" t="s">
        <v>208</v>
      </c>
      <c r="H490" s="69" t="s">
        <v>208</v>
      </c>
      <c r="I490" s="69" t="s">
        <v>208</v>
      </c>
      <c r="J490" s="64">
        <v>1</v>
      </c>
    </row>
    <row r="491" spans="1:10" x14ac:dyDescent="0.25">
      <c r="A491" s="3" t="str">
        <f t="shared" si="7"/>
        <v>AC Cycling %50Average Event Day (5:00pm-6:00pm)10</v>
      </c>
      <c r="B491" t="s">
        <v>69</v>
      </c>
      <c r="C491" t="s">
        <v>206</v>
      </c>
      <c r="D491" t="s">
        <v>167</v>
      </c>
      <c r="E491" t="s">
        <v>183</v>
      </c>
      <c r="F491" s="69" t="s">
        <v>208</v>
      </c>
      <c r="G491" s="69" t="s">
        <v>208</v>
      </c>
      <c r="H491" s="69" t="s">
        <v>208</v>
      </c>
      <c r="I491" s="69" t="s">
        <v>208</v>
      </c>
      <c r="J491" s="64">
        <v>1</v>
      </c>
    </row>
    <row r="492" spans="1:10" x14ac:dyDescent="0.25">
      <c r="A492" s="3" t="str">
        <f t="shared" si="7"/>
        <v>AC Cycling %50Average Event Day (5:00pm-6:00pm)11</v>
      </c>
      <c r="B492" t="s">
        <v>69</v>
      </c>
      <c r="C492" t="s">
        <v>206</v>
      </c>
      <c r="D492" t="s">
        <v>167</v>
      </c>
      <c r="E492" t="s">
        <v>184</v>
      </c>
      <c r="F492" s="69" t="s">
        <v>208</v>
      </c>
      <c r="G492" s="69" t="s">
        <v>208</v>
      </c>
      <c r="H492" s="69" t="s">
        <v>208</v>
      </c>
      <c r="I492" s="69" t="s">
        <v>208</v>
      </c>
      <c r="J492" s="64">
        <v>1</v>
      </c>
    </row>
    <row r="493" spans="1:10" x14ac:dyDescent="0.25">
      <c r="A493" s="3" t="str">
        <f t="shared" si="7"/>
        <v>AC Cycling %50Average Event Day (5:00pm-6:00pm)12</v>
      </c>
      <c r="B493" t="s">
        <v>69</v>
      </c>
      <c r="C493" t="s">
        <v>206</v>
      </c>
      <c r="D493" t="s">
        <v>167</v>
      </c>
      <c r="E493" t="s">
        <v>185</v>
      </c>
      <c r="F493" s="69" t="s">
        <v>208</v>
      </c>
      <c r="G493" s="69" t="s">
        <v>208</v>
      </c>
      <c r="H493" s="69" t="s">
        <v>208</v>
      </c>
      <c r="I493" s="69" t="s">
        <v>208</v>
      </c>
      <c r="J493" s="64">
        <v>1</v>
      </c>
    </row>
    <row r="494" spans="1:10" x14ac:dyDescent="0.25">
      <c r="A494" s="3" t="str">
        <f t="shared" si="7"/>
        <v>AC Cycling %50Average Event Day (5:00pm-6:00pm)13</v>
      </c>
      <c r="B494" t="s">
        <v>69</v>
      </c>
      <c r="C494" t="s">
        <v>206</v>
      </c>
      <c r="D494" t="s">
        <v>167</v>
      </c>
      <c r="E494" t="s">
        <v>186</v>
      </c>
      <c r="F494" s="69" t="s">
        <v>208</v>
      </c>
      <c r="G494" s="69" t="s">
        <v>208</v>
      </c>
      <c r="H494" s="69" t="s">
        <v>208</v>
      </c>
      <c r="I494" s="69" t="s">
        <v>208</v>
      </c>
      <c r="J494" s="64">
        <v>1</v>
      </c>
    </row>
    <row r="495" spans="1:10" x14ac:dyDescent="0.25">
      <c r="A495" s="3" t="str">
        <f t="shared" si="7"/>
        <v>AC Cycling %50Average Event Day (5:00pm-6:00pm)14</v>
      </c>
      <c r="B495" t="s">
        <v>69</v>
      </c>
      <c r="C495" t="s">
        <v>206</v>
      </c>
      <c r="D495" t="s">
        <v>167</v>
      </c>
      <c r="E495" t="s">
        <v>187</v>
      </c>
      <c r="F495" s="69" t="s">
        <v>208</v>
      </c>
      <c r="G495" s="69" t="s">
        <v>208</v>
      </c>
      <c r="H495" s="69" t="s">
        <v>208</v>
      </c>
      <c r="I495" s="69" t="s">
        <v>208</v>
      </c>
      <c r="J495" s="64">
        <v>1</v>
      </c>
    </row>
    <row r="496" spans="1:10" x14ac:dyDescent="0.25">
      <c r="A496" s="3" t="str">
        <f t="shared" si="7"/>
        <v>AC Cycling %50Average Event Day (5:00pm-6:00pm)15</v>
      </c>
      <c r="B496" t="s">
        <v>69</v>
      </c>
      <c r="C496" t="s">
        <v>206</v>
      </c>
      <c r="D496" t="s">
        <v>167</v>
      </c>
      <c r="E496" t="s">
        <v>188</v>
      </c>
      <c r="F496" s="69" t="s">
        <v>208</v>
      </c>
      <c r="G496" s="69" t="s">
        <v>208</v>
      </c>
      <c r="H496" s="69" t="s">
        <v>208</v>
      </c>
      <c r="I496" s="69" t="s">
        <v>208</v>
      </c>
      <c r="J496" s="64">
        <v>1</v>
      </c>
    </row>
    <row r="497" spans="1:10" x14ac:dyDescent="0.25">
      <c r="A497" s="3" t="str">
        <f t="shared" si="7"/>
        <v>AC Cycling %50Average Event Day (5:00pm-6:00pm)16</v>
      </c>
      <c r="B497" t="s">
        <v>69</v>
      </c>
      <c r="C497" t="s">
        <v>206</v>
      </c>
      <c r="D497" t="s">
        <v>167</v>
      </c>
      <c r="E497" t="s">
        <v>189</v>
      </c>
      <c r="F497" s="69" t="s">
        <v>208</v>
      </c>
      <c r="G497" s="69" t="s">
        <v>208</v>
      </c>
      <c r="H497" s="69" t="s">
        <v>208</v>
      </c>
      <c r="I497" s="69" t="s">
        <v>208</v>
      </c>
      <c r="J497" s="64">
        <v>1</v>
      </c>
    </row>
    <row r="498" spans="1:10" x14ac:dyDescent="0.25">
      <c r="A498" s="3" t="str">
        <f t="shared" si="7"/>
        <v>AC Cycling %50Average Event Day (5:00pm-6:00pm)17</v>
      </c>
      <c r="B498" t="s">
        <v>69</v>
      </c>
      <c r="C498" t="s">
        <v>206</v>
      </c>
      <c r="D498" t="s">
        <v>167</v>
      </c>
      <c r="E498" t="s">
        <v>190</v>
      </c>
      <c r="F498" s="69" t="s">
        <v>208</v>
      </c>
      <c r="G498" s="69" t="s">
        <v>208</v>
      </c>
      <c r="H498" s="69" t="s">
        <v>208</v>
      </c>
      <c r="I498" s="69" t="s">
        <v>208</v>
      </c>
      <c r="J498" s="64">
        <v>1</v>
      </c>
    </row>
    <row r="499" spans="1:10" x14ac:dyDescent="0.25">
      <c r="A499" s="3" t="str">
        <f t="shared" si="7"/>
        <v>AC Cycling %50Average Event Day (5:00pm-6:00pm)18</v>
      </c>
      <c r="B499" t="s">
        <v>69</v>
      </c>
      <c r="C499" t="s">
        <v>206</v>
      </c>
      <c r="D499" t="s">
        <v>167</v>
      </c>
      <c r="E499" t="s">
        <v>191</v>
      </c>
      <c r="F499" s="69" t="s">
        <v>208</v>
      </c>
      <c r="G499" s="69" t="s">
        <v>208</v>
      </c>
      <c r="H499" s="69" t="s">
        <v>208</v>
      </c>
      <c r="I499" s="69" t="s">
        <v>208</v>
      </c>
      <c r="J499" s="64">
        <v>1</v>
      </c>
    </row>
    <row r="500" spans="1:10" x14ac:dyDescent="0.25">
      <c r="A500" s="3" t="str">
        <f t="shared" si="7"/>
        <v>AC Cycling %50Average Event Day (5:00pm-6:00pm)19</v>
      </c>
      <c r="B500" t="s">
        <v>69</v>
      </c>
      <c r="C500" t="s">
        <v>206</v>
      </c>
      <c r="D500" t="s">
        <v>167</v>
      </c>
      <c r="E500" t="s">
        <v>192</v>
      </c>
      <c r="F500" s="69" t="s">
        <v>208</v>
      </c>
      <c r="G500" s="69" t="s">
        <v>208</v>
      </c>
      <c r="H500" s="69" t="s">
        <v>208</v>
      </c>
      <c r="I500" s="69" t="s">
        <v>208</v>
      </c>
      <c r="J500" s="64">
        <v>1</v>
      </c>
    </row>
    <row r="501" spans="1:10" x14ac:dyDescent="0.25">
      <c r="A501" s="3" t="str">
        <f t="shared" si="7"/>
        <v>AC Cycling %50Average Event Day (5:00pm-6:00pm)20</v>
      </c>
      <c r="B501" t="s">
        <v>69</v>
      </c>
      <c r="C501" t="s">
        <v>206</v>
      </c>
      <c r="D501" t="s">
        <v>167</v>
      </c>
      <c r="E501" t="s">
        <v>193</v>
      </c>
      <c r="F501" s="69" t="s">
        <v>208</v>
      </c>
      <c r="G501" s="69" t="s">
        <v>208</v>
      </c>
      <c r="H501" s="69" t="s">
        <v>208</v>
      </c>
      <c r="I501" s="69" t="s">
        <v>208</v>
      </c>
      <c r="J501" s="64">
        <v>1</v>
      </c>
    </row>
    <row r="502" spans="1:10" x14ac:dyDescent="0.25">
      <c r="A502" s="3" t="str">
        <f t="shared" si="7"/>
        <v>AC Cycling %50Average Event Day (5:00pm-6:00pm)21</v>
      </c>
      <c r="B502" t="s">
        <v>69</v>
      </c>
      <c r="C502" t="s">
        <v>206</v>
      </c>
      <c r="D502" t="s">
        <v>167</v>
      </c>
      <c r="E502" t="s">
        <v>194</v>
      </c>
      <c r="F502" s="69" t="s">
        <v>208</v>
      </c>
      <c r="G502" s="69" t="s">
        <v>208</v>
      </c>
      <c r="H502" s="69" t="s">
        <v>208</v>
      </c>
      <c r="I502" s="69" t="s">
        <v>208</v>
      </c>
      <c r="J502" s="64">
        <v>1</v>
      </c>
    </row>
    <row r="503" spans="1:10" x14ac:dyDescent="0.25">
      <c r="A503" s="3" t="str">
        <f t="shared" si="7"/>
        <v>AC Cycling %50Average Event Day (5:00pm-6:00pm)22</v>
      </c>
      <c r="B503" t="s">
        <v>69</v>
      </c>
      <c r="C503" t="s">
        <v>206</v>
      </c>
      <c r="D503" t="s">
        <v>167</v>
      </c>
      <c r="E503" t="s">
        <v>195</v>
      </c>
      <c r="F503" s="69" t="s">
        <v>208</v>
      </c>
      <c r="G503" s="69" t="s">
        <v>208</v>
      </c>
      <c r="H503" s="69" t="s">
        <v>208</v>
      </c>
      <c r="I503" s="69" t="s">
        <v>208</v>
      </c>
      <c r="J503" s="64">
        <v>1</v>
      </c>
    </row>
    <row r="504" spans="1:10" x14ac:dyDescent="0.25">
      <c r="A504" s="3" t="str">
        <f t="shared" si="7"/>
        <v>AC Cycling %50Average Event Day (5:00pm-6:00pm)23</v>
      </c>
      <c r="B504" t="s">
        <v>69</v>
      </c>
      <c r="C504" t="s">
        <v>206</v>
      </c>
      <c r="D504" t="s">
        <v>167</v>
      </c>
      <c r="E504" t="s">
        <v>196</v>
      </c>
      <c r="F504" s="69" t="s">
        <v>208</v>
      </c>
      <c r="G504" s="69" t="s">
        <v>208</v>
      </c>
      <c r="H504" s="69" t="s">
        <v>208</v>
      </c>
      <c r="I504" s="69" t="s">
        <v>208</v>
      </c>
      <c r="J504" s="64">
        <v>1</v>
      </c>
    </row>
    <row r="505" spans="1:10" x14ac:dyDescent="0.25">
      <c r="A505" s="3" t="str">
        <f t="shared" si="7"/>
        <v>AC Cycling %50Average Event Day (5:00pm-6:00pm)24</v>
      </c>
      <c r="B505" t="s">
        <v>69</v>
      </c>
      <c r="C505" t="s">
        <v>206</v>
      </c>
      <c r="D505" t="s">
        <v>167</v>
      </c>
      <c r="E505" t="s">
        <v>197</v>
      </c>
      <c r="F505" s="69" t="s">
        <v>208</v>
      </c>
      <c r="G505" s="69" t="s">
        <v>208</v>
      </c>
      <c r="H505" s="69" t="s">
        <v>208</v>
      </c>
      <c r="I505" s="69" t="s">
        <v>208</v>
      </c>
      <c r="J505" s="64">
        <v>1</v>
      </c>
    </row>
    <row r="506" spans="1:10" x14ac:dyDescent="0.25">
      <c r="A506" s="3" t="str">
        <f t="shared" si="7"/>
        <v>AC Tonnage03 or less10/14/2020 (6:00pm-7:00pm)1</v>
      </c>
      <c r="B506" t="s">
        <v>64</v>
      </c>
      <c r="C506" t="s">
        <v>97</v>
      </c>
      <c r="D506" t="s">
        <v>168</v>
      </c>
      <c r="E506" t="s">
        <v>174</v>
      </c>
      <c r="F506" s="69" t="s">
        <v>208</v>
      </c>
      <c r="G506" s="69" t="s">
        <v>208</v>
      </c>
      <c r="H506" s="69" t="s">
        <v>208</v>
      </c>
      <c r="I506" s="69" t="s">
        <v>208</v>
      </c>
      <c r="J506" s="64">
        <v>1</v>
      </c>
    </row>
    <row r="507" spans="1:10" x14ac:dyDescent="0.25">
      <c r="A507" s="3" t="str">
        <f t="shared" si="7"/>
        <v>AC Tonnage03 or less10/14/2020 (6:00pm-7:00pm)2</v>
      </c>
      <c r="B507" t="s">
        <v>64</v>
      </c>
      <c r="C507" t="s">
        <v>97</v>
      </c>
      <c r="D507" t="s">
        <v>168</v>
      </c>
      <c r="E507" t="s">
        <v>175</v>
      </c>
      <c r="F507" s="69" t="s">
        <v>208</v>
      </c>
      <c r="G507" s="69" t="s">
        <v>208</v>
      </c>
      <c r="H507" s="69" t="s">
        <v>208</v>
      </c>
      <c r="I507" s="69" t="s">
        <v>208</v>
      </c>
      <c r="J507" s="64">
        <v>1</v>
      </c>
    </row>
    <row r="508" spans="1:10" x14ac:dyDescent="0.25">
      <c r="A508" s="3" t="str">
        <f t="shared" si="7"/>
        <v>AC Tonnage03 or less10/14/2020 (6:00pm-7:00pm)3</v>
      </c>
      <c r="B508" t="s">
        <v>64</v>
      </c>
      <c r="C508" t="s">
        <v>97</v>
      </c>
      <c r="D508" t="s">
        <v>168</v>
      </c>
      <c r="E508" t="s">
        <v>176</v>
      </c>
      <c r="F508" s="69" t="s">
        <v>208</v>
      </c>
      <c r="G508" s="69" t="s">
        <v>208</v>
      </c>
      <c r="H508" s="69" t="s">
        <v>208</v>
      </c>
      <c r="I508" s="69" t="s">
        <v>208</v>
      </c>
      <c r="J508" s="64">
        <v>1</v>
      </c>
    </row>
    <row r="509" spans="1:10" x14ac:dyDescent="0.25">
      <c r="A509" s="3" t="str">
        <f t="shared" si="7"/>
        <v>AC Tonnage03 or less10/14/2020 (6:00pm-7:00pm)4</v>
      </c>
      <c r="B509" t="s">
        <v>64</v>
      </c>
      <c r="C509" t="s">
        <v>97</v>
      </c>
      <c r="D509" t="s">
        <v>168</v>
      </c>
      <c r="E509" t="s">
        <v>177</v>
      </c>
      <c r="F509" s="69" t="s">
        <v>208</v>
      </c>
      <c r="G509" s="69" t="s">
        <v>208</v>
      </c>
      <c r="H509" s="69" t="s">
        <v>208</v>
      </c>
      <c r="I509" s="69" t="s">
        <v>208</v>
      </c>
      <c r="J509" s="64">
        <v>1</v>
      </c>
    </row>
    <row r="510" spans="1:10" x14ac:dyDescent="0.25">
      <c r="A510" s="3" t="str">
        <f t="shared" si="7"/>
        <v>AC Tonnage03 or less10/14/2020 (6:00pm-7:00pm)5</v>
      </c>
      <c r="B510" t="s">
        <v>64</v>
      </c>
      <c r="C510" t="s">
        <v>97</v>
      </c>
      <c r="D510" t="s">
        <v>168</v>
      </c>
      <c r="E510" t="s">
        <v>178</v>
      </c>
      <c r="F510" s="69" t="s">
        <v>208</v>
      </c>
      <c r="G510" s="69" t="s">
        <v>208</v>
      </c>
      <c r="H510" s="69" t="s">
        <v>208</v>
      </c>
      <c r="I510" s="69" t="s">
        <v>208</v>
      </c>
      <c r="J510" s="64">
        <v>1</v>
      </c>
    </row>
    <row r="511" spans="1:10" x14ac:dyDescent="0.25">
      <c r="A511" s="3" t="str">
        <f t="shared" si="7"/>
        <v>AC Tonnage03 or less10/14/2020 (6:00pm-7:00pm)6</v>
      </c>
      <c r="B511" t="s">
        <v>64</v>
      </c>
      <c r="C511" t="s">
        <v>97</v>
      </c>
      <c r="D511" t="s">
        <v>168</v>
      </c>
      <c r="E511" t="s">
        <v>179</v>
      </c>
      <c r="F511" s="69" t="s">
        <v>208</v>
      </c>
      <c r="G511" s="69" t="s">
        <v>208</v>
      </c>
      <c r="H511" s="69" t="s">
        <v>208</v>
      </c>
      <c r="I511" s="69" t="s">
        <v>208</v>
      </c>
      <c r="J511" s="64">
        <v>1</v>
      </c>
    </row>
    <row r="512" spans="1:10" x14ac:dyDescent="0.25">
      <c r="A512" s="3" t="str">
        <f t="shared" si="7"/>
        <v>AC Tonnage03 or less10/14/2020 (6:00pm-7:00pm)7</v>
      </c>
      <c r="B512" t="s">
        <v>64</v>
      </c>
      <c r="C512" t="s">
        <v>97</v>
      </c>
      <c r="D512" t="s">
        <v>168</v>
      </c>
      <c r="E512" t="s">
        <v>180</v>
      </c>
      <c r="F512" s="69" t="s">
        <v>208</v>
      </c>
      <c r="G512" s="69" t="s">
        <v>208</v>
      </c>
      <c r="H512" s="69" t="s">
        <v>208</v>
      </c>
      <c r="I512" s="69" t="s">
        <v>208</v>
      </c>
      <c r="J512" s="64">
        <v>1</v>
      </c>
    </row>
    <row r="513" spans="1:10" x14ac:dyDescent="0.25">
      <c r="A513" s="3" t="str">
        <f t="shared" si="7"/>
        <v>AC Tonnage03 or less10/14/2020 (6:00pm-7:00pm)8</v>
      </c>
      <c r="B513" t="s">
        <v>64</v>
      </c>
      <c r="C513" t="s">
        <v>97</v>
      </c>
      <c r="D513" t="s">
        <v>168</v>
      </c>
      <c r="E513" t="s">
        <v>181</v>
      </c>
      <c r="F513" s="69" t="s">
        <v>208</v>
      </c>
      <c r="G513" s="69" t="s">
        <v>208</v>
      </c>
      <c r="H513" s="69" t="s">
        <v>208</v>
      </c>
      <c r="I513" s="69" t="s">
        <v>208</v>
      </c>
      <c r="J513" s="64">
        <v>1</v>
      </c>
    </row>
    <row r="514" spans="1:10" x14ac:dyDescent="0.25">
      <c r="A514" s="3" t="str">
        <f t="shared" si="7"/>
        <v>AC Tonnage03 or less10/14/2020 (6:00pm-7:00pm)9</v>
      </c>
      <c r="B514" t="s">
        <v>64</v>
      </c>
      <c r="C514" t="s">
        <v>97</v>
      </c>
      <c r="D514" t="s">
        <v>168</v>
      </c>
      <c r="E514" t="s">
        <v>182</v>
      </c>
      <c r="F514" s="69" t="s">
        <v>208</v>
      </c>
      <c r="G514" s="69" t="s">
        <v>208</v>
      </c>
      <c r="H514" s="69" t="s">
        <v>208</v>
      </c>
      <c r="I514" s="69" t="s">
        <v>208</v>
      </c>
      <c r="J514" s="64">
        <v>1</v>
      </c>
    </row>
    <row r="515" spans="1:10" x14ac:dyDescent="0.25">
      <c r="A515" s="3" t="str">
        <f t="shared" ref="A515:A578" si="8">B515&amp;C515&amp;D515&amp;E515</f>
        <v>AC Tonnage03 or less10/14/2020 (6:00pm-7:00pm)10</v>
      </c>
      <c r="B515" t="s">
        <v>64</v>
      </c>
      <c r="C515" t="s">
        <v>97</v>
      </c>
      <c r="D515" t="s">
        <v>168</v>
      </c>
      <c r="E515" t="s">
        <v>183</v>
      </c>
      <c r="F515" s="69" t="s">
        <v>208</v>
      </c>
      <c r="G515" s="69" t="s">
        <v>208</v>
      </c>
      <c r="H515" s="69" t="s">
        <v>208</v>
      </c>
      <c r="I515" s="69" t="s">
        <v>208</v>
      </c>
      <c r="J515" s="64">
        <v>1</v>
      </c>
    </row>
    <row r="516" spans="1:10" x14ac:dyDescent="0.25">
      <c r="A516" s="3" t="str">
        <f t="shared" si="8"/>
        <v>AC Tonnage03 or less10/14/2020 (6:00pm-7:00pm)11</v>
      </c>
      <c r="B516" t="s">
        <v>64</v>
      </c>
      <c r="C516" t="s">
        <v>97</v>
      </c>
      <c r="D516" t="s">
        <v>168</v>
      </c>
      <c r="E516" t="s">
        <v>184</v>
      </c>
      <c r="F516" s="69" t="s">
        <v>208</v>
      </c>
      <c r="G516" s="69" t="s">
        <v>208</v>
      </c>
      <c r="H516" s="69" t="s">
        <v>208</v>
      </c>
      <c r="I516" s="69" t="s">
        <v>208</v>
      </c>
      <c r="J516" s="64">
        <v>1</v>
      </c>
    </row>
    <row r="517" spans="1:10" x14ac:dyDescent="0.25">
      <c r="A517" s="3" t="str">
        <f t="shared" si="8"/>
        <v>AC Tonnage03 or less10/14/2020 (6:00pm-7:00pm)12</v>
      </c>
      <c r="B517" t="s">
        <v>64</v>
      </c>
      <c r="C517" t="s">
        <v>97</v>
      </c>
      <c r="D517" t="s">
        <v>168</v>
      </c>
      <c r="E517" t="s">
        <v>185</v>
      </c>
      <c r="F517" s="69" t="s">
        <v>208</v>
      </c>
      <c r="G517" s="69" t="s">
        <v>208</v>
      </c>
      <c r="H517" s="69" t="s">
        <v>208</v>
      </c>
      <c r="I517" s="69" t="s">
        <v>208</v>
      </c>
      <c r="J517" s="64">
        <v>1</v>
      </c>
    </row>
    <row r="518" spans="1:10" x14ac:dyDescent="0.25">
      <c r="A518" s="3" t="str">
        <f t="shared" si="8"/>
        <v>AC Tonnage03 or less10/14/2020 (6:00pm-7:00pm)13</v>
      </c>
      <c r="B518" t="s">
        <v>64</v>
      </c>
      <c r="C518" t="s">
        <v>97</v>
      </c>
      <c r="D518" t="s">
        <v>168</v>
      </c>
      <c r="E518" t="s">
        <v>186</v>
      </c>
      <c r="F518" s="69" t="s">
        <v>208</v>
      </c>
      <c r="G518" s="69" t="s">
        <v>208</v>
      </c>
      <c r="H518" s="69" t="s">
        <v>208</v>
      </c>
      <c r="I518" s="69" t="s">
        <v>208</v>
      </c>
      <c r="J518" s="64">
        <v>1</v>
      </c>
    </row>
    <row r="519" spans="1:10" x14ac:dyDescent="0.25">
      <c r="A519" s="3" t="str">
        <f t="shared" si="8"/>
        <v>AC Tonnage03 or less10/14/2020 (6:00pm-7:00pm)14</v>
      </c>
      <c r="B519" t="s">
        <v>64</v>
      </c>
      <c r="C519" t="s">
        <v>97</v>
      </c>
      <c r="D519" t="s">
        <v>168</v>
      </c>
      <c r="E519" t="s">
        <v>187</v>
      </c>
      <c r="F519" s="69" t="s">
        <v>208</v>
      </c>
      <c r="G519" s="69" t="s">
        <v>208</v>
      </c>
      <c r="H519" s="69" t="s">
        <v>208</v>
      </c>
      <c r="I519" s="69" t="s">
        <v>208</v>
      </c>
      <c r="J519" s="64">
        <v>1</v>
      </c>
    </row>
    <row r="520" spans="1:10" x14ac:dyDescent="0.25">
      <c r="A520" s="3" t="str">
        <f t="shared" si="8"/>
        <v>AC Tonnage03 or less10/14/2020 (6:00pm-7:00pm)15</v>
      </c>
      <c r="B520" t="s">
        <v>64</v>
      </c>
      <c r="C520" t="s">
        <v>97</v>
      </c>
      <c r="D520" t="s">
        <v>168</v>
      </c>
      <c r="E520" t="s">
        <v>188</v>
      </c>
      <c r="F520" s="69" t="s">
        <v>208</v>
      </c>
      <c r="G520" s="69" t="s">
        <v>208</v>
      </c>
      <c r="H520" s="69" t="s">
        <v>208</v>
      </c>
      <c r="I520" s="69" t="s">
        <v>208</v>
      </c>
      <c r="J520" s="64">
        <v>1</v>
      </c>
    </row>
    <row r="521" spans="1:10" x14ac:dyDescent="0.25">
      <c r="A521" s="3" t="str">
        <f t="shared" si="8"/>
        <v>AC Tonnage03 or less10/14/2020 (6:00pm-7:00pm)16</v>
      </c>
      <c r="B521" t="s">
        <v>64</v>
      </c>
      <c r="C521" t="s">
        <v>97</v>
      </c>
      <c r="D521" t="s">
        <v>168</v>
      </c>
      <c r="E521" t="s">
        <v>189</v>
      </c>
      <c r="F521" s="69" t="s">
        <v>208</v>
      </c>
      <c r="G521" s="69" t="s">
        <v>208</v>
      </c>
      <c r="H521" s="69" t="s">
        <v>208</v>
      </c>
      <c r="I521" s="69" t="s">
        <v>208</v>
      </c>
      <c r="J521" s="64">
        <v>1</v>
      </c>
    </row>
    <row r="522" spans="1:10" x14ac:dyDescent="0.25">
      <c r="A522" s="3" t="str">
        <f t="shared" si="8"/>
        <v>AC Tonnage03 or less10/14/2020 (6:00pm-7:00pm)17</v>
      </c>
      <c r="B522" t="s">
        <v>64</v>
      </c>
      <c r="C522" t="s">
        <v>97</v>
      </c>
      <c r="D522" t="s">
        <v>168</v>
      </c>
      <c r="E522" t="s">
        <v>190</v>
      </c>
      <c r="F522" s="69" t="s">
        <v>208</v>
      </c>
      <c r="G522" s="69" t="s">
        <v>208</v>
      </c>
      <c r="H522" s="69" t="s">
        <v>208</v>
      </c>
      <c r="I522" s="69" t="s">
        <v>208</v>
      </c>
      <c r="J522" s="64">
        <v>1</v>
      </c>
    </row>
    <row r="523" spans="1:10" x14ac:dyDescent="0.25">
      <c r="A523" s="3" t="str">
        <f t="shared" si="8"/>
        <v>AC Tonnage03 or less10/14/2020 (6:00pm-7:00pm)18</v>
      </c>
      <c r="B523" t="s">
        <v>64</v>
      </c>
      <c r="C523" t="s">
        <v>97</v>
      </c>
      <c r="D523" t="s">
        <v>168</v>
      </c>
      <c r="E523" t="s">
        <v>191</v>
      </c>
      <c r="F523" s="69" t="s">
        <v>208</v>
      </c>
      <c r="G523" s="69" t="s">
        <v>208</v>
      </c>
      <c r="H523" s="69" t="s">
        <v>208</v>
      </c>
      <c r="I523" s="69" t="s">
        <v>208</v>
      </c>
      <c r="J523" s="64">
        <v>1</v>
      </c>
    </row>
    <row r="524" spans="1:10" x14ac:dyDescent="0.25">
      <c r="A524" s="3" t="str">
        <f t="shared" si="8"/>
        <v>AC Tonnage03 or less10/14/2020 (6:00pm-7:00pm)19</v>
      </c>
      <c r="B524" t="s">
        <v>64</v>
      </c>
      <c r="C524" t="s">
        <v>97</v>
      </c>
      <c r="D524" t="s">
        <v>168</v>
      </c>
      <c r="E524" t="s">
        <v>192</v>
      </c>
      <c r="F524" s="69" t="s">
        <v>208</v>
      </c>
      <c r="G524" s="69" t="s">
        <v>208</v>
      </c>
      <c r="H524" s="69" t="s">
        <v>208</v>
      </c>
      <c r="I524" s="69" t="s">
        <v>208</v>
      </c>
      <c r="J524" s="64">
        <v>1</v>
      </c>
    </row>
    <row r="525" spans="1:10" x14ac:dyDescent="0.25">
      <c r="A525" s="3" t="str">
        <f t="shared" si="8"/>
        <v>AC Tonnage03 or less10/14/2020 (6:00pm-7:00pm)20</v>
      </c>
      <c r="B525" t="s">
        <v>64</v>
      </c>
      <c r="C525" t="s">
        <v>97</v>
      </c>
      <c r="D525" t="s">
        <v>168</v>
      </c>
      <c r="E525" t="s">
        <v>193</v>
      </c>
      <c r="F525" s="69" t="s">
        <v>208</v>
      </c>
      <c r="G525" s="69" t="s">
        <v>208</v>
      </c>
      <c r="H525" s="69" t="s">
        <v>208</v>
      </c>
      <c r="I525" s="69" t="s">
        <v>208</v>
      </c>
      <c r="J525" s="64">
        <v>1</v>
      </c>
    </row>
    <row r="526" spans="1:10" x14ac:dyDescent="0.25">
      <c r="A526" s="3" t="str">
        <f t="shared" si="8"/>
        <v>AC Tonnage03 or less10/14/2020 (6:00pm-7:00pm)21</v>
      </c>
      <c r="B526" t="s">
        <v>64</v>
      </c>
      <c r="C526" t="s">
        <v>97</v>
      </c>
      <c r="D526" t="s">
        <v>168</v>
      </c>
      <c r="E526" t="s">
        <v>194</v>
      </c>
      <c r="F526" s="69" t="s">
        <v>208</v>
      </c>
      <c r="G526" s="69" t="s">
        <v>208</v>
      </c>
      <c r="H526" s="69" t="s">
        <v>208</v>
      </c>
      <c r="I526" s="69" t="s">
        <v>208</v>
      </c>
      <c r="J526" s="64">
        <v>1</v>
      </c>
    </row>
    <row r="527" spans="1:10" x14ac:dyDescent="0.25">
      <c r="A527" s="3" t="str">
        <f t="shared" si="8"/>
        <v>AC Tonnage03 or less10/14/2020 (6:00pm-7:00pm)22</v>
      </c>
      <c r="B527" t="s">
        <v>64</v>
      </c>
      <c r="C527" t="s">
        <v>97</v>
      </c>
      <c r="D527" t="s">
        <v>168</v>
      </c>
      <c r="E527" t="s">
        <v>195</v>
      </c>
      <c r="F527" s="69" t="s">
        <v>208</v>
      </c>
      <c r="G527" s="69" t="s">
        <v>208</v>
      </c>
      <c r="H527" s="69" t="s">
        <v>208</v>
      </c>
      <c r="I527" s="69" t="s">
        <v>208</v>
      </c>
      <c r="J527" s="64">
        <v>1</v>
      </c>
    </row>
    <row r="528" spans="1:10" x14ac:dyDescent="0.25">
      <c r="A528" s="3" t="str">
        <f t="shared" si="8"/>
        <v>AC Tonnage03 or less10/14/2020 (6:00pm-7:00pm)23</v>
      </c>
      <c r="B528" t="s">
        <v>64</v>
      </c>
      <c r="C528" t="s">
        <v>97</v>
      </c>
      <c r="D528" t="s">
        <v>168</v>
      </c>
      <c r="E528" t="s">
        <v>196</v>
      </c>
      <c r="F528" s="69" t="s">
        <v>208</v>
      </c>
      <c r="G528" s="69" t="s">
        <v>208</v>
      </c>
      <c r="H528" s="69" t="s">
        <v>208</v>
      </c>
      <c r="I528" s="69" t="s">
        <v>208</v>
      </c>
      <c r="J528" s="64">
        <v>1</v>
      </c>
    </row>
    <row r="529" spans="1:10" x14ac:dyDescent="0.25">
      <c r="A529" s="3" t="str">
        <f t="shared" si="8"/>
        <v>AC Tonnage03 or less10/14/2020 (6:00pm-7:00pm)24</v>
      </c>
      <c r="B529" t="s">
        <v>64</v>
      </c>
      <c r="C529" t="s">
        <v>97</v>
      </c>
      <c r="D529" t="s">
        <v>168</v>
      </c>
      <c r="E529" t="s">
        <v>197</v>
      </c>
      <c r="F529" s="69" t="s">
        <v>208</v>
      </c>
      <c r="G529" s="69" t="s">
        <v>208</v>
      </c>
      <c r="H529" s="69" t="s">
        <v>208</v>
      </c>
      <c r="I529" s="69" t="s">
        <v>208</v>
      </c>
      <c r="J529" s="64">
        <v>1</v>
      </c>
    </row>
    <row r="530" spans="1:10" x14ac:dyDescent="0.25">
      <c r="A530" s="3" t="str">
        <f t="shared" si="8"/>
        <v>AC Tonnage03 or less10/15/2020 (6:00pm-7:00pm)1</v>
      </c>
      <c r="B530" t="s">
        <v>64</v>
      </c>
      <c r="C530" t="s">
        <v>97</v>
      </c>
      <c r="D530" t="s">
        <v>169</v>
      </c>
      <c r="E530" t="s">
        <v>174</v>
      </c>
      <c r="F530" s="69" t="s">
        <v>208</v>
      </c>
      <c r="G530" s="69" t="s">
        <v>208</v>
      </c>
      <c r="H530" s="69" t="s">
        <v>208</v>
      </c>
      <c r="I530" s="69" t="s">
        <v>208</v>
      </c>
      <c r="J530" s="64">
        <v>1</v>
      </c>
    </row>
    <row r="531" spans="1:10" x14ac:dyDescent="0.25">
      <c r="A531" s="3" t="str">
        <f t="shared" si="8"/>
        <v>AC Tonnage03 or less10/15/2020 (6:00pm-7:00pm)2</v>
      </c>
      <c r="B531" t="s">
        <v>64</v>
      </c>
      <c r="C531" t="s">
        <v>97</v>
      </c>
      <c r="D531" t="s">
        <v>169</v>
      </c>
      <c r="E531" t="s">
        <v>175</v>
      </c>
      <c r="F531" s="69" t="s">
        <v>208</v>
      </c>
      <c r="G531" s="69" t="s">
        <v>208</v>
      </c>
      <c r="H531" s="69" t="s">
        <v>208</v>
      </c>
      <c r="I531" s="69" t="s">
        <v>208</v>
      </c>
      <c r="J531" s="64">
        <v>1</v>
      </c>
    </row>
    <row r="532" spans="1:10" x14ac:dyDescent="0.25">
      <c r="A532" s="3" t="str">
        <f t="shared" si="8"/>
        <v>AC Tonnage03 or less10/15/2020 (6:00pm-7:00pm)3</v>
      </c>
      <c r="B532" t="s">
        <v>64</v>
      </c>
      <c r="C532" t="s">
        <v>97</v>
      </c>
      <c r="D532" t="s">
        <v>169</v>
      </c>
      <c r="E532" t="s">
        <v>176</v>
      </c>
      <c r="F532" s="69" t="s">
        <v>208</v>
      </c>
      <c r="G532" s="69" t="s">
        <v>208</v>
      </c>
      <c r="H532" s="69" t="s">
        <v>208</v>
      </c>
      <c r="I532" s="69" t="s">
        <v>208</v>
      </c>
      <c r="J532" s="64">
        <v>1</v>
      </c>
    </row>
    <row r="533" spans="1:10" x14ac:dyDescent="0.25">
      <c r="A533" s="3" t="str">
        <f t="shared" si="8"/>
        <v>AC Tonnage03 or less10/15/2020 (6:00pm-7:00pm)4</v>
      </c>
      <c r="B533" t="s">
        <v>64</v>
      </c>
      <c r="C533" t="s">
        <v>97</v>
      </c>
      <c r="D533" t="s">
        <v>169</v>
      </c>
      <c r="E533" t="s">
        <v>177</v>
      </c>
      <c r="F533" s="69" t="s">
        <v>208</v>
      </c>
      <c r="G533" s="69" t="s">
        <v>208</v>
      </c>
      <c r="H533" s="69" t="s">
        <v>208</v>
      </c>
      <c r="I533" s="69" t="s">
        <v>208</v>
      </c>
      <c r="J533" s="64">
        <v>1</v>
      </c>
    </row>
    <row r="534" spans="1:10" x14ac:dyDescent="0.25">
      <c r="A534" s="3" t="str">
        <f t="shared" si="8"/>
        <v>AC Tonnage03 or less10/15/2020 (6:00pm-7:00pm)5</v>
      </c>
      <c r="B534" t="s">
        <v>64</v>
      </c>
      <c r="C534" t="s">
        <v>97</v>
      </c>
      <c r="D534" t="s">
        <v>169</v>
      </c>
      <c r="E534" t="s">
        <v>178</v>
      </c>
      <c r="F534" s="69" t="s">
        <v>208</v>
      </c>
      <c r="G534" s="69" t="s">
        <v>208</v>
      </c>
      <c r="H534" s="69" t="s">
        <v>208</v>
      </c>
      <c r="I534" s="69" t="s">
        <v>208</v>
      </c>
      <c r="J534" s="64">
        <v>1</v>
      </c>
    </row>
    <row r="535" spans="1:10" x14ac:dyDescent="0.25">
      <c r="A535" s="3" t="str">
        <f t="shared" si="8"/>
        <v>AC Tonnage03 or less10/15/2020 (6:00pm-7:00pm)6</v>
      </c>
      <c r="B535" t="s">
        <v>64</v>
      </c>
      <c r="C535" t="s">
        <v>97</v>
      </c>
      <c r="D535" t="s">
        <v>169</v>
      </c>
      <c r="E535" t="s">
        <v>179</v>
      </c>
      <c r="F535" s="69" t="s">
        <v>208</v>
      </c>
      <c r="G535" s="69" t="s">
        <v>208</v>
      </c>
      <c r="H535" s="69" t="s">
        <v>208</v>
      </c>
      <c r="I535" s="69" t="s">
        <v>208</v>
      </c>
      <c r="J535" s="64">
        <v>1</v>
      </c>
    </row>
    <row r="536" spans="1:10" x14ac:dyDescent="0.25">
      <c r="A536" s="3" t="str">
        <f t="shared" si="8"/>
        <v>AC Tonnage03 or less10/15/2020 (6:00pm-7:00pm)7</v>
      </c>
      <c r="B536" t="s">
        <v>64</v>
      </c>
      <c r="C536" t="s">
        <v>97</v>
      </c>
      <c r="D536" t="s">
        <v>169</v>
      </c>
      <c r="E536" t="s">
        <v>180</v>
      </c>
      <c r="F536" s="69" t="s">
        <v>208</v>
      </c>
      <c r="G536" s="69" t="s">
        <v>208</v>
      </c>
      <c r="H536" s="69" t="s">
        <v>208</v>
      </c>
      <c r="I536" s="69" t="s">
        <v>208</v>
      </c>
      <c r="J536" s="64">
        <v>1</v>
      </c>
    </row>
    <row r="537" spans="1:10" x14ac:dyDescent="0.25">
      <c r="A537" s="3" t="str">
        <f t="shared" si="8"/>
        <v>AC Tonnage03 or less10/15/2020 (6:00pm-7:00pm)8</v>
      </c>
      <c r="B537" t="s">
        <v>64</v>
      </c>
      <c r="C537" t="s">
        <v>97</v>
      </c>
      <c r="D537" t="s">
        <v>169</v>
      </c>
      <c r="E537" t="s">
        <v>181</v>
      </c>
      <c r="F537" s="69" t="s">
        <v>208</v>
      </c>
      <c r="G537" s="69" t="s">
        <v>208</v>
      </c>
      <c r="H537" s="69" t="s">
        <v>208</v>
      </c>
      <c r="I537" s="69" t="s">
        <v>208</v>
      </c>
      <c r="J537" s="64">
        <v>1</v>
      </c>
    </row>
    <row r="538" spans="1:10" x14ac:dyDescent="0.25">
      <c r="A538" s="3" t="str">
        <f t="shared" si="8"/>
        <v>AC Tonnage03 or less10/15/2020 (6:00pm-7:00pm)9</v>
      </c>
      <c r="B538" t="s">
        <v>64</v>
      </c>
      <c r="C538" t="s">
        <v>97</v>
      </c>
      <c r="D538" t="s">
        <v>169</v>
      </c>
      <c r="E538" t="s">
        <v>182</v>
      </c>
      <c r="F538" s="69" t="s">
        <v>208</v>
      </c>
      <c r="G538" s="69" t="s">
        <v>208</v>
      </c>
      <c r="H538" s="69" t="s">
        <v>208</v>
      </c>
      <c r="I538" s="69" t="s">
        <v>208</v>
      </c>
      <c r="J538" s="64">
        <v>1</v>
      </c>
    </row>
    <row r="539" spans="1:10" x14ac:dyDescent="0.25">
      <c r="A539" s="3" t="str">
        <f t="shared" si="8"/>
        <v>AC Tonnage03 or less10/15/2020 (6:00pm-7:00pm)10</v>
      </c>
      <c r="B539" t="s">
        <v>64</v>
      </c>
      <c r="C539" t="s">
        <v>97</v>
      </c>
      <c r="D539" t="s">
        <v>169</v>
      </c>
      <c r="E539" t="s">
        <v>183</v>
      </c>
      <c r="F539" s="69" t="s">
        <v>208</v>
      </c>
      <c r="G539" s="69" t="s">
        <v>208</v>
      </c>
      <c r="H539" s="69" t="s">
        <v>208</v>
      </c>
      <c r="I539" s="69" t="s">
        <v>208</v>
      </c>
      <c r="J539" s="64">
        <v>1</v>
      </c>
    </row>
    <row r="540" spans="1:10" x14ac:dyDescent="0.25">
      <c r="A540" s="3" t="str">
        <f t="shared" si="8"/>
        <v>AC Tonnage03 or less10/15/2020 (6:00pm-7:00pm)11</v>
      </c>
      <c r="B540" t="s">
        <v>64</v>
      </c>
      <c r="C540" t="s">
        <v>97</v>
      </c>
      <c r="D540" t="s">
        <v>169</v>
      </c>
      <c r="E540" t="s">
        <v>184</v>
      </c>
      <c r="F540" s="69" t="s">
        <v>208</v>
      </c>
      <c r="G540" s="69" t="s">
        <v>208</v>
      </c>
      <c r="H540" s="69" t="s">
        <v>208</v>
      </c>
      <c r="I540" s="69" t="s">
        <v>208</v>
      </c>
      <c r="J540" s="64">
        <v>1</v>
      </c>
    </row>
    <row r="541" spans="1:10" x14ac:dyDescent="0.25">
      <c r="A541" s="3" t="str">
        <f t="shared" si="8"/>
        <v>AC Tonnage03 or less10/15/2020 (6:00pm-7:00pm)12</v>
      </c>
      <c r="B541" t="s">
        <v>64</v>
      </c>
      <c r="C541" t="s">
        <v>97</v>
      </c>
      <c r="D541" t="s">
        <v>169</v>
      </c>
      <c r="E541" t="s">
        <v>185</v>
      </c>
      <c r="F541" s="69" t="s">
        <v>208</v>
      </c>
      <c r="G541" s="69" t="s">
        <v>208</v>
      </c>
      <c r="H541" s="69" t="s">
        <v>208</v>
      </c>
      <c r="I541" s="69" t="s">
        <v>208</v>
      </c>
      <c r="J541" s="64">
        <v>1</v>
      </c>
    </row>
    <row r="542" spans="1:10" x14ac:dyDescent="0.25">
      <c r="A542" s="3" t="str">
        <f t="shared" si="8"/>
        <v>AC Tonnage03 or less10/15/2020 (6:00pm-7:00pm)13</v>
      </c>
      <c r="B542" t="s">
        <v>64</v>
      </c>
      <c r="C542" t="s">
        <v>97</v>
      </c>
      <c r="D542" t="s">
        <v>169</v>
      </c>
      <c r="E542" t="s">
        <v>186</v>
      </c>
      <c r="F542" s="69" t="s">
        <v>208</v>
      </c>
      <c r="G542" s="69" t="s">
        <v>208</v>
      </c>
      <c r="H542" s="69" t="s">
        <v>208</v>
      </c>
      <c r="I542" s="69" t="s">
        <v>208</v>
      </c>
      <c r="J542" s="64">
        <v>1</v>
      </c>
    </row>
    <row r="543" spans="1:10" x14ac:dyDescent="0.25">
      <c r="A543" s="3" t="str">
        <f t="shared" si="8"/>
        <v>AC Tonnage03 or less10/15/2020 (6:00pm-7:00pm)14</v>
      </c>
      <c r="B543" t="s">
        <v>64</v>
      </c>
      <c r="C543" t="s">
        <v>97</v>
      </c>
      <c r="D543" t="s">
        <v>169</v>
      </c>
      <c r="E543" t="s">
        <v>187</v>
      </c>
      <c r="F543" s="69" t="s">
        <v>208</v>
      </c>
      <c r="G543" s="69" t="s">
        <v>208</v>
      </c>
      <c r="H543" s="69" t="s">
        <v>208</v>
      </c>
      <c r="I543" s="69" t="s">
        <v>208</v>
      </c>
      <c r="J543" s="64">
        <v>1</v>
      </c>
    </row>
    <row r="544" spans="1:10" x14ac:dyDescent="0.25">
      <c r="A544" s="3" t="str">
        <f t="shared" si="8"/>
        <v>AC Tonnage03 or less10/15/2020 (6:00pm-7:00pm)15</v>
      </c>
      <c r="B544" t="s">
        <v>64</v>
      </c>
      <c r="C544" t="s">
        <v>97</v>
      </c>
      <c r="D544" t="s">
        <v>169</v>
      </c>
      <c r="E544" t="s">
        <v>188</v>
      </c>
      <c r="F544" s="69" t="s">
        <v>208</v>
      </c>
      <c r="G544" s="69" t="s">
        <v>208</v>
      </c>
      <c r="H544" s="69" t="s">
        <v>208</v>
      </c>
      <c r="I544" s="69" t="s">
        <v>208</v>
      </c>
      <c r="J544" s="64">
        <v>1</v>
      </c>
    </row>
    <row r="545" spans="1:10" x14ac:dyDescent="0.25">
      <c r="A545" s="3" t="str">
        <f t="shared" si="8"/>
        <v>AC Tonnage03 or less10/15/2020 (6:00pm-7:00pm)16</v>
      </c>
      <c r="B545" t="s">
        <v>64</v>
      </c>
      <c r="C545" t="s">
        <v>97</v>
      </c>
      <c r="D545" t="s">
        <v>169</v>
      </c>
      <c r="E545" t="s">
        <v>189</v>
      </c>
      <c r="F545" s="69" t="s">
        <v>208</v>
      </c>
      <c r="G545" s="69" t="s">
        <v>208</v>
      </c>
      <c r="H545" s="69" t="s">
        <v>208</v>
      </c>
      <c r="I545" s="69" t="s">
        <v>208</v>
      </c>
      <c r="J545" s="64">
        <v>1</v>
      </c>
    </row>
    <row r="546" spans="1:10" x14ac:dyDescent="0.25">
      <c r="A546" s="3" t="str">
        <f t="shared" si="8"/>
        <v>AC Tonnage03 or less10/15/2020 (6:00pm-7:00pm)17</v>
      </c>
      <c r="B546" t="s">
        <v>64</v>
      </c>
      <c r="C546" t="s">
        <v>97</v>
      </c>
      <c r="D546" t="s">
        <v>169</v>
      </c>
      <c r="E546" t="s">
        <v>190</v>
      </c>
      <c r="F546" s="69" t="s">
        <v>208</v>
      </c>
      <c r="G546" s="69" t="s">
        <v>208</v>
      </c>
      <c r="H546" s="69" t="s">
        <v>208</v>
      </c>
      <c r="I546" s="69" t="s">
        <v>208</v>
      </c>
      <c r="J546" s="64">
        <v>1</v>
      </c>
    </row>
    <row r="547" spans="1:10" x14ac:dyDescent="0.25">
      <c r="A547" s="3" t="str">
        <f t="shared" si="8"/>
        <v>AC Tonnage03 or less10/15/2020 (6:00pm-7:00pm)18</v>
      </c>
      <c r="B547" t="s">
        <v>64</v>
      </c>
      <c r="C547" t="s">
        <v>97</v>
      </c>
      <c r="D547" t="s">
        <v>169</v>
      </c>
      <c r="E547" t="s">
        <v>191</v>
      </c>
      <c r="F547" s="69" t="s">
        <v>208</v>
      </c>
      <c r="G547" s="69" t="s">
        <v>208</v>
      </c>
      <c r="H547" s="69" t="s">
        <v>208</v>
      </c>
      <c r="I547" s="69" t="s">
        <v>208</v>
      </c>
      <c r="J547" s="64">
        <v>1</v>
      </c>
    </row>
    <row r="548" spans="1:10" x14ac:dyDescent="0.25">
      <c r="A548" s="3" t="str">
        <f t="shared" si="8"/>
        <v>AC Tonnage03 or less10/15/2020 (6:00pm-7:00pm)19</v>
      </c>
      <c r="B548" t="s">
        <v>64</v>
      </c>
      <c r="C548" t="s">
        <v>97</v>
      </c>
      <c r="D548" t="s">
        <v>169</v>
      </c>
      <c r="E548" t="s">
        <v>192</v>
      </c>
      <c r="F548" s="69" t="s">
        <v>208</v>
      </c>
      <c r="G548" s="69" t="s">
        <v>208</v>
      </c>
      <c r="H548" s="69" t="s">
        <v>208</v>
      </c>
      <c r="I548" s="69" t="s">
        <v>208</v>
      </c>
      <c r="J548" s="64">
        <v>1</v>
      </c>
    </row>
    <row r="549" spans="1:10" x14ac:dyDescent="0.25">
      <c r="A549" s="3" t="str">
        <f t="shared" si="8"/>
        <v>AC Tonnage03 or less10/15/2020 (6:00pm-7:00pm)20</v>
      </c>
      <c r="B549" t="s">
        <v>64</v>
      </c>
      <c r="C549" t="s">
        <v>97</v>
      </c>
      <c r="D549" t="s">
        <v>169</v>
      </c>
      <c r="E549" t="s">
        <v>193</v>
      </c>
      <c r="F549" s="69" t="s">
        <v>208</v>
      </c>
      <c r="G549" s="69" t="s">
        <v>208</v>
      </c>
      <c r="H549" s="69" t="s">
        <v>208</v>
      </c>
      <c r="I549" s="69" t="s">
        <v>208</v>
      </c>
      <c r="J549" s="64">
        <v>1</v>
      </c>
    </row>
    <row r="550" spans="1:10" x14ac:dyDescent="0.25">
      <c r="A550" s="3" t="str">
        <f t="shared" si="8"/>
        <v>AC Tonnage03 or less10/15/2020 (6:00pm-7:00pm)21</v>
      </c>
      <c r="B550" t="s">
        <v>64</v>
      </c>
      <c r="C550" t="s">
        <v>97</v>
      </c>
      <c r="D550" t="s">
        <v>169</v>
      </c>
      <c r="E550" t="s">
        <v>194</v>
      </c>
      <c r="F550" s="69" t="s">
        <v>208</v>
      </c>
      <c r="G550" s="69" t="s">
        <v>208</v>
      </c>
      <c r="H550" s="69" t="s">
        <v>208</v>
      </c>
      <c r="I550" s="69" t="s">
        <v>208</v>
      </c>
      <c r="J550" s="64">
        <v>1</v>
      </c>
    </row>
    <row r="551" spans="1:10" x14ac:dyDescent="0.25">
      <c r="A551" s="3" t="str">
        <f t="shared" si="8"/>
        <v>AC Tonnage03 or less10/15/2020 (6:00pm-7:00pm)22</v>
      </c>
      <c r="B551" t="s">
        <v>64</v>
      </c>
      <c r="C551" t="s">
        <v>97</v>
      </c>
      <c r="D551" t="s">
        <v>169</v>
      </c>
      <c r="E551" t="s">
        <v>195</v>
      </c>
      <c r="F551" s="69" t="s">
        <v>208</v>
      </c>
      <c r="G551" s="69" t="s">
        <v>208</v>
      </c>
      <c r="H551" s="69" t="s">
        <v>208</v>
      </c>
      <c r="I551" s="69" t="s">
        <v>208</v>
      </c>
      <c r="J551" s="64">
        <v>1</v>
      </c>
    </row>
    <row r="552" spans="1:10" x14ac:dyDescent="0.25">
      <c r="A552" s="3" t="str">
        <f t="shared" si="8"/>
        <v>AC Tonnage03 or less10/15/2020 (6:00pm-7:00pm)23</v>
      </c>
      <c r="B552" t="s">
        <v>64</v>
      </c>
      <c r="C552" t="s">
        <v>97</v>
      </c>
      <c r="D552" t="s">
        <v>169</v>
      </c>
      <c r="E552" t="s">
        <v>196</v>
      </c>
      <c r="F552" s="69" t="s">
        <v>208</v>
      </c>
      <c r="G552" s="69" t="s">
        <v>208</v>
      </c>
      <c r="H552" s="69" t="s">
        <v>208</v>
      </c>
      <c r="I552" s="69" t="s">
        <v>208</v>
      </c>
      <c r="J552" s="64">
        <v>1</v>
      </c>
    </row>
    <row r="553" spans="1:10" x14ac:dyDescent="0.25">
      <c r="A553" s="3" t="str">
        <f t="shared" si="8"/>
        <v>AC Tonnage03 or less10/15/2020 (6:00pm-7:00pm)24</v>
      </c>
      <c r="B553" t="s">
        <v>64</v>
      </c>
      <c r="C553" t="s">
        <v>97</v>
      </c>
      <c r="D553" t="s">
        <v>169</v>
      </c>
      <c r="E553" t="s">
        <v>197</v>
      </c>
      <c r="F553" s="69" t="s">
        <v>208</v>
      </c>
      <c r="G553" s="69" t="s">
        <v>208</v>
      </c>
      <c r="H553" s="69" t="s">
        <v>208</v>
      </c>
      <c r="I553" s="69" t="s">
        <v>208</v>
      </c>
      <c r="J553" s="64">
        <v>1</v>
      </c>
    </row>
    <row r="554" spans="1:10" x14ac:dyDescent="0.25">
      <c r="A554" s="3" t="str">
        <f t="shared" si="8"/>
        <v>AC Tonnage03 or less6/17/2021 (5:00pm-6:00pm)1</v>
      </c>
      <c r="B554" t="s">
        <v>64</v>
      </c>
      <c r="C554" t="s">
        <v>97</v>
      </c>
      <c r="D554" t="s">
        <v>170</v>
      </c>
      <c r="E554" t="s">
        <v>174</v>
      </c>
      <c r="F554" s="69">
        <v>2.155951976776123</v>
      </c>
      <c r="G554" s="69">
        <v>2.2709660530090332</v>
      </c>
      <c r="H554" s="69">
        <v>0.13560357689857483</v>
      </c>
      <c r="I554" s="69">
        <v>71.047042846679688</v>
      </c>
      <c r="J554" s="64">
        <v>0</v>
      </c>
    </row>
    <row r="555" spans="1:10" x14ac:dyDescent="0.25">
      <c r="A555" s="3" t="str">
        <f t="shared" si="8"/>
        <v>AC Tonnage03 or less6/17/2021 (5:00pm-6:00pm)2</v>
      </c>
      <c r="B555" t="s">
        <v>64</v>
      </c>
      <c r="C555" t="s">
        <v>97</v>
      </c>
      <c r="D555" t="s">
        <v>170</v>
      </c>
      <c r="E555" t="s">
        <v>175</v>
      </c>
      <c r="F555" s="69">
        <v>1.9822883605957031</v>
      </c>
      <c r="G555" s="69">
        <v>2.2091066837310791</v>
      </c>
      <c r="H555" s="69">
        <v>0.12235935032367706</v>
      </c>
      <c r="I555" s="69">
        <v>70.132804870605469</v>
      </c>
      <c r="J555" s="64">
        <v>0</v>
      </c>
    </row>
    <row r="556" spans="1:10" x14ac:dyDescent="0.25">
      <c r="A556" s="3" t="str">
        <f t="shared" si="8"/>
        <v>AC Tonnage03 or less6/17/2021 (5:00pm-6:00pm)3</v>
      </c>
      <c r="B556" t="s">
        <v>64</v>
      </c>
      <c r="C556" t="s">
        <v>97</v>
      </c>
      <c r="D556" t="s">
        <v>170</v>
      </c>
      <c r="E556" t="s">
        <v>176</v>
      </c>
      <c r="F556" s="69">
        <v>1.9251021146774292</v>
      </c>
      <c r="G556" s="69">
        <v>2.1093904972076416</v>
      </c>
      <c r="H556" s="69">
        <v>0.13680683076381683</v>
      </c>
      <c r="I556" s="69">
        <v>69.298591613769531</v>
      </c>
      <c r="J556" s="64">
        <v>0</v>
      </c>
    </row>
    <row r="557" spans="1:10" x14ac:dyDescent="0.25">
      <c r="A557" s="3" t="str">
        <f t="shared" si="8"/>
        <v>AC Tonnage03 or less6/17/2021 (5:00pm-6:00pm)4</v>
      </c>
      <c r="B557" t="s">
        <v>64</v>
      </c>
      <c r="C557" t="s">
        <v>97</v>
      </c>
      <c r="D557" t="s">
        <v>170</v>
      </c>
      <c r="E557" t="s">
        <v>177</v>
      </c>
      <c r="F557" s="69">
        <v>2.0145547389984131</v>
      </c>
      <c r="G557" s="69">
        <v>2.2229771614074707</v>
      </c>
      <c r="H557" s="69">
        <v>0.13707877695560455</v>
      </c>
      <c r="I557" s="69">
        <v>68.645477294921875</v>
      </c>
      <c r="J557" s="64">
        <v>0</v>
      </c>
    </row>
    <row r="558" spans="1:10" x14ac:dyDescent="0.25">
      <c r="A558" s="3" t="str">
        <f t="shared" si="8"/>
        <v>AC Tonnage03 or less6/17/2021 (5:00pm-6:00pm)5</v>
      </c>
      <c r="B558" t="s">
        <v>64</v>
      </c>
      <c r="C558" t="s">
        <v>97</v>
      </c>
      <c r="D558" t="s">
        <v>170</v>
      </c>
      <c r="E558" t="s">
        <v>178</v>
      </c>
      <c r="F558" s="69">
        <v>2.3381667137145996</v>
      </c>
      <c r="G558" s="69">
        <v>2.5177130699157715</v>
      </c>
      <c r="H558" s="69">
        <v>0.14568637311458588</v>
      </c>
      <c r="I558" s="69">
        <v>68.114295959472656</v>
      </c>
      <c r="J558" s="64">
        <v>0</v>
      </c>
    </row>
    <row r="559" spans="1:10" x14ac:dyDescent="0.25">
      <c r="A559" s="3" t="str">
        <f t="shared" si="8"/>
        <v>AC Tonnage03 or less6/17/2021 (5:00pm-6:00pm)6</v>
      </c>
      <c r="B559" t="s">
        <v>64</v>
      </c>
      <c r="C559" t="s">
        <v>97</v>
      </c>
      <c r="D559" t="s">
        <v>170</v>
      </c>
      <c r="E559" t="s">
        <v>179</v>
      </c>
      <c r="F559" s="69">
        <v>2.8137185573577881</v>
      </c>
      <c r="G559" s="69">
        <v>3.0893011093139648</v>
      </c>
      <c r="H559" s="69">
        <v>0.30262112617492676</v>
      </c>
      <c r="I559" s="69">
        <v>67.728767395019531</v>
      </c>
      <c r="J559" s="64">
        <v>0</v>
      </c>
    </row>
    <row r="560" spans="1:10" x14ac:dyDescent="0.25">
      <c r="A560" s="3" t="str">
        <f t="shared" si="8"/>
        <v>AC Tonnage03 or less6/17/2021 (5:00pm-6:00pm)7</v>
      </c>
      <c r="B560" t="s">
        <v>64</v>
      </c>
      <c r="C560" t="s">
        <v>97</v>
      </c>
      <c r="D560" t="s">
        <v>170</v>
      </c>
      <c r="E560" t="s">
        <v>180</v>
      </c>
      <c r="F560" s="69">
        <v>3.743800163269043</v>
      </c>
      <c r="G560" s="69">
        <v>3.7567341327667236</v>
      </c>
      <c r="H560" s="69">
        <v>0.37284436821937561</v>
      </c>
      <c r="I560" s="69">
        <v>67.289726257324219</v>
      </c>
      <c r="J560" s="64">
        <v>0</v>
      </c>
    </row>
    <row r="561" spans="1:10" x14ac:dyDescent="0.25">
      <c r="A561" s="3" t="str">
        <f t="shared" si="8"/>
        <v>AC Tonnage03 or less6/17/2021 (5:00pm-6:00pm)8</v>
      </c>
      <c r="B561" t="s">
        <v>64</v>
      </c>
      <c r="C561" t="s">
        <v>97</v>
      </c>
      <c r="D561" t="s">
        <v>170</v>
      </c>
      <c r="E561" t="s">
        <v>181</v>
      </c>
      <c r="F561" s="69">
        <v>4.3315320014953613</v>
      </c>
      <c r="G561" s="69">
        <v>4.4060459136962891</v>
      </c>
      <c r="H561" s="69">
        <v>0.3038729727268219</v>
      </c>
      <c r="I561" s="69">
        <v>68.028167724609375</v>
      </c>
      <c r="J561" s="64">
        <v>0</v>
      </c>
    </row>
    <row r="562" spans="1:10" x14ac:dyDescent="0.25">
      <c r="A562" s="3" t="str">
        <f t="shared" si="8"/>
        <v>AC Tonnage03 or less6/17/2021 (5:00pm-6:00pm)9</v>
      </c>
      <c r="B562" t="s">
        <v>64</v>
      </c>
      <c r="C562" t="s">
        <v>97</v>
      </c>
      <c r="D562" t="s">
        <v>170</v>
      </c>
      <c r="E562" t="s">
        <v>182</v>
      </c>
      <c r="F562" s="69">
        <v>4.9744038581848145</v>
      </c>
      <c r="G562" s="69">
        <v>5.159428596496582</v>
      </c>
      <c r="H562" s="69">
        <v>0.32778412103652954</v>
      </c>
      <c r="I562" s="69">
        <v>71.618621826171875</v>
      </c>
      <c r="J562" s="64">
        <v>0</v>
      </c>
    </row>
    <row r="563" spans="1:10" x14ac:dyDescent="0.25">
      <c r="A563" s="3" t="str">
        <f t="shared" si="8"/>
        <v>AC Tonnage03 or less6/17/2021 (5:00pm-6:00pm)10</v>
      </c>
      <c r="B563" t="s">
        <v>64</v>
      </c>
      <c r="C563" t="s">
        <v>97</v>
      </c>
      <c r="D563" t="s">
        <v>170</v>
      </c>
      <c r="E563" t="s">
        <v>183</v>
      </c>
      <c r="F563" s="69">
        <v>5.7302045822143555</v>
      </c>
      <c r="G563" s="69">
        <v>5.8497357368469238</v>
      </c>
      <c r="H563" s="69">
        <v>0.31838527321815491</v>
      </c>
      <c r="I563" s="69">
        <v>74.70501708984375</v>
      </c>
      <c r="J563" s="64">
        <v>0</v>
      </c>
    </row>
    <row r="564" spans="1:10" x14ac:dyDescent="0.25">
      <c r="A564" s="3" t="str">
        <f t="shared" si="8"/>
        <v>AC Tonnage03 or less6/17/2021 (5:00pm-6:00pm)11</v>
      </c>
      <c r="B564" t="s">
        <v>64</v>
      </c>
      <c r="C564" t="s">
        <v>97</v>
      </c>
      <c r="D564" t="s">
        <v>170</v>
      </c>
      <c r="E564" t="s">
        <v>184</v>
      </c>
      <c r="F564" s="69">
        <v>6.1263785362243652</v>
      </c>
      <c r="G564" s="69">
        <v>6.2469029426574707</v>
      </c>
      <c r="H564" s="69">
        <v>0.36590307950973511</v>
      </c>
      <c r="I564" s="69">
        <v>76.254928588867188</v>
      </c>
      <c r="J564" s="64">
        <v>0</v>
      </c>
    </row>
    <row r="565" spans="1:10" x14ac:dyDescent="0.25">
      <c r="A565" s="3" t="str">
        <f t="shared" si="8"/>
        <v>AC Tonnage03 or less6/17/2021 (5:00pm-6:00pm)12</v>
      </c>
      <c r="B565" t="s">
        <v>64</v>
      </c>
      <c r="C565" t="s">
        <v>97</v>
      </c>
      <c r="D565" t="s">
        <v>170</v>
      </c>
      <c r="E565" t="s">
        <v>185</v>
      </c>
      <c r="F565" s="69">
        <v>6.3959345817565918</v>
      </c>
      <c r="G565" s="69">
        <v>6.6035323143005371</v>
      </c>
      <c r="H565" s="69">
        <v>0.34304723143577576</v>
      </c>
      <c r="I565" s="69">
        <v>80.42657470703125</v>
      </c>
      <c r="J565" s="64">
        <v>0</v>
      </c>
    </row>
    <row r="566" spans="1:10" x14ac:dyDescent="0.25">
      <c r="A566" s="3" t="str">
        <f t="shared" si="8"/>
        <v>AC Tonnage03 or less6/17/2021 (5:00pm-6:00pm)13</v>
      </c>
      <c r="B566" t="s">
        <v>64</v>
      </c>
      <c r="C566" t="s">
        <v>97</v>
      </c>
      <c r="D566" t="s">
        <v>170</v>
      </c>
      <c r="E566" t="s">
        <v>186</v>
      </c>
      <c r="F566" s="69">
        <v>6.7447304725646973</v>
      </c>
      <c r="G566" s="69">
        <v>6.7414484024047852</v>
      </c>
      <c r="H566" s="69">
        <v>0.35502263903617859</v>
      </c>
      <c r="I566" s="69">
        <v>83.967971801757813</v>
      </c>
      <c r="J566" s="64">
        <v>0</v>
      </c>
    </row>
    <row r="567" spans="1:10" x14ac:dyDescent="0.25">
      <c r="A567" s="3" t="str">
        <f t="shared" si="8"/>
        <v>AC Tonnage03 or less6/17/2021 (5:00pm-6:00pm)14</v>
      </c>
      <c r="B567" t="s">
        <v>64</v>
      </c>
      <c r="C567" t="s">
        <v>97</v>
      </c>
      <c r="D567" t="s">
        <v>170</v>
      </c>
      <c r="E567" t="s">
        <v>187</v>
      </c>
      <c r="F567" s="69">
        <v>6.7628440856933594</v>
      </c>
      <c r="G567" s="69">
        <v>6.8256406784057617</v>
      </c>
      <c r="H567" s="69">
        <v>0.23914237320423126</v>
      </c>
      <c r="I567" s="69">
        <v>85.722183227539063</v>
      </c>
      <c r="J567" s="64">
        <v>0</v>
      </c>
    </row>
    <row r="568" spans="1:10" x14ac:dyDescent="0.25">
      <c r="A568" s="3" t="str">
        <f t="shared" si="8"/>
        <v>AC Tonnage03 or less6/17/2021 (5:00pm-6:00pm)15</v>
      </c>
      <c r="B568" t="s">
        <v>64</v>
      </c>
      <c r="C568" t="s">
        <v>97</v>
      </c>
      <c r="D568" t="s">
        <v>170</v>
      </c>
      <c r="E568" t="s">
        <v>188</v>
      </c>
      <c r="F568" s="69">
        <v>6.776491641998291</v>
      </c>
      <c r="G568" s="69">
        <v>6.6843504905700684</v>
      </c>
      <c r="H568" s="69">
        <v>0.13260124623775482</v>
      </c>
      <c r="I568" s="69">
        <v>86.877510070800781</v>
      </c>
      <c r="J568" s="64">
        <v>0</v>
      </c>
    </row>
    <row r="569" spans="1:10" x14ac:dyDescent="0.25">
      <c r="A569" s="3" t="str">
        <f t="shared" si="8"/>
        <v>AC Tonnage03 or less6/17/2021 (5:00pm-6:00pm)16</v>
      </c>
      <c r="B569" t="s">
        <v>64</v>
      </c>
      <c r="C569" t="s">
        <v>97</v>
      </c>
      <c r="D569" t="s">
        <v>170</v>
      </c>
      <c r="E569" t="s">
        <v>189</v>
      </c>
      <c r="F569" s="69">
        <v>6.0758671760559082</v>
      </c>
      <c r="G569" s="69">
        <v>6.1680083274841309</v>
      </c>
      <c r="H569" s="69">
        <v>0.13260124623775482</v>
      </c>
      <c r="I569" s="69">
        <v>86.259735107421875</v>
      </c>
      <c r="J569" s="64">
        <v>0</v>
      </c>
    </row>
    <row r="570" spans="1:10" x14ac:dyDescent="0.25">
      <c r="A570" s="3" t="str">
        <f t="shared" si="8"/>
        <v>AC Tonnage03 or less6/17/2021 (5:00pm-6:00pm)17</v>
      </c>
      <c r="B570" t="s">
        <v>64</v>
      </c>
      <c r="C570" t="s">
        <v>97</v>
      </c>
      <c r="D570" t="s">
        <v>170</v>
      </c>
      <c r="E570" t="s">
        <v>190</v>
      </c>
      <c r="F570" s="69">
        <v>5.4371919631958008</v>
      </c>
      <c r="G570" s="69">
        <v>5.4196043014526367</v>
      </c>
      <c r="H570" s="69">
        <v>0.22090333700180054</v>
      </c>
      <c r="I570" s="69">
        <v>86.078605651855469</v>
      </c>
      <c r="J570" s="64">
        <v>0</v>
      </c>
    </row>
    <row r="571" spans="1:10" x14ac:dyDescent="0.25">
      <c r="A571" s="3" t="str">
        <f t="shared" si="8"/>
        <v>AC Tonnage03 or less6/17/2021 (5:00pm-6:00pm)18</v>
      </c>
      <c r="B571" t="s">
        <v>64</v>
      </c>
      <c r="C571" t="s">
        <v>97</v>
      </c>
      <c r="D571" t="s">
        <v>170</v>
      </c>
      <c r="E571" t="s">
        <v>191</v>
      </c>
      <c r="F571" s="69">
        <v>4.3982467651367188</v>
      </c>
      <c r="G571" s="69">
        <v>4.2299728393554688</v>
      </c>
      <c r="H571" s="69">
        <v>0.23970386385917664</v>
      </c>
      <c r="I571" s="69">
        <v>84.819839477539063</v>
      </c>
      <c r="J571" s="64">
        <v>0</v>
      </c>
    </row>
    <row r="572" spans="1:10" x14ac:dyDescent="0.25">
      <c r="A572" s="3" t="str">
        <f t="shared" si="8"/>
        <v>AC Tonnage03 or less6/17/2021 (5:00pm-6:00pm)19</v>
      </c>
      <c r="B572" t="s">
        <v>64</v>
      </c>
      <c r="C572" t="s">
        <v>97</v>
      </c>
      <c r="D572" t="s">
        <v>170</v>
      </c>
      <c r="E572" t="s">
        <v>192</v>
      </c>
      <c r="F572" s="69">
        <v>3.9967174530029297</v>
      </c>
      <c r="G572" s="69">
        <v>3.9597423076629639</v>
      </c>
      <c r="H572" s="69">
        <v>0.29288077354431152</v>
      </c>
      <c r="I572" s="69">
        <v>83.069046020507813</v>
      </c>
      <c r="J572" s="64">
        <v>0</v>
      </c>
    </row>
    <row r="573" spans="1:10" x14ac:dyDescent="0.25">
      <c r="A573" s="3" t="str">
        <f t="shared" si="8"/>
        <v>AC Tonnage03 or less6/17/2021 (5:00pm-6:00pm)20</v>
      </c>
      <c r="B573" t="s">
        <v>64</v>
      </c>
      <c r="C573" t="s">
        <v>97</v>
      </c>
      <c r="D573" t="s">
        <v>170</v>
      </c>
      <c r="E573" t="s">
        <v>193</v>
      </c>
      <c r="F573" s="69">
        <v>3.7370777130126953</v>
      </c>
      <c r="G573" s="69">
        <v>3.621037483215332</v>
      </c>
      <c r="H573" s="69">
        <v>0.34522625803947449</v>
      </c>
      <c r="I573" s="69">
        <v>80.292442321777344</v>
      </c>
      <c r="J573" s="64">
        <v>0</v>
      </c>
    </row>
    <row r="574" spans="1:10" x14ac:dyDescent="0.25">
      <c r="A574" s="3" t="str">
        <f t="shared" si="8"/>
        <v>AC Tonnage03 or less6/17/2021 (5:00pm-6:00pm)21</v>
      </c>
      <c r="B574" t="s">
        <v>64</v>
      </c>
      <c r="C574" t="s">
        <v>97</v>
      </c>
      <c r="D574" t="s">
        <v>170</v>
      </c>
      <c r="E574" t="s">
        <v>194</v>
      </c>
      <c r="F574" s="69">
        <v>3.5001730918884277</v>
      </c>
      <c r="G574" s="69">
        <v>3.432605504989624</v>
      </c>
      <c r="H574" s="69">
        <v>0.28536763787269592</v>
      </c>
      <c r="I574" s="69">
        <v>76.935447692871094</v>
      </c>
      <c r="J574" s="64">
        <v>0</v>
      </c>
    </row>
    <row r="575" spans="1:10" x14ac:dyDescent="0.25">
      <c r="A575" s="3" t="str">
        <f t="shared" si="8"/>
        <v>AC Tonnage03 or less6/17/2021 (5:00pm-6:00pm)22</v>
      </c>
      <c r="B575" t="s">
        <v>64</v>
      </c>
      <c r="C575" t="s">
        <v>97</v>
      </c>
      <c r="D575" t="s">
        <v>170</v>
      </c>
      <c r="E575" t="s">
        <v>195</v>
      </c>
      <c r="F575" s="69">
        <v>3.1269030570983887</v>
      </c>
      <c r="G575" s="69">
        <v>3.1176602840423584</v>
      </c>
      <c r="H575" s="69">
        <v>0.22363737225532532</v>
      </c>
      <c r="I575" s="69">
        <v>74.054252624511719</v>
      </c>
      <c r="J575" s="64">
        <v>0</v>
      </c>
    </row>
    <row r="576" spans="1:10" x14ac:dyDescent="0.25">
      <c r="A576" s="3" t="str">
        <f t="shared" si="8"/>
        <v>AC Tonnage03 or less6/17/2021 (5:00pm-6:00pm)23</v>
      </c>
      <c r="B576" t="s">
        <v>64</v>
      </c>
      <c r="C576" t="s">
        <v>97</v>
      </c>
      <c r="D576" t="s">
        <v>170</v>
      </c>
      <c r="E576" t="s">
        <v>196</v>
      </c>
      <c r="F576" s="69">
        <v>2.8152186870574951</v>
      </c>
      <c r="G576" s="69">
        <v>2.7806417942047119</v>
      </c>
      <c r="H576" s="69">
        <v>0.19010266661643982</v>
      </c>
      <c r="I576" s="69">
        <v>72.483612060546875</v>
      </c>
      <c r="J576" s="64">
        <v>0</v>
      </c>
    </row>
    <row r="577" spans="1:10" x14ac:dyDescent="0.25">
      <c r="A577" s="3" t="str">
        <f t="shared" si="8"/>
        <v>AC Tonnage03 or less6/17/2021 (5:00pm-6:00pm)24</v>
      </c>
      <c r="B577" t="s">
        <v>64</v>
      </c>
      <c r="C577" t="s">
        <v>97</v>
      </c>
      <c r="D577" t="s">
        <v>170</v>
      </c>
      <c r="E577" t="s">
        <v>197</v>
      </c>
      <c r="F577" s="69">
        <v>2.451317310333252</v>
      </c>
      <c r="G577" s="69">
        <v>2.5542051792144775</v>
      </c>
      <c r="H577" s="69">
        <v>0.2504250705242157</v>
      </c>
      <c r="I577" s="69">
        <v>70.890151977539063</v>
      </c>
      <c r="J577" s="64">
        <v>0</v>
      </c>
    </row>
    <row r="578" spans="1:10" x14ac:dyDescent="0.25">
      <c r="A578" s="3" t="str">
        <f t="shared" si="8"/>
        <v>AC Tonnage03 or less7/9/2021 (5:50pm-8:55pm)1</v>
      </c>
      <c r="B578" t="s">
        <v>64</v>
      </c>
      <c r="C578" t="s">
        <v>97</v>
      </c>
      <c r="D578" t="s">
        <v>171</v>
      </c>
      <c r="E578" t="s">
        <v>174</v>
      </c>
      <c r="F578" s="69">
        <v>2.4172980785369873</v>
      </c>
      <c r="G578" s="69">
        <v>2.3522992134094238</v>
      </c>
      <c r="H578" s="69">
        <v>6.8282619118690491E-2</v>
      </c>
      <c r="I578" s="69">
        <v>74.009208679199219</v>
      </c>
      <c r="J578" s="64">
        <v>0</v>
      </c>
    </row>
    <row r="579" spans="1:10" x14ac:dyDescent="0.25">
      <c r="A579" s="3" t="str">
        <f t="shared" ref="A579:A642" si="9">B579&amp;C579&amp;D579&amp;E579</f>
        <v>AC Tonnage03 or less7/9/2021 (5:50pm-8:55pm)2</v>
      </c>
      <c r="B579" t="s">
        <v>64</v>
      </c>
      <c r="C579" t="s">
        <v>97</v>
      </c>
      <c r="D579" t="s">
        <v>171</v>
      </c>
      <c r="E579" t="s">
        <v>175</v>
      </c>
      <c r="F579" s="69">
        <v>2.3500874042510986</v>
      </c>
      <c r="G579" s="69">
        <v>2.249056339263916</v>
      </c>
      <c r="H579" s="69">
        <v>7.2262108325958252E-2</v>
      </c>
      <c r="I579" s="69">
        <v>73.363777160644531</v>
      </c>
      <c r="J579" s="64">
        <v>0</v>
      </c>
    </row>
    <row r="580" spans="1:10" x14ac:dyDescent="0.25">
      <c r="A580" s="3" t="str">
        <f t="shared" si="9"/>
        <v>AC Tonnage03 or less7/9/2021 (5:50pm-8:55pm)3</v>
      </c>
      <c r="B580" t="s">
        <v>64</v>
      </c>
      <c r="C580" t="s">
        <v>97</v>
      </c>
      <c r="D580" t="s">
        <v>171</v>
      </c>
      <c r="E580" t="s">
        <v>176</v>
      </c>
      <c r="F580" s="69">
        <v>2.2308573722839355</v>
      </c>
      <c r="G580" s="69">
        <v>2.2035431861877441</v>
      </c>
      <c r="H580" s="69">
        <v>7.5288057327270508E-2</v>
      </c>
      <c r="I580" s="69">
        <v>72.705810546875</v>
      </c>
      <c r="J580" s="64">
        <v>0</v>
      </c>
    </row>
    <row r="581" spans="1:10" x14ac:dyDescent="0.25">
      <c r="A581" s="3" t="str">
        <f t="shared" si="9"/>
        <v>AC Tonnage03 or less7/9/2021 (5:50pm-8:55pm)4</v>
      </c>
      <c r="B581" t="s">
        <v>64</v>
      </c>
      <c r="C581" t="s">
        <v>97</v>
      </c>
      <c r="D581" t="s">
        <v>171</v>
      </c>
      <c r="E581" t="s">
        <v>177</v>
      </c>
      <c r="F581" s="69">
        <v>2.4854874610900879</v>
      </c>
      <c r="G581" s="69">
        <v>2.2425568103790283</v>
      </c>
      <c r="H581" s="69">
        <v>0.16937831044197083</v>
      </c>
      <c r="I581" s="69">
        <v>72.003868103027344</v>
      </c>
      <c r="J581" s="64">
        <v>0</v>
      </c>
    </row>
    <row r="582" spans="1:10" x14ac:dyDescent="0.25">
      <c r="A582" s="3" t="str">
        <f t="shared" si="9"/>
        <v>AC Tonnage03 or less7/9/2021 (5:50pm-8:55pm)5</v>
      </c>
      <c r="B582" t="s">
        <v>64</v>
      </c>
      <c r="C582" t="s">
        <v>97</v>
      </c>
      <c r="D582" t="s">
        <v>171</v>
      </c>
      <c r="E582" t="s">
        <v>178</v>
      </c>
      <c r="F582" s="69">
        <v>2.7144708633422852</v>
      </c>
      <c r="G582" s="69">
        <v>2.5994818210601807</v>
      </c>
      <c r="H582" s="69">
        <v>0.16005834937095642</v>
      </c>
      <c r="I582" s="69">
        <v>71.560646057128906</v>
      </c>
      <c r="J582" s="64">
        <v>0</v>
      </c>
    </row>
    <row r="583" spans="1:10" x14ac:dyDescent="0.25">
      <c r="A583" s="3" t="str">
        <f t="shared" si="9"/>
        <v>AC Tonnage03 or less7/9/2021 (5:50pm-8:55pm)6</v>
      </c>
      <c r="B583" t="s">
        <v>64</v>
      </c>
      <c r="C583" t="s">
        <v>97</v>
      </c>
      <c r="D583" t="s">
        <v>171</v>
      </c>
      <c r="E583" t="s">
        <v>179</v>
      </c>
      <c r="F583" s="69">
        <v>3.3443145751953125</v>
      </c>
      <c r="G583" s="69">
        <v>3.053708553314209</v>
      </c>
      <c r="H583" s="69">
        <v>0.13266409933567047</v>
      </c>
      <c r="I583" s="69">
        <v>71.074272155761719</v>
      </c>
      <c r="J583" s="64">
        <v>0</v>
      </c>
    </row>
    <row r="584" spans="1:10" x14ac:dyDescent="0.25">
      <c r="A584" s="3" t="str">
        <f t="shared" si="9"/>
        <v>AC Tonnage03 or less7/9/2021 (5:50pm-8:55pm)7</v>
      </c>
      <c r="B584" t="s">
        <v>64</v>
      </c>
      <c r="C584" t="s">
        <v>97</v>
      </c>
      <c r="D584" t="s">
        <v>171</v>
      </c>
      <c r="E584" t="s">
        <v>180</v>
      </c>
      <c r="F584" s="69">
        <v>3.8122954368591309</v>
      </c>
      <c r="G584" s="69">
        <v>3.6151504516601563</v>
      </c>
      <c r="H584" s="69">
        <v>0.19730669260025024</v>
      </c>
      <c r="I584" s="69">
        <v>70.630836486816406</v>
      </c>
      <c r="J584" s="64">
        <v>0</v>
      </c>
    </row>
    <row r="585" spans="1:10" x14ac:dyDescent="0.25">
      <c r="A585" s="3" t="str">
        <f t="shared" si="9"/>
        <v>AC Tonnage03 or less7/9/2021 (5:50pm-8:55pm)8</v>
      </c>
      <c r="B585" t="s">
        <v>64</v>
      </c>
      <c r="C585" t="s">
        <v>97</v>
      </c>
      <c r="D585" t="s">
        <v>171</v>
      </c>
      <c r="E585" t="s">
        <v>181</v>
      </c>
      <c r="F585" s="69">
        <v>4.6327219009399414</v>
      </c>
      <c r="G585" s="69">
        <v>4.2889876365661621</v>
      </c>
      <c r="H585" s="69">
        <v>0.20373831689357758</v>
      </c>
      <c r="I585" s="69">
        <v>70.983268737792969</v>
      </c>
      <c r="J585" s="64">
        <v>0</v>
      </c>
    </row>
    <row r="586" spans="1:10" x14ac:dyDescent="0.25">
      <c r="A586" s="3" t="str">
        <f t="shared" si="9"/>
        <v>AC Tonnage03 or less7/9/2021 (5:50pm-8:55pm)9</v>
      </c>
      <c r="B586" t="s">
        <v>64</v>
      </c>
      <c r="C586" t="s">
        <v>97</v>
      </c>
      <c r="D586" t="s">
        <v>171</v>
      </c>
      <c r="E586" t="s">
        <v>182</v>
      </c>
      <c r="F586" s="69">
        <v>5.4422430992126465</v>
      </c>
      <c r="G586" s="69">
        <v>5.1543064117431641</v>
      </c>
      <c r="H586" s="69">
        <v>0.25703996419906616</v>
      </c>
      <c r="I586" s="69">
        <v>73.493438720703125</v>
      </c>
      <c r="J586" s="64">
        <v>0</v>
      </c>
    </row>
    <row r="587" spans="1:10" x14ac:dyDescent="0.25">
      <c r="A587" s="3" t="str">
        <f t="shared" si="9"/>
        <v>AC Tonnage03 or less7/9/2021 (5:50pm-8:55pm)10</v>
      </c>
      <c r="B587" t="s">
        <v>64</v>
      </c>
      <c r="C587" t="s">
        <v>97</v>
      </c>
      <c r="D587" t="s">
        <v>171</v>
      </c>
      <c r="E587" t="s">
        <v>183</v>
      </c>
      <c r="F587" s="69">
        <v>6.4720935821533203</v>
      </c>
      <c r="G587" s="69">
        <v>5.947700023651123</v>
      </c>
      <c r="H587" s="69">
        <v>0.27434167265892029</v>
      </c>
      <c r="I587" s="69">
        <v>77.194007873535156</v>
      </c>
      <c r="J587" s="64">
        <v>0</v>
      </c>
    </row>
    <row r="588" spans="1:10" x14ac:dyDescent="0.25">
      <c r="A588" s="3" t="str">
        <f t="shared" si="9"/>
        <v>AC Tonnage03 or less7/9/2021 (5:50pm-8:55pm)11</v>
      </c>
      <c r="B588" t="s">
        <v>64</v>
      </c>
      <c r="C588" t="s">
        <v>97</v>
      </c>
      <c r="D588" t="s">
        <v>171</v>
      </c>
      <c r="E588" t="s">
        <v>184</v>
      </c>
      <c r="F588" s="69">
        <v>6.5704879760742188</v>
      </c>
      <c r="G588" s="69">
        <v>6.5015954971313477</v>
      </c>
      <c r="H588" s="69">
        <v>0.32991066575050354</v>
      </c>
      <c r="I588" s="69">
        <v>81.758255004882813</v>
      </c>
      <c r="J588" s="64">
        <v>0</v>
      </c>
    </row>
    <row r="589" spans="1:10" x14ac:dyDescent="0.25">
      <c r="A589" s="3" t="str">
        <f t="shared" si="9"/>
        <v>AC Tonnage03 or less7/9/2021 (5:50pm-8:55pm)12</v>
      </c>
      <c r="B589" t="s">
        <v>64</v>
      </c>
      <c r="C589" t="s">
        <v>97</v>
      </c>
      <c r="D589" t="s">
        <v>171</v>
      </c>
      <c r="E589" t="s">
        <v>185</v>
      </c>
      <c r="F589" s="69">
        <v>6.8993635177612305</v>
      </c>
      <c r="G589" s="69">
        <v>6.842646598815918</v>
      </c>
      <c r="H589" s="69">
        <v>0.29252174496650696</v>
      </c>
      <c r="I589" s="69">
        <v>84.7430419921875</v>
      </c>
      <c r="J589" s="64">
        <v>0</v>
      </c>
    </row>
    <row r="590" spans="1:10" x14ac:dyDescent="0.25">
      <c r="A590" s="3" t="str">
        <f t="shared" si="9"/>
        <v>AC Tonnage03 or less7/9/2021 (5:50pm-8:55pm)13</v>
      </c>
      <c r="B590" t="s">
        <v>64</v>
      </c>
      <c r="C590" t="s">
        <v>97</v>
      </c>
      <c r="D590" t="s">
        <v>171</v>
      </c>
      <c r="E590" t="s">
        <v>186</v>
      </c>
      <c r="F590" s="69">
        <v>6.7931962013244629</v>
      </c>
      <c r="G590" s="69">
        <v>6.8618669509887695</v>
      </c>
      <c r="H590" s="69">
        <v>0.26500082015991211</v>
      </c>
      <c r="I590" s="69">
        <v>86.845947265625</v>
      </c>
      <c r="J590" s="64">
        <v>0</v>
      </c>
    </row>
    <row r="591" spans="1:10" x14ac:dyDescent="0.25">
      <c r="A591" s="3" t="str">
        <f t="shared" si="9"/>
        <v>AC Tonnage03 or less7/9/2021 (5:50pm-8:55pm)14</v>
      </c>
      <c r="B591" t="s">
        <v>64</v>
      </c>
      <c r="C591" t="s">
        <v>97</v>
      </c>
      <c r="D591" t="s">
        <v>171</v>
      </c>
      <c r="E591" t="s">
        <v>187</v>
      </c>
      <c r="F591" s="69">
        <v>6.9044189453125</v>
      </c>
      <c r="G591" s="69">
        <v>6.8231592178344727</v>
      </c>
      <c r="H591" s="69">
        <v>0.32617631554603577</v>
      </c>
      <c r="I591" s="69">
        <v>88.590888977050781</v>
      </c>
      <c r="J591" s="64">
        <v>0</v>
      </c>
    </row>
    <row r="592" spans="1:10" x14ac:dyDescent="0.25">
      <c r="A592" s="3" t="str">
        <f t="shared" si="9"/>
        <v>AC Tonnage03 or less7/9/2021 (5:50pm-8:55pm)15</v>
      </c>
      <c r="B592" t="s">
        <v>64</v>
      </c>
      <c r="C592" t="s">
        <v>97</v>
      </c>
      <c r="D592" t="s">
        <v>171</v>
      </c>
      <c r="E592" t="s">
        <v>188</v>
      </c>
      <c r="F592" s="69">
        <v>6.7404065132141113</v>
      </c>
      <c r="G592" s="69">
        <v>6.7164616584777832</v>
      </c>
      <c r="H592" s="69">
        <v>0.13428467512130737</v>
      </c>
      <c r="I592" s="69">
        <v>89.670066833496094</v>
      </c>
      <c r="J592" s="64">
        <v>0</v>
      </c>
    </row>
    <row r="593" spans="1:10" x14ac:dyDescent="0.25">
      <c r="A593" s="3" t="str">
        <f t="shared" si="9"/>
        <v>AC Tonnage03 or less7/9/2021 (5:50pm-8:55pm)16</v>
      </c>
      <c r="B593" t="s">
        <v>64</v>
      </c>
      <c r="C593" t="s">
        <v>97</v>
      </c>
      <c r="D593" t="s">
        <v>171</v>
      </c>
      <c r="E593" t="s">
        <v>189</v>
      </c>
      <c r="F593" s="69">
        <v>5.9711904525756836</v>
      </c>
      <c r="G593" s="69">
        <v>5.9951353073120117</v>
      </c>
      <c r="H593" s="69">
        <v>0.13428469002246857</v>
      </c>
      <c r="I593" s="69">
        <v>90.680183410644531</v>
      </c>
      <c r="J593" s="64">
        <v>0</v>
      </c>
    </row>
    <row r="594" spans="1:10" x14ac:dyDescent="0.25">
      <c r="A594" s="3" t="str">
        <f t="shared" si="9"/>
        <v>AC Tonnage03 or less7/9/2021 (5:50pm-8:55pm)17</v>
      </c>
      <c r="B594" t="s">
        <v>64</v>
      </c>
      <c r="C594" t="s">
        <v>97</v>
      </c>
      <c r="D594" t="s">
        <v>171</v>
      </c>
      <c r="E594" t="s">
        <v>190</v>
      </c>
      <c r="F594" s="69">
        <v>5.4999847412109375</v>
      </c>
      <c r="G594" s="69">
        <v>5.271517276763916</v>
      </c>
      <c r="H594" s="69">
        <v>0.18199843168258667</v>
      </c>
      <c r="I594" s="69">
        <v>91.356155395507813</v>
      </c>
      <c r="J594" s="64">
        <v>0</v>
      </c>
    </row>
    <row r="595" spans="1:10" x14ac:dyDescent="0.25">
      <c r="A595" s="3" t="str">
        <f t="shared" si="9"/>
        <v>AC Tonnage03 or less7/9/2021 (5:50pm-8:55pm)18</v>
      </c>
      <c r="B595" t="s">
        <v>64</v>
      </c>
      <c r="C595" t="s">
        <v>97</v>
      </c>
      <c r="D595" t="s">
        <v>171</v>
      </c>
      <c r="E595" t="s">
        <v>191</v>
      </c>
      <c r="F595" s="69">
        <v>4.3436851501464844</v>
      </c>
      <c r="G595" s="69">
        <v>4.3529338836669922</v>
      </c>
      <c r="H595" s="69">
        <v>0.21489213407039642</v>
      </c>
      <c r="I595" s="69">
        <v>90.702903747558594</v>
      </c>
      <c r="J595" s="64">
        <v>0</v>
      </c>
    </row>
    <row r="596" spans="1:10" x14ac:dyDescent="0.25">
      <c r="A596" s="3" t="str">
        <f t="shared" si="9"/>
        <v>AC Tonnage03 or less7/9/2021 (5:50pm-8:55pm)19</v>
      </c>
      <c r="B596" t="s">
        <v>64</v>
      </c>
      <c r="C596" t="s">
        <v>97</v>
      </c>
      <c r="D596" t="s">
        <v>171</v>
      </c>
      <c r="E596" t="s">
        <v>192</v>
      </c>
      <c r="F596" s="69">
        <v>3.9549300670623779</v>
      </c>
      <c r="G596" s="69">
        <v>3.7344696521759033</v>
      </c>
      <c r="H596" s="69">
        <v>0.18488593399524689</v>
      </c>
      <c r="I596" s="69">
        <v>89.268165588378906</v>
      </c>
      <c r="J596" s="64">
        <v>0</v>
      </c>
    </row>
    <row r="597" spans="1:10" x14ac:dyDescent="0.25">
      <c r="A597" s="3" t="str">
        <f t="shared" si="9"/>
        <v>AC Tonnage03 or less7/9/2021 (5:50pm-8:55pm)20</v>
      </c>
      <c r="B597" t="s">
        <v>64</v>
      </c>
      <c r="C597" t="s">
        <v>97</v>
      </c>
      <c r="D597" t="s">
        <v>171</v>
      </c>
      <c r="E597" t="s">
        <v>193</v>
      </c>
      <c r="F597" s="69">
        <v>3.5443911552429199</v>
      </c>
      <c r="G597" s="69">
        <v>3.4135053157806396</v>
      </c>
      <c r="H597" s="69">
        <v>0.21421515941619873</v>
      </c>
      <c r="I597" s="69">
        <v>86.646148681640625</v>
      </c>
      <c r="J597" s="64">
        <v>0</v>
      </c>
    </row>
    <row r="598" spans="1:10" x14ac:dyDescent="0.25">
      <c r="A598" s="3" t="str">
        <f t="shared" si="9"/>
        <v>AC Tonnage03 or less7/9/2021 (5:50pm-8:55pm)21</v>
      </c>
      <c r="B598" t="s">
        <v>64</v>
      </c>
      <c r="C598" t="s">
        <v>97</v>
      </c>
      <c r="D598" t="s">
        <v>171</v>
      </c>
      <c r="E598" t="s">
        <v>194</v>
      </c>
      <c r="F598" s="69">
        <v>3.4908108711242676</v>
      </c>
      <c r="G598" s="69">
        <v>3.2774245738983154</v>
      </c>
      <c r="H598" s="69">
        <v>0.16190652549266815</v>
      </c>
      <c r="I598" s="69">
        <v>83.2169189453125</v>
      </c>
      <c r="J598" s="64">
        <v>0</v>
      </c>
    </row>
    <row r="599" spans="1:10" x14ac:dyDescent="0.25">
      <c r="A599" s="3" t="str">
        <f t="shared" si="9"/>
        <v>AC Tonnage03 or less7/9/2021 (5:50pm-8:55pm)22</v>
      </c>
      <c r="B599" t="s">
        <v>64</v>
      </c>
      <c r="C599" t="s">
        <v>97</v>
      </c>
      <c r="D599" t="s">
        <v>171</v>
      </c>
      <c r="E599" t="s">
        <v>195</v>
      </c>
      <c r="F599" s="69">
        <v>3.1107616424560547</v>
      </c>
      <c r="G599" s="69">
        <v>3.0709688663482666</v>
      </c>
      <c r="H599" s="69">
        <v>0.15639679133892059</v>
      </c>
      <c r="I599" s="69">
        <v>79.752471923828125</v>
      </c>
      <c r="J599" s="64">
        <v>0</v>
      </c>
    </row>
    <row r="600" spans="1:10" x14ac:dyDescent="0.25">
      <c r="A600" s="3" t="str">
        <f t="shared" si="9"/>
        <v>AC Tonnage03 or less7/9/2021 (5:50pm-8:55pm)23</v>
      </c>
      <c r="B600" t="s">
        <v>64</v>
      </c>
      <c r="C600" t="s">
        <v>97</v>
      </c>
      <c r="D600" t="s">
        <v>171</v>
      </c>
      <c r="E600" t="s">
        <v>196</v>
      </c>
      <c r="F600" s="69">
        <v>2.7052829265594482</v>
      </c>
      <c r="G600" s="69">
        <v>2.7723336219787598</v>
      </c>
      <c r="H600" s="69">
        <v>0.16835707426071167</v>
      </c>
      <c r="I600" s="69">
        <v>78.007026672363281</v>
      </c>
      <c r="J600" s="64">
        <v>0</v>
      </c>
    </row>
    <row r="601" spans="1:10" x14ac:dyDescent="0.25">
      <c r="A601" s="3" t="str">
        <f t="shared" si="9"/>
        <v>AC Tonnage03 or less7/9/2021 (5:50pm-8:55pm)24</v>
      </c>
      <c r="B601" t="s">
        <v>64</v>
      </c>
      <c r="C601" t="s">
        <v>97</v>
      </c>
      <c r="D601" t="s">
        <v>171</v>
      </c>
      <c r="E601" t="s">
        <v>197</v>
      </c>
      <c r="F601" s="69">
        <v>2.6657388210296631</v>
      </c>
      <c r="G601" s="69">
        <v>2.5822310447692871</v>
      </c>
      <c r="H601" s="69">
        <v>0.15245576202869415</v>
      </c>
      <c r="I601" s="69">
        <v>76.746749877929688</v>
      </c>
      <c r="J601" s="64">
        <v>0</v>
      </c>
    </row>
    <row r="602" spans="1:10" x14ac:dyDescent="0.25">
      <c r="A602" s="3" t="str">
        <f t="shared" si="9"/>
        <v>AC Tonnage03 or less8/27/2021 (5:00pm-6:00pm)1</v>
      </c>
      <c r="B602" t="s">
        <v>64</v>
      </c>
      <c r="C602" t="s">
        <v>97</v>
      </c>
      <c r="D602" t="s">
        <v>172</v>
      </c>
      <c r="E602" t="s">
        <v>174</v>
      </c>
      <c r="F602" s="69">
        <v>2.2540490627288818</v>
      </c>
      <c r="G602" s="69">
        <v>2.2466297149658203</v>
      </c>
      <c r="H602" s="69">
        <v>0.18534788489341736</v>
      </c>
      <c r="I602" s="69">
        <v>73.534416198730469</v>
      </c>
      <c r="J602" s="64">
        <v>0</v>
      </c>
    </row>
    <row r="603" spans="1:10" x14ac:dyDescent="0.25">
      <c r="A603" s="3" t="str">
        <f t="shared" si="9"/>
        <v>AC Tonnage03 or less8/27/2021 (5:00pm-6:00pm)2</v>
      </c>
      <c r="B603" t="s">
        <v>64</v>
      </c>
      <c r="C603" t="s">
        <v>97</v>
      </c>
      <c r="D603" t="s">
        <v>172</v>
      </c>
      <c r="E603" t="s">
        <v>175</v>
      </c>
      <c r="F603" s="69">
        <v>2.1598527431488037</v>
      </c>
      <c r="G603" s="69">
        <v>2.1301090717315674</v>
      </c>
      <c r="H603" s="69">
        <v>0.17382973432540894</v>
      </c>
      <c r="I603" s="69">
        <v>71.880241394042969</v>
      </c>
      <c r="J603" s="64">
        <v>0</v>
      </c>
    </row>
    <row r="604" spans="1:10" x14ac:dyDescent="0.25">
      <c r="A604" s="3" t="str">
        <f t="shared" si="9"/>
        <v>AC Tonnage03 or less8/27/2021 (5:00pm-6:00pm)3</v>
      </c>
      <c r="B604" t="s">
        <v>64</v>
      </c>
      <c r="C604" t="s">
        <v>97</v>
      </c>
      <c r="D604" t="s">
        <v>172</v>
      </c>
      <c r="E604" t="s">
        <v>176</v>
      </c>
      <c r="F604" s="69">
        <v>2.0194900035858154</v>
      </c>
      <c r="G604" s="69">
        <v>2.0490171909332275</v>
      </c>
      <c r="H604" s="69">
        <v>0.18887002766132355</v>
      </c>
      <c r="I604" s="69">
        <v>70.305168151855469</v>
      </c>
      <c r="J604" s="64">
        <v>0</v>
      </c>
    </row>
    <row r="605" spans="1:10" x14ac:dyDescent="0.25">
      <c r="A605" s="3" t="str">
        <f t="shared" si="9"/>
        <v>AC Tonnage03 or less8/27/2021 (5:00pm-6:00pm)4</v>
      </c>
      <c r="B605" t="s">
        <v>64</v>
      </c>
      <c r="C605" t="s">
        <v>97</v>
      </c>
      <c r="D605" t="s">
        <v>172</v>
      </c>
      <c r="E605" t="s">
        <v>177</v>
      </c>
      <c r="F605" s="69">
        <v>2.1336355209350586</v>
      </c>
      <c r="G605" s="69">
        <v>2.1246659755706787</v>
      </c>
      <c r="H605" s="69">
        <v>0.18989303708076477</v>
      </c>
      <c r="I605" s="69">
        <v>69.3258056640625</v>
      </c>
      <c r="J605" s="64">
        <v>0</v>
      </c>
    </row>
    <row r="606" spans="1:10" x14ac:dyDescent="0.25">
      <c r="A606" s="3" t="str">
        <f t="shared" si="9"/>
        <v>AC Tonnage03 or less8/27/2021 (5:00pm-6:00pm)5</v>
      </c>
      <c r="B606" t="s">
        <v>64</v>
      </c>
      <c r="C606" t="s">
        <v>97</v>
      </c>
      <c r="D606" t="s">
        <v>172</v>
      </c>
      <c r="E606" t="s">
        <v>178</v>
      </c>
      <c r="F606" s="69">
        <v>2.0467548370361328</v>
      </c>
      <c r="G606" s="69">
        <v>2.3953561782836914</v>
      </c>
      <c r="H606" s="69">
        <v>0.29242268204689026</v>
      </c>
      <c r="I606" s="69">
        <v>68.347274780273438</v>
      </c>
      <c r="J606" s="64">
        <v>0</v>
      </c>
    </row>
    <row r="607" spans="1:10" x14ac:dyDescent="0.25">
      <c r="A607" s="3" t="str">
        <f t="shared" si="9"/>
        <v>AC Tonnage03 or less8/27/2021 (5:00pm-6:00pm)6</v>
      </c>
      <c r="B607" t="s">
        <v>64</v>
      </c>
      <c r="C607" t="s">
        <v>97</v>
      </c>
      <c r="D607" t="s">
        <v>172</v>
      </c>
      <c r="E607" t="s">
        <v>179</v>
      </c>
      <c r="F607" s="69">
        <v>2.8033344745635986</v>
      </c>
      <c r="G607" s="69">
        <v>2.8795034885406494</v>
      </c>
      <c r="H607" s="69">
        <v>0.21376009285449982</v>
      </c>
      <c r="I607" s="69">
        <v>67.529548645019531</v>
      </c>
      <c r="J607" s="64">
        <v>0</v>
      </c>
    </row>
    <row r="608" spans="1:10" x14ac:dyDescent="0.25">
      <c r="A608" s="3" t="str">
        <f t="shared" si="9"/>
        <v>AC Tonnage03 or less8/27/2021 (5:00pm-6:00pm)7</v>
      </c>
      <c r="B608" t="s">
        <v>64</v>
      </c>
      <c r="C608" t="s">
        <v>97</v>
      </c>
      <c r="D608" t="s">
        <v>172</v>
      </c>
      <c r="E608" t="s">
        <v>180</v>
      </c>
      <c r="F608" s="69">
        <v>3.5323042869567871</v>
      </c>
      <c r="G608" s="69">
        <v>3.9079575538635254</v>
      </c>
      <c r="H608" s="69">
        <v>0.27310535311698914</v>
      </c>
      <c r="I608" s="69">
        <v>66.672233581542969</v>
      </c>
      <c r="J608" s="64">
        <v>0</v>
      </c>
    </row>
    <row r="609" spans="1:10" x14ac:dyDescent="0.25">
      <c r="A609" s="3" t="str">
        <f t="shared" si="9"/>
        <v>AC Tonnage03 or less8/27/2021 (5:00pm-6:00pm)8</v>
      </c>
      <c r="B609" t="s">
        <v>64</v>
      </c>
      <c r="C609" t="s">
        <v>97</v>
      </c>
      <c r="D609" t="s">
        <v>172</v>
      </c>
      <c r="E609" t="s">
        <v>181</v>
      </c>
      <c r="F609" s="69">
        <v>4.3396787643432617</v>
      </c>
      <c r="G609" s="69">
        <v>4.4719820022583008</v>
      </c>
      <c r="H609" s="69">
        <v>0.26048758625984192</v>
      </c>
      <c r="I609" s="69">
        <v>66.504554748535156</v>
      </c>
      <c r="J609" s="64">
        <v>0</v>
      </c>
    </row>
    <row r="610" spans="1:10" x14ac:dyDescent="0.25">
      <c r="A610" s="3" t="str">
        <f t="shared" si="9"/>
        <v>AC Tonnage03 or less8/27/2021 (5:00pm-6:00pm)9</v>
      </c>
      <c r="B610" t="s">
        <v>64</v>
      </c>
      <c r="C610" t="s">
        <v>97</v>
      </c>
      <c r="D610" t="s">
        <v>172</v>
      </c>
      <c r="E610" t="s">
        <v>182</v>
      </c>
      <c r="F610" s="69">
        <v>5.2079534530639648</v>
      </c>
      <c r="G610" s="69">
        <v>5.2444219589233398</v>
      </c>
      <c r="H610" s="69">
        <v>0.29680737853050232</v>
      </c>
      <c r="I610" s="69">
        <v>69.399185180664063</v>
      </c>
      <c r="J610" s="64">
        <v>0</v>
      </c>
    </row>
    <row r="611" spans="1:10" x14ac:dyDescent="0.25">
      <c r="A611" s="3" t="str">
        <f t="shared" si="9"/>
        <v>AC Tonnage03 or less8/27/2021 (5:00pm-6:00pm)10</v>
      </c>
      <c r="B611" t="s">
        <v>64</v>
      </c>
      <c r="C611" t="s">
        <v>97</v>
      </c>
      <c r="D611" t="s">
        <v>172</v>
      </c>
      <c r="E611" t="s">
        <v>183</v>
      </c>
      <c r="F611" s="69">
        <v>5.9551587104797363</v>
      </c>
      <c r="G611" s="69">
        <v>5.8933401107788086</v>
      </c>
      <c r="H611" s="69">
        <v>0.29988759756088257</v>
      </c>
      <c r="I611" s="69">
        <v>74.780113220214844</v>
      </c>
      <c r="J611" s="64">
        <v>0</v>
      </c>
    </row>
    <row r="612" spans="1:10" x14ac:dyDescent="0.25">
      <c r="A612" s="3" t="str">
        <f t="shared" si="9"/>
        <v>AC Tonnage03 or less8/27/2021 (5:00pm-6:00pm)11</v>
      </c>
      <c r="B612" t="s">
        <v>64</v>
      </c>
      <c r="C612" t="s">
        <v>97</v>
      </c>
      <c r="D612" t="s">
        <v>172</v>
      </c>
      <c r="E612" t="s">
        <v>184</v>
      </c>
      <c r="F612" s="69">
        <v>6.2334794998168945</v>
      </c>
      <c r="G612" s="69">
        <v>6.3717474937438965</v>
      </c>
      <c r="H612" s="69">
        <v>0.32248511910438538</v>
      </c>
      <c r="I612" s="69">
        <v>80.055107116699219</v>
      </c>
      <c r="J612" s="64">
        <v>0</v>
      </c>
    </row>
    <row r="613" spans="1:10" x14ac:dyDescent="0.25">
      <c r="A613" s="3" t="str">
        <f t="shared" si="9"/>
        <v>AC Tonnage03 or less8/27/2021 (5:00pm-6:00pm)12</v>
      </c>
      <c r="B613" t="s">
        <v>64</v>
      </c>
      <c r="C613" t="s">
        <v>97</v>
      </c>
      <c r="D613" t="s">
        <v>172</v>
      </c>
      <c r="E613" t="s">
        <v>185</v>
      </c>
      <c r="F613" s="69">
        <v>6.7746133804321289</v>
      </c>
      <c r="G613" s="69">
        <v>6.7459211349487305</v>
      </c>
      <c r="H613" s="69">
        <v>0.32710063457489014</v>
      </c>
      <c r="I613" s="69">
        <v>84.431884765625</v>
      </c>
      <c r="J613" s="64">
        <v>0</v>
      </c>
    </row>
    <row r="614" spans="1:10" x14ac:dyDescent="0.25">
      <c r="A614" s="3" t="str">
        <f t="shared" si="9"/>
        <v>AC Tonnage03 or less8/27/2021 (5:00pm-6:00pm)13</v>
      </c>
      <c r="B614" t="s">
        <v>64</v>
      </c>
      <c r="C614" t="s">
        <v>97</v>
      </c>
      <c r="D614" t="s">
        <v>172</v>
      </c>
      <c r="E614" t="s">
        <v>186</v>
      </c>
      <c r="F614" s="69">
        <v>7.1083073616027832</v>
      </c>
      <c r="G614" s="69">
        <v>7.1159152984619141</v>
      </c>
      <c r="H614" s="69">
        <v>0.30656209588050842</v>
      </c>
      <c r="I614" s="69">
        <v>87.719375610351563</v>
      </c>
      <c r="J614" s="64">
        <v>0</v>
      </c>
    </row>
    <row r="615" spans="1:10" x14ac:dyDescent="0.25">
      <c r="A615" s="3" t="str">
        <f t="shared" si="9"/>
        <v>AC Tonnage03 or less8/27/2021 (5:00pm-6:00pm)14</v>
      </c>
      <c r="B615" t="s">
        <v>64</v>
      </c>
      <c r="C615" t="s">
        <v>97</v>
      </c>
      <c r="D615" t="s">
        <v>172</v>
      </c>
      <c r="E615" t="s">
        <v>187</v>
      </c>
      <c r="F615" s="69">
        <v>7.2542853355407715</v>
      </c>
      <c r="G615" s="69">
        <v>7.2307367324829102</v>
      </c>
      <c r="H615" s="69">
        <v>0.32117384672164917</v>
      </c>
      <c r="I615" s="69">
        <v>90.307914733886719</v>
      </c>
      <c r="J615" s="64">
        <v>0</v>
      </c>
    </row>
    <row r="616" spans="1:10" x14ac:dyDescent="0.25">
      <c r="A616" s="3" t="str">
        <f t="shared" si="9"/>
        <v>AC Tonnage03 or less8/27/2021 (5:00pm-6:00pm)15</v>
      </c>
      <c r="B616" t="s">
        <v>64</v>
      </c>
      <c r="C616" t="s">
        <v>97</v>
      </c>
      <c r="D616" t="s">
        <v>172</v>
      </c>
      <c r="E616" t="s">
        <v>188</v>
      </c>
      <c r="F616" s="69">
        <v>7.105309009552002</v>
      </c>
      <c r="G616" s="69">
        <v>7.0904541015625</v>
      </c>
      <c r="H616" s="69">
        <v>0.12979872524738312</v>
      </c>
      <c r="I616" s="69">
        <v>91.831832885742188</v>
      </c>
      <c r="J616" s="64">
        <v>0</v>
      </c>
    </row>
    <row r="617" spans="1:10" x14ac:dyDescent="0.25">
      <c r="A617" s="3" t="str">
        <f t="shared" si="9"/>
        <v>AC Tonnage03 or less8/27/2021 (5:00pm-6:00pm)16</v>
      </c>
      <c r="B617" t="s">
        <v>64</v>
      </c>
      <c r="C617" t="s">
        <v>97</v>
      </c>
      <c r="D617" t="s">
        <v>172</v>
      </c>
      <c r="E617" t="s">
        <v>189</v>
      </c>
      <c r="F617" s="69">
        <v>6.4235491752624512</v>
      </c>
      <c r="G617" s="69">
        <v>6.4384036064147949</v>
      </c>
      <c r="H617" s="69">
        <v>0.12979872524738312</v>
      </c>
      <c r="I617" s="69">
        <v>93.061393737792969</v>
      </c>
      <c r="J617" s="64">
        <v>0</v>
      </c>
    </row>
    <row r="618" spans="1:10" x14ac:dyDescent="0.25">
      <c r="A618" s="3" t="str">
        <f t="shared" si="9"/>
        <v>AC Tonnage03 or less8/27/2021 (5:00pm-6:00pm)17</v>
      </c>
      <c r="B618" t="s">
        <v>64</v>
      </c>
      <c r="C618" t="s">
        <v>97</v>
      </c>
      <c r="D618" t="s">
        <v>172</v>
      </c>
      <c r="E618" t="s">
        <v>190</v>
      </c>
      <c r="F618" s="69">
        <v>5.955754280090332</v>
      </c>
      <c r="G618" s="69">
        <v>5.6266779899597168</v>
      </c>
      <c r="H618" s="69">
        <v>0.23960401117801666</v>
      </c>
      <c r="I618" s="69">
        <v>92.569366455078125</v>
      </c>
      <c r="J618" s="64">
        <v>0</v>
      </c>
    </row>
    <row r="619" spans="1:10" x14ac:dyDescent="0.25">
      <c r="A619" s="3" t="str">
        <f t="shared" si="9"/>
        <v>AC Tonnage03 or less8/27/2021 (5:00pm-6:00pm)18</v>
      </c>
      <c r="B619" t="s">
        <v>64</v>
      </c>
      <c r="C619" t="s">
        <v>97</v>
      </c>
      <c r="D619" t="s">
        <v>172</v>
      </c>
      <c r="E619" t="s">
        <v>191</v>
      </c>
      <c r="F619" s="69">
        <v>4.9309577941894531</v>
      </c>
      <c r="G619" s="69">
        <v>4.1391687393188477</v>
      </c>
      <c r="H619" s="69">
        <v>0.24555312097072601</v>
      </c>
      <c r="I619" s="69">
        <v>90.74237060546875</v>
      </c>
      <c r="J619" s="64">
        <v>0</v>
      </c>
    </row>
    <row r="620" spans="1:10" x14ac:dyDescent="0.25">
      <c r="A620" s="3" t="str">
        <f t="shared" si="9"/>
        <v>AC Tonnage03 or less8/27/2021 (5:00pm-6:00pm)19</v>
      </c>
      <c r="B620" t="s">
        <v>64</v>
      </c>
      <c r="C620" t="s">
        <v>97</v>
      </c>
      <c r="D620" t="s">
        <v>172</v>
      </c>
      <c r="E620" t="s">
        <v>192</v>
      </c>
      <c r="F620" s="69">
        <v>4.3498187065124512</v>
      </c>
      <c r="G620" s="69">
        <v>3.9387669563293457</v>
      </c>
      <c r="H620" s="69">
        <v>0.25389298796653748</v>
      </c>
      <c r="I620" s="69">
        <v>88.782707214355469</v>
      </c>
      <c r="J620" s="64">
        <v>0</v>
      </c>
    </row>
    <row r="621" spans="1:10" x14ac:dyDescent="0.25">
      <c r="A621" s="3" t="str">
        <f t="shared" si="9"/>
        <v>AC Tonnage03 or less8/27/2021 (5:00pm-6:00pm)20</v>
      </c>
      <c r="B621" t="s">
        <v>64</v>
      </c>
      <c r="C621" t="s">
        <v>97</v>
      </c>
      <c r="D621" t="s">
        <v>172</v>
      </c>
      <c r="E621" t="s">
        <v>193</v>
      </c>
      <c r="F621" s="69">
        <v>3.9382169246673584</v>
      </c>
      <c r="G621" s="69">
        <v>3.6759011745452881</v>
      </c>
      <c r="H621" s="69">
        <v>0.23361146450042725</v>
      </c>
      <c r="I621" s="69">
        <v>86.114280700683594</v>
      </c>
      <c r="J621" s="64">
        <v>0</v>
      </c>
    </row>
    <row r="622" spans="1:10" x14ac:dyDescent="0.25">
      <c r="A622" s="3" t="str">
        <f t="shared" si="9"/>
        <v>AC Tonnage03 or less8/27/2021 (5:00pm-6:00pm)21</v>
      </c>
      <c r="B622" t="s">
        <v>64</v>
      </c>
      <c r="C622" t="s">
        <v>97</v>
      </c>
      <c r="D622" t="s">
        <v>172</v>
      </c>
      <c r="E622" t="s">
        <v>194</v>
      </c>
      <c r="F622" s="69">
        <v>3.7194836139678955</v>
      </c>
      <c r="G622" s="69">
        <v>3.3733077049255371</v>
      </c>
      <c r="H622" s="69">
        <v>0.25969797372817993</v>
      </c>
      <c r="I622" s="69">
        <v>81.537528991699219</v>
      </c>
      <c r="J622" s="64">
        <v>0</v>
      </c>
    </row>
    <row r="623" spans="1:10" x14ac:dyDescent="0.25">
      <c r="A623" s="3" t="str">
        <f t="shared" si="9"/>
        <v>AC Tonnage03 or less8/27/2021 (5:00pm-6:00pm)22</v>
      </c>
      <c r="B623" t="s">
        <v>64</v>
      </c>
      <c r="C623" t="s">
        <v>97</v>
      </c>
      <c r="D623" t="s">
        <v>172</v>
      </c>
      <c r="E623" t="s">
        <v>195</v>
      </c>
      <c r="F623" s="69">
        <v>3.2549049854278564</v>
      </c>
      <c r="G623" s="69">
        <v>3.0137801170349121</v>
      </c>
      <c r="H623" s="69">
        <v>0.24688196182250977</v>
      </c>
      <c r="I623" s="69">
        <v>77.897483825683594</v>
      </c>
      <c r="J623" s="64">
        <v>0</v>
      </c>
    </row>
    <row r="624" spans="1:10" x14ac:dyDescent="0.25">
      <c r="A624" s="3" t="str">
        <f t="shared" si="9"/>
        <v>AC Tonnage03 or less8/27/2021 (5:00pm-6:00pm)23</v>
      </c>
      <c r="B624" t="s">
        <v>64</v>
      </c>
      <c r="C624" t="s">
        <v>97</v>
      </c>
      <c r="D624" t="s">
        <v>172</v>
      </c>
      <c r="E624" t="s">
        <v>196</v>
      </c>
      <c r="F624" s="69">
        <v>2.7798185348510742</v>
      </c>
      <c r="G624" s="69">
        <v>2.7526881694793701</v>
      </c>
      <c r="H624" s="69">
        <v>0.30903798341751099</v>
      </c>
      <c r="I624" s="69">
        <v>75.6341552734375</v>
      </c>
      <c r="J624" s="64">
        <v>0</v>
      </c>
    </row>
    <row r="625" spans="1:10" x14ac:dyDescent="0.25">
      <c r="A625" s="3" t="str">
        <f t="shared" si="9"/>
        <v>AC Tonnage03 or less8/27/2021 (5:00pm-6:00pm)24</v>
      </c>
      <c r="B625" t="s">
        <v>64</v>
      </c>
      <c r="C625" t="s">
        <v>97</v>
      </c>
      <c r="D625" t="s">
        <v>172</v>
      </c>
      <c r="E625" t="s">
        <v>197</v>
      </c>
      <c r="F625" s="69">
        <v>2.808316707611084</v>
      </c>
      <c r="G625" s="69">
        <v>2.5839133262634277</v>
      </c>
      <c r="H625" s="69">
        <v>0.27157068252563477</v>
      </c>
      <c r="I625" s="69">
        <v>73.71392822265625</v>
      </c>
      <c r="J625" s="64">
        <v>0</v>
      </c>
    </row>
    <row r="626" spans="1:10" x14ac:dyDescent="0.25">
      <c r="A626" s="3" t="str">
        <f t="shared" si="9"/>
        <v>AC Tonnage03 or less9/9/2021 (3:58pm-5:00pm)1</v>
      </c>
      <c r="B626" t="s">
        <v>64</v>
      </c>
      <c r="C626" t="s">
        <v>97</v>
      </c>
      <c r="D626" t="s">
        <v>173</v>
      </c>
      <c r="E626" t="s">
        <v>174</v>
      </c>
      <c r="F626" s="69">
        <v>2.3698101043701172</v>
      </c>
      <c r="G626" s="69">
        <v>2.3550999164581299</v>
      </c>
      <c r="H626" s="69">
        <v>0.20037299394607544</v>
      </c>
      <c r="I626" s="69">
        <v>71.471542358398438</v>
      </c>
      <c r="J626" s="64">
        <v>0</v>
      </c>
    </row>
    <row r="627" spans="1:10" x14ac:dyDescent="0.25">
      <c r="A627" s="3" t="str">
        <f t="shared" si="9"/>
        <v>AC Tonnage03 or less9/9/2021 (3:58pm-5:00pm)2</v>
      </c>
      <c r="B627" t="s">
        <v>64</v>
      </c>
      <c r="C627" t="s">
        <v>97</v>
      </c>
      <c r="D627" t="s">
        <v>173</v>
      </c>
      <c r="E627" t="s">
        <v>175</v>
      </c>
      <c r="F627" s="69">
        <v>2.2706525325775146</v>
      </c>
      <c r="G627" s="69">
        <v>2.2144298553466797</v>
      </c>
      <c r="H627" s="69">
        <v>0.22028753161430359</v>
      </c>
      <c r="I627" s="69">
        <v>71.040229797363281</v>
      </c>
      <c r="J627" s="64">
        <v>0</v>
      </c>
    </row>
    <row r="628" spans="1:10" x14ac:dyDescent="0.25">
      <c r="A628" s="3" t="str">
        <f t="shared" si="9"/>
        <v>AC Tonnage03 or less9/9/2021 (3:58pm-5:00pm)3</v>
      </c>
      <c r="B628" t="s">
        <v>64</v>
      </c>
      <c r="C628" t="s">
        <v>97</v>
      </c>
      <c r="D628" t="s">
        <v>173</v>
      </c>
      <c r="E628" t="s">
        <v>176</v>
      </c>
      <c r="F628" s="69">
        <v>2.294858455657959</v>
      </c>
      <c r="G628" s="69">
        <v>2.0921695232391357</v>
      </c>
      <c r="H628" s="69">
        <v>0.18636438250541687</v>
      </c>
      <c r="I628" s="69">
        <v>70.68365478515625</v>
      </c>
      <c r="J628" s="64">
        <v>0</v>
      </c>
    </row>
    <row r="629" spans="1:10" x14ac:dyDescent="0.25">
      <c r="A629" s="3" t="str">
        <f t="shared" si="9"/>
        <v>AC Tonnage03 or less9/9/2021 (3:58pm-5:00pm)4</v>
      </c>
      <c r="B629" t="s">
        <v>64</v>
      </c>
      <c r="C629" t="s">
        <v>97</v>
      </c>
      <c r="D629" t="s">
        <v>173</v>
      </c>
      <c r="E629" t="s">
        <v>177</v>
      </c>
      <c r="F629" s="69">
        <v>2.2789101600646973</v>
      </c>
      <c r="G629" s="69">
        <v>2.2102079391479492</v>
      </c>
      <c r="H629" s="69">
        <v>0.21191103756427765</v>
      </c>
      <c r="I629" s="69">
        <v>70.340614318847656</v>
      </c>
      <c r="J629" s="64">
        <v>0</v>
      </c>
    </row>
    <row r="630" spans="1:10" x14ac:dyDescent="0.25">
      <c r="A630" s="3" t="str">
        <f t="shared" si="9"/>
        <v>AC Tonnage03 or less9/9/2021 (3:58pm-5:00pm)5</v>
      </c>
      <c r="B630" t="s">
        <v>64</v>
      </c>
      <c r="C630" t="s">
        <v>97</v>
      </c>
      <c r="D630" t="s">
        <v>173</v>
      </c>
      <c r="E630" t="s">
        <v>178</v>
      </c>
      <c r="F630" s="69">
        <v>2.6724059581756592</v>
      </c>
      <c r="G630" s="69">
        <v>2.4497437477111816</v>
      </c>
      <c r="H630" s="69">
        <v>0.20799419283866882</v>
      </c>
      <c r="I630" s="69">
        <v>70.411048889160156</v>
      </c>
      <c r="J630" s="64">
        <v>0</v>
      </c>
    </row>
    <row r="631" spans="1:10" x14ac:dyDescent="0.25">
      <c r="A631" s="3" t="str">
        <f t="shared" si="9"/>
        <v>AC Tonnage03 or less9/9/2021 (3:58pm-5:00pm)6</v>
      </c>
      <c r="B631" t="s">
        <v>64</v>
      </c>
      <c r="C631" t="s">
        <v>97</v>
      </c>
      <c r="D631" t="s">
        <v>173</v>
      </c>
      <c r="E631" t="s">
        <v>179</v>
      </c>
      <c r="F631" s="69">
        <v>3.2462265491485596</v>
      </c>
      <c r="G631" s="69">
        <v>3.0423390865325928</v>
      </c>
      <c r="H631" s="69">
        <v>0.2558293342590332</v>
      </c>
      <c r="I631" s="69">
        <v>70.733169555664063</v>
      </c>
      <c r="J631" s="64">
        <v>0</v>
      </c>
    </row>
    <row r="632" spans="1:10" x14ac:dyDescent="0.25">
      <c r="A632" s="3" t="str">
        <f t="shared" si="9"/>
        <v>AC Tonnage03 or less9/9/2021 (3:58pm-5:00pm)7</v>
      </c>
      <c r="B632" t="s">
        <v>64</v>
      </c>
      <c r="C632" t="s">
        <v>97</v>
      </c>
      <c r="D632" t="s">
        <v>173</v>
      </c>
      <c r="E632" t="s">
        <v>180</v>
      </c>
      <c r="F632" s="69">
        <v>4.1565442085266113</v>
      </c>
      <c r="G632" s="69">
        <v>4.0332756042480469</v>
      </c>
      <c r="H632" s="69">
        <v>0.29076924920082092</v>
      </c>
      <c r="I632" s="69">
        <v>70.929489135742188</v>
      </c>
      <c r="J632" s="64">
        <v>0</v>
      </c>
    </row>
    <row r="633" spans="1:10" x14ac:dyDescent="0.25">
      <c r="A633" s="3" t="str">
        <f t="shared" si="9"/>
        <v>AC Tonnage03 or less9/9/2021 (3:58pm-5:00pm)8</v>
      </c>
      <c r="B633" t="s">
        <v>64</v>
      </c>
      <c r="C633" t="s">
        <v>97</v>
      </c>
      <c r="D633" t="s">
        <v>173</v>
      </c>
      <c r="E633" t="s">
        <v>181</v>
      </c>
      <c r="F633" s="69">
        <v>4.7284712791442871</v>
      </c>
      <c r="G633" s="69">
        <v>4.6765003204345703</v>
      </c>
      <c r="H633" s="69">
        <v>0.27099916338920593</v>
      </c>
      <c r="I633" s="69">
        <v>70.556983947753906</v>
      </c>
      <c r="J633" s="64">
        <v>0</v>
      </c>
    </row>
    <row r="634" spans="1:10" x14ac:dyDescent="0.25">
      <c r="A634" s="3" t="str">
        <f t="shared" si="9"/>
        <v>AC Tonnage03 or less9/9/2021 (3:58pm-5:00pm)9</v>
      </c>
      <c r="B634" t="s">
        <v>64</v>
      </c>
      <c r="C634" t="s">
        <v>97</v>
      </c>
      <c r="D634" t="s">
        <v>173</v>
      </c>
      <c r="E634" t="s">
        <v>182</v>
      </c>
      <c r="F634" s="69">
        <v>5.4690313339233398</v>
      </c>
      <c r="G634" s="69">
        <v>5.487154483795166</v>
      </c>
      <c r="H634" s="69">
        <v>0.26015347242355347</v>
      </c>
      <c r="I634" s="69">
        <v>71.801994323730469</v>
      </c>
      <c r="J634" s="64">
        <v>0</v>
      </c>
    </row>
    <row r="635" spans="1:10" x14ac:dyDescent="0.25">
      <c r="A635" s="3" t="str">
        <f t="shared" si="9"/>
        <v>AC Tonnage03 or less9/9/2021 (3:58pm-5:00pm)10</v>
      </c>
      <c r="B635" t="s">
        <v>64</v>
      </c>
      <c r="C635" t="s">
        <v>97</v>
      </c>
      <c r="D635" t="s">
        <v>173</v>
      </c>
      <c r="E635" t="s">
        <v>183</v>
      </c>
      <c r="F635" s="69">
        <v>6.2111783027648926</v>
      </c>
      <c r="G635" s="69">
        <v>6.2536325454711914</v>
      </c>
      <c r="H635" s="69">
        <v>0.25368010997772217</v>
      </c>
      <c r="I635" s="69">
        <v>75.314239501953125</v>
      </c>
      <c r="J635" s="64">
        <v>0</v>
      </c>
    </row>
    <row r="636" spans="1:10" x14ac:dyDescent="0.25">
      <c r="A636" s="3" t="str">
        <f t="shared" si="9"/>
        <v>AC Tonnage03 or less9/9/2021 (3:58pm-5:00pm)11</v>
      </c>
      <c r="B636" t="s">
        <v>64</v>
      </c>
      <c r="C636" t="s">
        <v>97</v>
      </c>
      <c r="D636" t="s">
        <v>173</v>
      </c>
      <c r="E636" t="s">
        <v>184</v>
      </c>
      <c r="F636" s="69">
        <v>6.8565530776977539</v>
      </c>
      <c r="G636" s="69">
        <v>6.6394491195678711</v>
      </c>
      <c r="H636" s="69">
        <v>0.28133749961853027</v>
      </c>
      <c r="I636" s="69">
        <v>79.317626953125</v>
      </c>
      <c r="J636" s="64">
        <v>0</v>
      </c>
    </row>
    <row r="637" spans="1:10" x14ac:dyDescent="0.25">
      <c r="A637" s="3" t="str">
        <f t="shared" si="9"/>
        <v>AC Tonnage03 or less9/9/2021 (3:58pm-5:00pm)12</v>
      </c>
      <c r="B637" t="s">
        <v>64</v>
      </c>
      <c r="C637" t="s">
        <v>97</v>
      </c>
      <c r="D637" t="s">
        <v>173</v>
      </c>
      <c r="E637" t="s">
        <v>185</v>
      </c>
      <c r="F637" s="69">
        <v>7.0859556198120117</v>
      </c>
      <c r="G637" s="69">
        <v>7.2094955444335938</v>
      </c>
      <c r="H637" s="69">
        <v>0.19198445975780487</v>
      </c>
      <c r="I637" s="69">
        <v>83.064376831054688</v>
      </c>
      <c r="J637" s="64">
        <v>0</v>
      </c>
    </row>
    <row r="638" spans="1:10" x14ac:dyDescent="0.25">
      <c r="A638" s="3" t="str">
        <f t="shared" si="9"/>
        <v>AC Tonnage03 or less9/9/2021 (3:58pm-5:00pm)13</v>
      </c>
      <c r="B638" t="s">
        <v>64</v>
      </c>
      <c r="C638" t="s">
        <v>97</v>
      </c>
      <c r="D638" t="s">
        <v>173</v>
      </c>
      <c r="E638" t="s">
        <v>186</v>
      </c>
      <c r="F638" s="69">
        <v>7.3208508491516113</v>
      </c>
      <c r="G638" s="69">
        <v>7.3608212471008301</v>
      </c>
      <c r="H638" s="69">
        <v>0.13259436190128326</v>
      </c>
      <c r="I638" s="69">
        <v>85.663238525390625</v>
      </c>
      <c r="J638" s="64">
        <v>0</v>
      </c>
    </row>
    <row r="639" spans="1:10" x14ac:dyDescent="0.25">
      <c r="A639" s="3" t="str">
        <f t="shared" si="9"/>
        <v>AC Tonnage03 or less9/9/2021 (3:58pm-5:00pm)14</v>
      </c>
      <c r="B639" t="s">
        <v>64</v>
      </c>
      <c r="C639" t="s">
        <v>97</v>
      </c>
      <c r="D639" t="s">
        <v>173</v>
      </c>
      <c r="E639" t="s">
        <v>187</v>
      </c>
      <c r="F639" s="69">
        <v>7.5522613525390625</v>
      </c>
      <c r="G639" s="69">
        <v>7.5122904777526855</v>
      </c>
      <c r="H639" s="69">
        <v>0.13259439170360565</v>
      </c>
      <c r="I639" s="69">
        <v>88.036651611328125</v>
      </c>
      <c r="J639" s="64">
        <v>0</v>
      </c>
    </row>
    <row r="640" spans="1:10" x14ac:dyDescent="0.25">
      <c r="A640" s="3" t="str">
        <f t="shared" si="9"/>
        <v>AC Tonnage03 or less9/9/2021 (3:58pm-5:00pm)15</v>
      </c>
      <c r="B640" t="s">
        <v>64</v>
      </c>
      <c r="C640" t="s">
        <v>97</v>
      </c>
      <c r="D640" t="s">
        <v>173</v>
      </c>
      <c r="E640" t="s">
        <v>188</v>
      </c>
      <c r="F640" s="69">
        <v>7.8050346374511719</v>
      </c>
      <c r="G640" s="69">
        <v>7.5825610160827637</v>
      </c>
      <c r="H640" s="69">
        <v>0.22602011263370514</v>
      </c>
      <c r="I640" s="69">
        <v>90.133766174316406</v>
      </c>
      <c r="J640" s="64">
        <v>0</v>
      </c>
    </row>
    <row r="641" spans="1:10" x14ac:dyDescent="0.25">
      <c r="A641" s="3" t="str">
        <f t="shared" si="9"/>
        <v>AC Tonnage03 or less9/9/2021 (3:58pm-5:00pm)16</v>
      </c>
      <c r="B641" t="s">
        <v>64</v>
      </c>
      <c r="C641" t="s">
        <v>97</v>
      </c>
      <c r="D641" t="s">
        <v>173</v>
      </c>
      <c r="E641" t="s">
        <v>189</v>
      </c>
      <c r="F641" s="69">
        <v>7.1046614646911621</v>
      </c>
      <c r="G641" s="69">
        <v>6.9298467636108398</v>
      </c>
      <c r="H641" s="69">
        <v>0.2839227020740509</v>
      </c>
      <c r="I641" s="69">
        <v>92.182441711425781</v>
      </c>
      <c r="J641" s="64">
        <v>0</v>
      </c>
    </row>
    <row r="642" spans="1:10" x14ac:dyDescent="0.25">
      <c r="A642" s="3" t="str">
        <f t="shared" si="9"/>
        <v>AC Tonnage03 or less9/9/2021 (3:58pm-5:00pm)17</v>
      </c>
      <c r="B642" t="s">
        <v>64</v>
      </c>
      <c r="C642" t="s">
        <v>97</v>
      </c>
      <c r="D642" t="s">
        <v>173</v>
      </c>
      <c r="E642" t="s">
        <v>190</v>
      </c>
      <c r="F642" s="69">
        <v>6.4303336143493652</v>
      </c>
      <c r="G642" s="69">
        <v>5.5862846374511719</v>
      </c>
      <c r="H642" s="69">
        <v>0.41627481579780579</v>
      </c>
      <c r="I642" s="69">
        <v>91.706031799316406</v>
      </c>
      <c r="J642" s="64">
        <v>0</v>
      </c>
    </row>
    <row r="643" spans="1:10" x14ac:dyDescent="0.25">
      <c r="A643" s="3" t="str">
        <f t="shared" ref="A643:A706" si="10">B643&amp;C643&amp;D643&amp;E643</f>
        <v>AC Tonnage03 or less9/9/2021 (3:58pm-5:00pm)18</v>
      </c>
      <c r="B643" t="s">
        <v>64</v>
      </c>
      <c r="C643" t="s">
        <v>97</v>
      </c>
      <c r="D643" t="s">
        <v>173</v>
      </c>
      <c r="E643" t="s">
        <v>191</v>
      </c>
      <c r="F643" s="69">
        <v>4.9428296089172363</v>
      </c>
      <c r="G643" s="69">
        <v>4.8461170196533203</v>
      </c>
      <c r="H643" s="69">
        <v>0.44084939360618591</v>
      </c>
      <c r="I643" s="69">
        <v>90.5654296875</v>
      </c>
      <c r="J643" s="64">
        <v>0</v>
      </c>
    </row>
    <row r="644" spans="1:10" x14ac:dyDescent="0.25">
      <c r="A644" s="3" t="str">
        <f t="shared" si="10"/>
        <v>AC Tonnage03 or less9/9/2021 (3:58pm-5:00pm)19</v>
      </c>
      <c r="B644" t="s">
        <v>64</v>
      </c>
      <c r="C644" t="s">
        <v>97</v>
      </c>
      <c r="D644" t="s">
        <v>173</v>
      </c>
      <c r="E644" t="s">
        <v>192</v>
      </c>
      <c r="F644" s="69">
        <v>4.4239158630371094</v>
      </c>
      <c r="G644" s="69">
        <v>4.2493762969970703</v>
      </c>
      <c r="H644" s="69">
        <v>0.40310674905776978</v>
      </c>
      <c r="I644" s="69">
        <v>88.113075256347656</v>
      </c>
      <c r="J644" s="64">
        <v>0</v>
      </c>
    </row>
    <row r="645" spans="1:10" x14ac:dyDescent="0.25">
      <c r="A645" s="3" t="str">
        <f t="shared" si="10"/>
        <v>AC Tonnage03 or less9/9/2021 (3:58pm-5:00pm)20</v>
      </c>
      <c r="B645" t="s">
        <v>64</v>
      </c>
      <c r="C645" t="s">
        <v>97</v>
      </c>
      <c r="D645" t="s">
        <v>173</v>
      </c>
      <c r="E645" t="s">
        <v>193</v>
      </c>
      <c r="F645" s="69">
        <v>3.940532922744751</v>
      </c>
      <c r="G645" s="69">
        <v>3.9324884414672852</v>
      </c>
      <c r="H645" s="69">
        <v>0.36637529730796814</v>
      </c>
      <c r="I645" s="69">
        <v>84.457756042480469</v>
      </c>
      <c r="J645" s="64">
        <v>0</v>
      </c>
    </row>
    <row r="646" spans="1:10" x14ac:dyDescent="0.25">
      <c r="A646" s="3" t="str">
        <f t="shared" si="10"/>
        <v>AC Tonnage03 or less9/9/2021 (3:58pm-5:00pm)21</v>
      </c>
      <c r="B646" t="s">
        <v>64</v>
      </c>
      <c r="C646" t="s">
        <v>97</v>
      </c>
      <c r="D646" t="s">
        <v>173</v>
      </c>
      <c r="E646" t="s">
        <v>194</v>
      </c>
      <c r="F646" s="69">
        <v>3.5425252914428711</v>
      </c>
      <c r="G646" s="69">
        <v>3.5085873603820801</v>
      </c>
      <c r="H646" s="69">
        <v>0.34923040866851807</v>
      </c>
      <c r="I646" s="69">
        <v>80.718994140625</v>
      </c>
      <c r="J646" s="64">
        <v>0</v>
      </c>
    </row>
    <row r="647" spans="1:10" x14ac:dyDescent="0.25">
      <c r="A647" s="3" t="str">
        <f t="shared" si="10"/>
        <v>AC Tonnage03 or less9/9/2021 (3:58pm-5:00pm)22</v>
      </c>
      <c r="B647" t="s">
        <v>64</v>
      </c>
      <c r="C647" t="s">
        <v>97</v>
      </c>
      <c r="D647" t="s">
        <v>173</v>
      </c>
      <c r="E647" t="s">
        <v>195</v>
      </c>
      <c r="F647" s="69">
        <v>3.2979588508605957</v>
      </c>
      <c r="G647" s="69">
        <v>3.1658868789672852</v>
      </c>
      <c r="H647" s="69">
        <v>0.29877376556396484</v>
      </c>
      <c r="I647" s="69">
        <v>78.090614318847656</v>
      </c>
      <c r="J647" s="64">
        <v>0</v>
      </c>
    </row>
    <row r="648" spans="1:10" x14ac:dyDescent="0.25">
      <c r="A648" s="3" t="str">
        <f t="shared" si="10"/>
        <v>AC Tonnage03 or less9/9/2021 (3:58pm-5:00pm)23</v>
      </c>
      <c r="B648" t="s">
        <v>64</v>
      </c>
      <c r="C648" t="s">
        <v>97</v>
      </c>
      <c r="D648" t="s">
        <v>173</v>
      </c>
      <c r="E648" t="s">
        <v>196</v>
      </c>
      <c r="F648" s="69">
        <v>2.9848465919494629</v>
      </c>
      <c r="G648" s="69">
        <v>2.8171484470367432</v>
      </c>
      <c r="H648" s="69">
        <v>0.27187031507492065</v>
      </c>
      <c r="I648" s="69">
        <v>76.001655578613281</v>
      </c>
      <c r="J648" s="64">
        <v>0</v>
      </c>
    </row>
    <row r="649" spans="1:10" x14ac:dyDescent="0.25">
      <c r="A649" s="3" t="str">
        <f t="shared" si="10"/>
        <v>AC Tonnage03 or less9/9/2021 (3:58pm-5:00pm)24</v>
      </c>
      <c r="B649" t="s">
        <v>64</v>
      </c>
      <c r="C649" t="s">
        <v>97</v>
      </c>
      <c r="D649" t="s">
        <v>173</v>
      </c>
      <c r="E649" t="s">
        <v>197</v>
      </c>
      <c r="F649" s="69">
        <v>2.7703108787536621</v>
      </c>
      <c r="G649" s="69">
        <v>2.5239899158477783</v>
      </c>
      <c r="H649" s="69">
        <v>0.27929142117500305</v>
      </c>
      <c r="I649" s="69">
        <v>74.627540588378906</v>
      </c>
      <c r="J649" s="64">
        <v>0</v>
      </c>
    </row>
    <row r="650" spans="1:10" x14ac:dyDescent="0.25">
      <c r="A650" s="3" t="str">
        <f t="shared" si="10"/>
        <v>AC Tonnage03 or lessAverage Event Day (5:00pm-6:00pm)1</v>
      </c>
      <c r="B650" t="s">
        <v>64</v>
      </c>
      <c r="C650" t="s">
        <v>97</v>
      </c>
      <c r="D650" t="s">
        <v>167</v>
      </c>
      <c r="E650" t="s">
        <v>174</v>
      </c>
      <c r="F650" s="69">
        <v>2.2628026008605957</v>
      </c>
      <c r="G650" s="69">
        <v>2.2555177211761475</v>
      </c>
      <c r="H650" s="69">
        <v>6.7951522767543793E-2</v>
      </c>
      <c r="I650" s="69">
        <v>72.623611450195313</v>
      </c>
      <c r="J650" s="64">
        <v>0</v>
      </c>
    </row>
    <row r="651" spans="1:10" x14ac:dyDescent="0.25">
      <c r="A651" s="3" t="str">
        <f t="shared" si="10"/>
        <v>AC Tonnage03 or lessAverage Event Day (5:00pm-6:00pm)2</v>
      </c>
      <c r="B651" t="s">
        <v>64</v>
      </c>
      <c r="C651" t="s">
        <v>97</v>
      </c>
      <c r="D651" t="s">
        <v>167</v>
      </c>
      <c r="E651" t="s">
        <v>175</v>
      </c>
      <c r="F651" s="69">
        <v>2.1906530857086182</v>
      </c>
      <c r="G651" s="69">
        <v>2.2244341373443604</v>
      </c>
      <c r="H651" s="69">
        <v>6.7231714725494385E-2</v>
      </c>
      <c r="I651" s="69">
        <v>71.516853332519531</v>
      </c>
      <c r="J651" s="64">
        <v>0</v>
      </c>
    </row>
    <row r="652" spans="1:10" x14ac:dyDescent="0.25">
      <c r="A652" s="3" t="str">
        <f t="shared" si="10"/>
        <v>AC Tonnage03 or lessAverage Event Day (5:00pm-6:00pm)3</v>
      </c>
      <c r="B652" t="s">
        <v>64</v>
      </c>
      <c r="C652" t="s">
        <v>97</v>
      </c>
      <c r="D652" t="s">
        <v>167</v>
      </c>
      <c r="E652" t="s">
        <v>176</v>
      </c>
      <c r="F652" s="69">
        <v>2.1709918975830078</v>
      </c>
      <c r="G652" s="69">
        <v>2.1540610790252686</v>
      </c>
      <c r="H652" s="69">
        <v>6.9489523768424988E-2</v>
      </c>
      <c r="I652" s="69">
        <v>70.626129150390625</v>
      </c>
      <c r="J652" s="64">
        <v>0</v>
      </c>
    </row>
    <row r="653" spans="1:10" x14ac:dyDescent="0.25">
      <c r="A653" s="3" t="str">
        <f t="shared" si="10"/>
        <v>AC Tonnage03 or lessAverage Event Day (5:00pm-6:00pm)4</v>
      </c>
      <c r="B653" t="s">
        <v>64</v>
      </c>
      <c r="C653" t="s">
        <v>97</v>
      </c>
      <c r="D653" t="s">
        <v>167</v>
      </c>
      <c r="E653" t="s">
        <v>177</v>
      </c>
      <c r="F653" s="69">
        <v>2.2922968864440918</v>
      </c>
      <c r="G653" s="69">
        <v>2.2605361938476563</v>
      </c>
      <c r="H653" s="69">
        <v>6.1215139925479889E-2</v>
      </c>
      <c r="I653" s="69">
        <v>70.013557434082031</v>
      </c>
      <c r="J653" s="64">
        <v>0</v>
      </c>
    </row>
    <row r="654" spans="1:10" x14ac:dyDescent="0.25">
      <c r="A654" s="3" t="str">
        <f t="shared" si="10"/>
        <v>AC Tonnage03 or lessAverage Event Day (5:00pm-6:00pm)5</v>
      </c>
      <c r="B654" t="s">
        <v>64</v>
      </c>
      <c r="C654" t="s">
        <v>97</v>
      </c>
      <c r="D654" t="s">
        <v>167</v>
      </c>
      <c r="E654" t="s">
        <v>178</v>
      </c>
      <c r="F654" s="69">
        <v>2.5325045585632324</v>
      </c>
      <c r="G654" s="69">
        <v>2.5452933311462402</v>
      </c>
      <c r="H654" s="69">
        <v>8.9725621044635773E-2</v>
      </c>
      <c r="I654" s="69">
        <v>69.426033020019531</v>
      </c>
      <c r="J654" s="64">
        <v>0</v>
      </c>
    </row>
    <row r="655" spans="1:10" x14ac:dyDescent="0.25">
      <c r="A655" s="3" t="str">
        <f t="shared" si="10"/>
        <v>AC Tonnage03 or lessAverage Event Day (5:00pm-6:00pm)6</v>
      </c>
      <c r="B655" t="s">
        <v>64</v>
      </c>
      <c r="C655" t="s">
        <v>97</v>
      </c>
      <c r="D655" t="s">
        <v>167</v>
      </c>
      <c r="E655" t="s">
        <v>179</v>
      </c>
      <c r="F655" s="69">
        <v>3.0545058250427246</v>
      </c>
      <c r="G655" s="69">
        <v>3.0095865726470947</v>
      </c>
      <c r="H655" s="69">
        <v>9.5884516835212708E-2</v>
      </c>
      <c r="I655" s="69">
        <v>69.033317565917969</v>
      </c>
      <c r="J655" s="64">
        <v>0</v>
      </c>
    </row>
    <row r="656" spans="1:10" x14ac:dyDescent="0.25">
      <c r="A656" s="3" t="str">
        <f t="shared" si="10"/>
        <v>AC Tonnage03 or lessAverage Event Day (5:00pm-6:00pm)7</v>
      </c>
      <c r="B656" t="s">
        <v>64</v>
      </c>
      <c r="C656" t="s">
        <v>97</v>
      </c>
      <c r="D656" t="s">
        <v>167</v>
      </c>
      <c r="E656" t="s">
        <v>180</v>
      </c>
      <c r="F656" s="69">
        <v>3.8052911758422852</v>
      </c>
      <c r="G656" s="69">
        <v>3.7500872611999512</v>
      </c>
      <c r="H656" s="69">
        <v>0.11759045720100403</v>
      </c>
      <c r="I656" s="69">
        <v>68.864120483398438</v>
      </c>
      <c r="J656" s="64">
        <v>0</v>
      </c>
    </row>
    <row r="657" spans="1:10" x14ac:dyDescent="0.25">
      <c r="A657" s="3" t="str">
        <f t="shared" si="10"/>
        <v>AC Tonnage03 or lessAverage Event Day (5:00pm-6:00pm)8</v>
      </c>
      <c r="B657" t="s">
        <v>64</v>
      </c>
      <c r="C657" t="s">
        <v>97</v>
      </c>
      <c r="D657" t="s">
        <v>167</v>
      </c>
      <c r="E657" t="s">
        <v>181</v>
      </c>
      <c r="F657" s="69">
        <v>4.5834002494812012</v>
      </c>
      <c r="G657" s="69">
        <v>4.5177717208862305</v>
      </c>
      <c r="H657" s="69">
        <v>0.11835535615682602</v>
      </c>
      <c r="I657" s="69">
        <v>69.637001037597656</v>
      </c>
      <c r="J657" s="64">
        <v>0</v>
      </c>
    </row>
    <row r="658" spans="1:10" x14ac:dyDescent="0.25">
      <c r="A658" s="3" t="str">
        <f t="shared" si="10"/>
        <v>AC Tonnage03 or lessAverage Event Day (5:00pm-6:00pm)9</v>
      </c>
      <c r="B658" t="s">
        <v>64</v>
      </c>
      <c r="C658" t="s">
        <v>97</v>
      </c>
      <c r="D658" t="s">
        <v>167</v>
      </c>
      <c r="E658" t="s">
        <v>182</v>
      </c>
      <c r="F658" s="69">
        <v>5.3616518974304199</v>
      </c>
      <c r="G658" s="69">
        <v>5.2584786415100098</v>
      </c>
      <c r="H658" s="69">
        <v>0.12515130639076233</v>
      </c>
      <c r="I658" s="69">
        <v>72.05511474609375</v>
      </c>
      <c r="J658" s="64">
        <v>0</v>
      </c>
    </row>
    <row r="659" spans="1:10" x14ac:dyDescent="0.25">
      <c r="A659" s="3" t="str">
        <f t="shared" si="10"/>
        <v>AC Tonnage03 or lessAverage Event Day (5:00pm-6:00pm)10</v>
      </c>
      <c r="B659" t="s">
        <v>64</v>
      </c>
      <c r="C659" t="s">
        <v>97</v>
      </c>
      <c r="D659" t="s">
        <v>167</v>
      </c>
      <c r="E659" t="s">
        <v>183</v>
      </c>
      <c r="F659" s="69">
        <v>5.9631204605102539</v>
      </c>
      <c r="G659" s="69">
        <v>5.9341654777526855</v>
      </c>
      <c r="H659" s="69">
        <v>0.1330336332321167</v>
      </c>
      <c r="I659" s="69">
        <v>75.77423095703125</v>
      </c>
      <c r="J659" s="64">
        <v>0</v>
      </c>
    </row>
    <row r="660" spans="1:10" x14ac:dyDescent="0.25">
      <c r="A660" s="3" t="str">
        <f t="shared" si="10"/>
        <v>AC Tonnage03 or lessAverage Event Day (5:00pm-6:00pm)11</v>
      </c>
      <c r="B660" t="s">
        <v>64</v>
      </c>
      <c r="C660" t="s">
        <v>97</v>
      </c>
      <c r="D660" t="s">
        <v>167</v>
      </c>
      <c r="E660" t="s">
        <v>184</v>
      </c>
      <c r="F660" s="69">
        <v>6.441962718963623</v>
      </c>
      <c r="G660" s="69">
        <v>6.4297041893005371</v>
      </c>
      <c r="H660" s="69">
        <v>0.10382179915904999</v>
      </c>
      <c r="I660" s="69">
        <v>79.105361938476563</v>
      </c>
      <c r="J660" s="64">
        <v>0</v>
      </c>
    </row>
    <row r="661" spans="1:10" x14ac:dyDescent="0.25">
      <c r="A661" s="3" t="str">
        <f t="shared" si="10"/>
        <v>AC Tonnage03 or lessAverage Event Day (5:00pm-6:00pm)12</v>
      </c>
      <c r="B661" t="s">
        <v>64</v>
      </c>
      <c r="C661" t="s">
        <v>97</v>
      </c>
      <c r="D661" t="s">
        <v>167</v>
      </c>
      <c r="E661" t="s">
        <v>185</v>
      </c>
      <c r="F661" s="69">
        <v>6.7963824272155762</v>
      </c>
      <c r="G661" s="69">
        <v>6.7130756378173828</v>
      </c>
      <c r="H661" s="69">
        <v>0.11724206060171127</v>
      </c>
      <c r="I661" s="69">
        <v>82.765518188476563</v>
      </c>
      <c r="J661" s="64">
        <v>0</v>
      </c>
    </row>
    <row r="662" spans="1:10" x14ac:dyDescent="0.25">
      <c r="A662" s="3" t="str">
        <f t="shared" si="10"/>
        <v>AC Tonnage03 or lessAverage Event Day (5:00pm-6:00pm)13</v>
      </c>
      <c r="B662" t="s">
        <v>64</v>
      </c>
      <c r="C662" t="s">
        <v>97</v>
      </c>
      <c r="D662" t="s">
        <v>167</v>
      </c>
      <c r="E662" t="s">
        <v>186</v>
      </c>
      <c r="F662" s="69">
        <v>7.0661129951477051</v>
      </c>
      <c r="G662" s="69">
        <v>6.9723782539367676</v>
      </c>
      <c r="H662" s="69">
        <v>7.5376749038696289E-2</v>
      </c>
      <c r="I662" s="69">
        <v>85.842620849609375</v>
      </c>
      <c r="J662" s="64">
        <v>0</v>
      </c>
    </row>
    <row r="663" spans="1:10" x14ac:dyDescent="0.25">
      <c r="A663" s="3" t="str">
        <f t="shared" si="10"/>
        <v>AC Tonnage03 or lessAverage Event Day (5:00pm-6:00pm)14</v>
      </c>
      <c r="B663" t="s">
        <v>64</v>
      </c>
      <c r="C663" t="s">
        <v>97</v>
      </c>
      <c r="D663" t="s">
        <v>167</v>
      </c>
      <c r="E663" t="s">
        <v>187</v>
      </c>
      <c r="F663" s="69">
        <v>7.1870336532592773</v>
      </c>
      <c r="G663" s="69">
        <v>7.032933235168457</v>
      </c>
      <c r="H663" s="69">
        <v>8.2565650343894958E-2</v>
      </c>
      <c r="I663" s="69">
        <v>87.846138000488281</v>
      </c>
      <c r="J663" s="64">
        <v>0</v>
      </c>
    </row>
    <row r="664" spans="1:10" x14ac:dyDescent="0.25">
      <c r="A664" s="3" t="str">
        <f t="shared" si="10"/>
        <v>AC Tonnage03 or lessAverage Event Day (5:00pm-6:00pm)15</v>
      </c>
      <c r="B664" t="s">
        <v>64</v>
      </c>
      <c r="C664" t="s">
        <v>97</v>
      </c>
      <c r="D664" t="s">
        <v>167</v>
      </c>
      <c r="E664" t="s">
        <v>188</v>
      </c>
      <c r="F664" s="69">
        <v>6.9764375686645508</v>
      </c>
      <c r="G664" s="69">
        <v>6.8189969062805176</v>
      </c>
      <c r="H664" s="69">
        <v>0.10748406499624252</v>
      </c>
      <c r="I664" s="69">
        <v>89.361083984375</v>
      </c>
      <c r="J664" s="64">
        <v>0</v>
      </c>
    </row>
    <row r="665" spans="1:10" x14ac:dyDescent="0.25">
      <c r="A665" s="3" t="str">
        <f t="shared" si="10"/>
        <v>AC Tonnage03 or lessAverage Event Day (5:00pm-6:00pm)16</v>
      </c>
      <c r="B665" t="s">
        <v>64</v>
      </c>
      <c r="C665" t="s">
        <v>97</v>
      </c>
      <c r="D665" t="s">
        <v>167</v>
      </c>
      <c r="E665" t="s">
        <v>189</v>
      </c>
      <c r="F665" s="69">
        <v>6.5342526435852051</v>
      </c>
      <c r="G665" s="69">
        <v>6.3630671501159668</v>
      </c>
      <c r="H665" s="69">
        <v>0.11142181605100632</v>
      </c>
      <c r="I665" s="69">
        <v>90.20806884765625</v>
      </c>
      <c r="J665" s="64">
        <v>0</v>
      </c>
    </row>
    <row r="666" spans="1:10" x14ac:dyDescent="0.25">
      <c r="A666" s="3" t="str">
        <f t="shared" si="10"/>
        <v>AC Tonnage03 or lessAverage Event Day (5:00pm-6:00pm)17</v>
      </c>
      <c r="B666" t="s">
        <v>64</v>
      </c>
      <c r="C666" t="s">
        <v>97</v>
      </c>
      <c r="D666" t="s">
        <v>167</v>
      </c>
      <c r="E666" t="s">
        <v>190</v>
      </c>
      <c r="F666" s="69">
        <v>5.8014893531799316</v>
      </c>
      <c r="G666" s="69">
        <v>5.5799107551574707</v>
      </c>
      <c r="H666" s="69">
        <v>0.11479007452726364</v>
      </c>
      <c r="I666" s="69">
        <v>90.387222290039063</v>
      </c>
      <c r="J666" s="64">
        <v>0</v>
      </c>
    </row>
    <row r="667" spans="1:10" x14ac:dyDescent="0.25">
      <c r="A667" s="3" t="str">
        <f t="shared" si="10"/>
        <v>AC Tonnage03 or lessAverage Event Day (5:00pm-6:00pm)18</v>
      </c>
      <c r="B667" t="s">
        <v>64</v>
      </c>
      <c r="C667" t="s">
        <v>97</v>
      </c>
      <c r="D667" t="s">
        <v>167</v>
      </c>
      <c r="E667" t="s">
        <v>191</v>
      </c>
      <c r="F667" s="69">
        <v>5.0146279335021973</v>
      </c>
      <c r="G667" s="69">
        <v>4.4212327003479004</v>
      </c>
      <c r="H667" s="69">
        <v>0.12775422632694244</v>
      </c>
      <c r="I667" s="69">
        <v>89.13763427734375</v>
      </c>
      <c r="J667" s="64">
        <v>0</v>
      </c>
    </row>
    <row r="668" spans="1:10" x14ac:dyDescent="0.25">
      <c r="A668" s="3" t="str">
        <f t="shared" si="10"/>
        <v>AC Tonnage03 or lessAverage Event Day (5:00pm-6:00pm)19</v>
      </c>
      <c r="B668" t="s">
        <v>64</v>
      </c>
      <c r="C668" t="s">
        <v>97</v>
      </c>
      <c r="D668" t="s">
        <v>167</v>
      </c>
      <c r="E668" t="s">
        <v>192</v>
      </c>
      <c r="F668" s="69">
        <v>4.478309154510498</v>
      </c>
      <c r="G668" s="69">
        <v>4.248499870300293</v>
      </c>
      <c r="H668" s="69">
        <v>0.15156696736812592</v>
      </c>
      <c r="I668" s="69">
        <v>87.476844787597656</v>
      </c>
      <c r="J668" s="64">
        <v>0</v>
      </c>
    </row>
    <row r="669" spans="1:10" x14ac:dyDescent="0.25">
      <c r="A669" s="3" t="str">
        <f t="shared" si="10"/>
        <v>AC Tonnage03 or lessAverage Event Day (5:00pm-6:00pm)20</v>
      </c>
      <c r="B669" t="s">
        <v>64</v>
      </c>
      <c r="C669" t="s">
        <v>97</v>
      </c>
      <c r="D669" t="s">
        <v>167</v>
      </c>
      <c r="E669" t="s">
        <v>193</v>
      </c>
      <c r="F669" s="69">
        <v>4.0625691413879395</v>
      </c>
      <c r="G669" s="69">
        <v>3.8490016460418701</v>
      </c>
      <c r="H669" s="69">
        <v>0.15038949251174927</v>
      </c>
      <c r="I669" s="69">
        <v>84.844528198242188</v>
      </c>
      <c r="J669" s="64">
        <v>0</v>
      </c>
    </row>
    <row r="670" spans="1:10" x14ac:dyDescent="0.25">
      <c r="A670" s="3" t="str">
        <f t="shared" si="10"/>
        <v>AC Tonnage03 or lessAverage Event Day (5:00pm-6:00pm)21</v>
      </c>
      <c r="B670" t="s">
        <v>64</v>
      </c>
      <c r="C670" t="s">
        <v>97</v>
      </c>
      <c r="D670" t="s">
        <v>167</v>
      </c>
      <c r="E670" t="s">
        <v>194</v>
      </c>
      <c r="F670" s="69">
        <v>3.7535185813903809</v>
      </c>
      <c r="G670" s="69">
        <v>3.579615592956543</v>
      </c>
      <c r="H670" s="69">
        <v>0.1578359454870224</v>
      </c>
      <c r="I670" s="69">
        <v>80.980995178222656</v>
      </c>
      <c r="J670" s="64">
        <v>0</v>
      </c>
    </row>
    <row r="671" spans="1:10" x14ac:dyDescent="0.25">
      <c r="A671" s="3" t="str">
        <f t="shared" si="10"/>
        <v>AC Tonnage03 or lessAverage Event Day (5:00pm-6:00pm)22</v>
      </c>
      <c r="B671" t="s">
        <v>64</v>
      </c>
      <c r="C671" t="s">
        <v>97</v>
      </c>
      <c r="D671" t="s">
        <v>167</v>
      </c>
      <c r="E671" t="s">
        <v>195</v>
      </c>
      <c r="F671" s="69">
        <v>3.3311412334442139</v>
      </c>
      <c r="G671" s="69">
        <v>3.2134392261505127</v>
      </c>
      <c r="H671" s="69">
        <v>0.14921566843986511</v>
      </c>
      <c r="I671" s="69">
        <v>77.560447692871094</v>
      </c>
      <c r="J671" s="64">
        <v>0</v>
      </c>
    </row>
    <row r="672" spans="1:10" x14ac:dyDescent="0.25">
      <c r="A672" s="3" t="str">
        <f t="shared" si="10"/>
        <v>AC Tonnage03 or lessAverage Event Day (5:00pm-6:00pm)23</v>
      </c>
      <c r="B672" t="s">
        <v>64</v>
      </c>
      <c r="C672" t="s">
        <v>97</v>
      </c>
      <c r="D672" t="s">
        <v>167</v>
      </c>
      <c r="E672" t="s">
        <v>196</v>
      </c>
      <c r="F672" s="69">
        <v>2.9720416069030762</v>
      </c>
      <c r="G672" s="69">
        <v>2.8998594284057617</v>
      </c>
      <c r="H672" s="69">
        <v>0.12417008727788925</v>
      </c>
      <c r="I672" s="69">
        <v>75.405746459960938</v>
      </c>
      <c r="J672" s="64">
        <v>0</v>
      </c>
    </row>
    <row r="673" spans="1:10" x14ac:dyDescent="0.25">
      <c r="A673" s="3" t="str">
        <f t="shared" si="10"/>
        <v>AC Tonnage03 or lessAverage Event Day (5:00pm-6:00pm)24</v>
      </c>
      <c r="B673" t="s">
        <v>64</v>
      </c>
      <c r="C673" t="s">
        <v>97</v>
      </c>
      <c r="D673" t="s">
        <v>167</v>
      </c>
      <c r="E673" t="s">
        <v>197</v>
      </c>
      <c r="F673" s="69">
        <v>2.7516746520996094</v>
      </c>
      <c r="G673" s="69">
        <v>2.6518540382385254</v>
      </c>
      <c r="H673" s="69">
        <v>0.11507562547922134</v>
      </c>
      <c r="I673" s="69">
        <v>73.537918090820313</v>
      </c>
      <c r="J673" s="64">
        <v>0</v>
      </c>
    </row>
    <row r="674" spans="1:10" x14ac:dyDescent="0.25">
      <c r="A674" s="3" t="str">
        <f t="shared" si="10"/>
        <v>AC Tonnage03 to 0410/14/2020 (6:00pm-7:00pm)1</v>
      </c>
      <c r="B674" t="s">
        <v>64</v>
      </c>
      <c r="C674" t="s">
        <v>98</v>
      </c>
      <c r="D674" t="s">
        <v>168</v>
      </c>
      <c r="E674" t="s">
        <v>174</v>
      </c>
      <c r="F674" s="69" t="s">
        <v>208</v>
      </c>
      <c r="G674" s="69" t="s">
        <v>208</v>
      </c>
      <c r="H674" s="69" t="s">
        <v>208</v>
      </c>
      <c r="I674" s="69" t="s">
        <v>208</v>
      </c>
      <c r="J674" s="64">
        <v>1</v>
      </c>
    </row>
    <row r="675" spans="1:10" x14ac:dyDescent="0.25">
      <c r="A675" s="3" t="str">
        <f t="shared" si="10"/>
        <v>AC Tonnage03 to 0410/14/2020 (6:00pm-7:00pm)2</v>
      </c>
      <c r="B675" t="s">
        <v>64</v>
      </c>
      <c r="C675" t="s">
        <v>98</v>
      </c>
      <c r="D675" t="s">
        <v>168</v>
      </c>
      <c r="E675" t="s">
        <v>175</v>
      </c>
      <c r="F675" s="69" t="s">
        <v>208</v>
      </c>
      <c r="G675" s="69" t="s">
        <v>208</v>
      </c>
      <c r="H675" s="69" t="s">
        <v>208</v>
      </c>
      <c r="I675" s="69" t="s">
        <v>208</v>
      </c>
      <c r="J675" s="64">
        <v>1</v>
      </c>
    </row>
    <row r="676" spans="1:10" x14ac:dyDescent="0.25">
      <c r="A676" s="3" t="str">
        <f t="shared" si="10"/>
        <v>AC Tonnage03 to 0410/14/2020 (6:00pm-7:00pm)3</v>
      </c>
      <c r="B676" t="s">
        <v>64</v>
      </c>
      <c r="C676" t="s">
        <v>98</v>
      </c>
      <c r="D676" t="s">
        <v>168</v>
      </c>
      <c r="E676" t="s">
        <v>176</v>
      </c>
      <c r="F676" s="69" t="s">
        <v>208</v>
      </c>
      <c r="G676" s="69" t="s">
        <v>208</v>
      </c>
      <c r="H676" s="69" t="s">
        <v>208</v>
      </c>
      <c r="I676" s="69" t="s">
        <v>208</v>
      </c>
      <c r="J676" s="64">
        <v>1</v>
      </c>
    </row>
    <row r="677" spans="1:10" x14ac:dyDescent="0.25">
      <c r="A677" s="3" t="str">
        <f t="shared" si="10"/>
        <v>AC Tonnage03 to 0410/14/2020 (6:00pm-7:00pm)4</v>
      </c>
      <c r="B677" t="s">
        <v>64</v>
      </c>
      <c r="C677" t="s">
        <v>98</v>
      </c>
      <c r="D677" t="s">
        <v>168</v>
      </c>
      <c r="E677" t="s">
        <v>177</v>
      </c>
      <c r="F677" s="69" t="s">
        <v>208</v>
      </c>
      <c r="G677" s="69" t="s">
        <v>208</v>
      </c>
      <c r="H677" s="69" t="s">
        <v>208</v>
      </c>
      <c r="I677" s="69" t="s">
        <v>208</v>
      </c>
      <c r="J677" s="64">
        <v>1</v>
      </c>
    </row>
    <row r="678" spans="1:10" x14ac:dyDescent="0.25">
      <c r="A678" s="3" t="str">
        <f t="shared" si="10"/>
        <v>AC Tonnage03 to 0410/14/2020 (6:00pm-7:00pm)5</v>
      </c>
      <c r="B678" t="s">
        <v>64</v>
      </c>
      <c r="C678" t="s">
        <v>98</v>
      </c>
      <c r="D678" t="s">
        <v>168</v>
      </c>
      <c r="E678" t="s">
        <v>178</v>
      </c>
      <c r="F678" s="69" t="s">
        <v>208</v>
      </c>
      <c r="G678" s="69" t="s">
        <v>208</v>
      </c>
      <c r="H678" s="69" t="s">
        <v>208</v>
      </c>
      <c r="I678" s="69" t="s">
        <v>208</v>
      </c>
      <c r="J678" s="64">
        <v>1</v>
      </c>
    </row>
    <row r="679" spans="1:10" x14ac:dyDescent="0.25">
      <c r="A679" s="3" t="str">
        <f t="shared" si="10"/>
        <v>AC Tonnage03 to 0410/14/2020 (6:00pm-7:00pm)6</v>
      </c>
      <c r="B679" t="s">
        <v>64</v>
      </c>
      <c r="C679" t="s">
        <v>98</v>
      </c>
      <c r="D679" t="s">
        <v>168</v>
      </c>
      <c r="E679" t="s">
        <v>179</v>
      </c>
      <c r="F679" s="69" t="s">
        <v>208</v>
      </c>
      <c r="G679" s="69" t="s">
        <v>208</v>
      </c>
      <c r="H679" s="69" t="s">
        <v>208</v>
      </c>
      <c r="I679" s="69" t="s">
        <v>208</v>
      </c>
      <c r="J679" s="64">
        <v>1</v>
      </c>
    </row>
    <row r="680" spans="1:10" x14ac:dyDescent="0.25">
      <c r="A680" s="3" t="str">
        <f t="shared" si="10"/>
        <v>AC Tonnage03 to 0410/14/2020 (6:00pm-7:00pm)7</v>
      </c>
      <c r="B680" t="s">
        <v>64</v>
      </c>
      <c r="C680" t="s">
        <v>98</v>
      </c>
      <c r="D680" t="s">
        <v>168</v>
      </c>
      <c r="E680" t="s">
        <v>180</v>
      </c>
      <c r="F680" s="69" t="s">
        <v>208</v>
      </c>
      <c r="G680" s="69" t="s">
        <v>208</v>
      </c>
      <c r="H680" s="69" t="s">
        <v>208</v>
      </c>
      <c r="I680" s="69" t="s">
        <v>208</v>
      </c>
      <c r="J680" s="64">
        <v>1</v>
      </c>
    </row>
    <row r="681" spans="1:10" x14ac:dyDescent="0.25">
      <c r="A681" s="3" t="str">
        <f t="shared" si="10"/>
        <v>AC Tonnage03 to 0410/14/2020 (6:00pm-7:00pm)8</v>
      </c>
      <c r="B681" t="s">
        <v>64</v>
      </c>
      <c r="C681" t="s">
        <v>98</v>
      </c>
      <c r="D681" t="s">
        <v>168</v>
      </c>
      <c r="E681" t="s">
        <v>181</v>
      </c>
      <c r="F681" s="69" t="s">
        <v>208</v>
      </c>
      <c r="G681" s="69" t="s">
        <v>208</v>
      </c>
      <c r="H681" s="69" t="s">
        <v>208</v>
      </c>
      <c r="I681" s="69" t="s">
        <v>208</v>
      </c>
      <c r="J681" s="64">
        <v>1</v>
      </c>
    </row>
    <row r="682" spans="1:10" x14ac:dyDescent="0.25">
      <c r="A682" s="3" t="str">
        <f t="shared" si="10"/>
        <v>AC Tonnage03 to 0410/14/2020 (6:00pm-7:00pm)9</v>
      </c>
      <c r="B682" t="s">
        <v>64</v>
      </c>
      <c r="C682" t="s">
        <v>98</v>
      </c>
      <c r="D682" t="s">
        <v>168</v>
      </c>
      <c r="E682" t="s">
        <v>182</v>
      </c>
      <c r="F682" s="69" t="s">
        <v>208</v>
      </c>
      <c r="G682" s="69" t="s">
        <v>208</v>
      </c>
      <c r="H682" s="69" t="s">
        <v>208</v>
      </c>
      <c r="I682" s="69" t="s">
        <v>208</v>
      </c>
      <c r="J682" s="64">
        <v>1</v>
      </c>
    </row>
    <row r="683" spans="1:10" x14ac:dyDescent="0.25">
      <c r="A683" s="3" t="str">
        <f t="shared" si="10"/>
        <v>AC Tonnage03 to 0410/14/2020 (6:00pm-7:00pm)10</v>
      </c>
      <c r="B683" t="s">
        <v>64</v>
      </c>
      <c r="C683" t="s">
        <v>98</v>
      </c>
      <c r="D683" t="s">
        <v>168</v>
      </c>
      <c r="E683" t="s">
        <v>183</v>
      </c>
      <c r="F683" s="69" t="s">
        <v>208</v>
      </c>
      <c r="G683" s="69" t="s">
        <v>208</v>
      </c>
      <c r="H683" s="69" t="s">
        <v>208</v>
      </c>
      <c r="I683" s="69" t="s">
        <v>208</v>
      </c>
      <c r="J683" s="64">
        <v>1</v>
      </c>
    </row>
    <row r="684" spans="1:10" x14ac:dyDescent="0.25">
      <c r="A684" s="3" t="str">
        <f t="shared" si="10"/>
        <v>AC Tonnage03 to 0410/14/2020 (6:00pm-7:00pm)11</v>
      </c>
      <c r="B684" t="s">
        <v>64</v>
      </c>
      <c r="C684" t="s">
        <v>98</v>
      </c>
      <c r="D684" t="s">
        <v>168</v>
      </c>
      <c r="E684" t="s">
        <v>184</v>
      </c>
      <c r="F684" s="69" t="s">
        <v>208</v>
      </c>
      <c r="G684" s="69" t="s">
        <v>208</v>
      </c>
      <c r="H684" s="69" t="s">
        <v>208</v>
      </c>
      <c r="I684" s="69" t="s">
        <v>208</v>
      </c>
      <c r="J684" s="64">
        <v>1</v>
      </c>
    </row>
    <row r="685" spans="1:10" x14ac:dyDescent="0.25">
      <c r="A685" s="3" t="str">
        <f t="shared" si="10"/>
        <v>AC Tonnage03 to 0410/14/2020 (6:00pm-7:00pm)12</v>
      </c>
      <c r="B685" t="s">
        <v>64</v>
      </c>
      <c r="C685" t="s">
        <v>98</v>
      </c>
      <c r="D685" t="s">
        <v>168</v>
      </c>
      <c r="E685" t="s">
        <v>185</v>
      </c>
      <c r="F685" s="69" t="s">
        <v>208</v>
      </c>
      <c r="G685" s="69" t="s">
        <v>208</v>
      </c>
      <c r="H685" s="69" t="s">
        <v>208</v>
      </c>
      <c r="I685" s="69" t="s">
        <v>208</v>
      </c>
      <c r="J685" s="64">
        <v>1</v>
      </c>
    </row>
    <row r="686" spans="1:10" x14ac:dyDescent="0.25">
      <c r="A686" s="3" t="str">
        <f t="shared" si="10"/>
        <v>AC Tonnage03 to 0410/14/2020 (6:00pm-7:00pm)13</v>
      </c>
      <c r="B686" t="s">
        <v>64</v>
      </c>
      <c r="C686" t="s">
        <v>98</v>
      </c>
      <c r="D686" t="s">
        <v>168</v>
      </c>
      <c r="E686" t="s">
        <v>186</v>
      </c>
      <c r="F686" s="69" t="s">
        <v>208</v>
      </c>
      <c r="G686" s="69" t="s">
        <v>208</v>
      </c>
      <c r="H686" s="69" t="s">
        <v>208</v>
      </c>
      <c r="I686" s="69" t="s">
        <v>208</v>
      </c>
      <c r="J686" s="64">
        <v>1</v>
      </c>
    </row>
    <row r="687" spans="1:10" x14ac:dyDescent="0.25">
      <c r="A687" s="3" t="str">
        <f t="shared" si="10"/>
        <v>AC Tonnage03 to 0410/14/2020 (6:00pm-7:00pm)14</v>
      </c>
      <c r="B687" t="s">
        <v>64</v>
      </c>
      <c r="C687" t="s">
        <v>98</v>
      </c>
      <c r="D687" t="s">
        <v>168</v>
      </c>
      <c r="E687" t="s">
        <v>187</v>
      </c>
      <c r="F687" s="69" t="s">
        <v>208</v>
      </c>
      <c r="G687" s="69" t="s">
        <v>208</v>
      </c>
      <c r="H687" s="69" t="s">
        <v>208</v>
      </c>
      <c r="I687" s="69" t="s">
        <v>208</v>
      </c>
      <c r="J687" s="64">
        <v>1</v>
      </c>
    </row>
    <row r="688" spans="1:10" x14ac:dyDescent="0.25">
      <c r="A688" s="3" t="str">
        <f t="shared" si="10"/>
        <v>AC Tonnage03 to 0410/14/2020 (6:00pm-7:00pm)15</v>
      </c>
      <c r="B688" t="s">
        <v>64</v>
      </c>
      <c r="C688" t="s">
        <v>98</v>
      </c>
      <c r="D688" t="s">
        <v>168</v>
      </c>
      <c r="E688" t="s">
        <v>188</v>
      </c>
      <c r="F688" s="69" t="s">
        <v>208</v>
      </c>
      <c r="G688" s="69" t="s">
        <v>208</v>
      </c>
      <c r="H688" s="69" t="s">
        <v>208</v>
      </c>
      <c r="I688" s="69" t="s">
        <v>208</v>
      </c>
      <c r="J688" s="64">
        <v>1</v>
      </c>
    </row>
    <row r="689" spans="1:10" x14ac:dyDescent="0.25">
      <c r="A689" s="3" t="str">
        <f t="shared" si="10"/>
        <v>AC Tonnage03 to 0410/14/2020 (6:00pm-7:00pm)16</v>
      </c>
      <c r="B689" t="s">
        <v>64</v>
      </c>
      <c r="C689" t="s">
        <v>98</v>
      </c>
      <c r="D689" t="s">
        <v>168</v>
      </c>
      <c r="E689" t="s">
        <v>189</v>
      </c>
      <c r="F689" s="69" t="s">
        <v>208</v>
      </c>
      <c r="G689" s="69" t="s">
        <v>208</v>
      </c>
      <c r="H689" s="69" t="s">
        <v>208</v>
      </c>
      <c r="I689" s="69" t="s">
        <v>208</v>
      </c>
      <c r="J689" s="64">
        <v>1</v>
      </c>
    </row>
    <row r="690" spans="1:10" x14ac:dyDescent="0.25">
      <c r="A690" s="3" t="str">
        <f t="shared" si="10"/>
        <v>AC Tonnage03 to 0410/14/2020 (6:00pm-7:00pm)17</v>
      </c>
      <c r="B690" t="s">
        <v>64</v>
      </c>
      <c r="C690" t="s">
        <v>98</v>
      </c>
      <c r="D690" t="s">
        <v>168</v>
      </c>
      <c r="E690" t="s">
        <v>190</v>
      </c>
      <c r="F690" s="69" t="s">
        <v>208</v>
      </c>
      <c r="G690" s="69" t="s">
        <v>208</v>
      </c>
      <c r="H690" s="69" t="s">
        <v>208</v>
      </c>
      <c r="I690" s="69" t="s">
        <v>208</v>
      </c>
      <c r="J690" s="64">
        <v>1</v>
      </c>
    </row>
    <row r="691" spans="1:10" x14ac:dyDescent="0.25">
      <c r="A691" s="3" t="str">
        <f t="shared" si="10"/>
        <v>AC Tonnage03 to 0410/14/2020 (6:00pm-7:00pm)18</v>
      </c>
      <c r="B691" t="s">
        <v>64</v>
      </c>
      <c r="C691" t="s">
        <v>98</v>
      </c>
      <c r="D691" t="s">
        <v>168</v>
      </c>
      <c r="E691" t="s">
        <v>191</v>
      </c>
      <c r="F691" s="69" t="s">
        <v>208</v>
      </c>
      <c r="G691" s="69" t="s">
        <v>208</v>
      </c>
      <c r="H691" s="69" t="s">
        <v>208</v>
      </c>
      <c r="I691" s="69" t="s">
        <v>208</v>
      </c>
      <c r="J691" s="64">
        <v>1</v>
      </c>
    </row>
    <row r="692" spans="1:10" x14ac:dyDescent="0.25">
      <c r="A692" s="3" t="str">
        <f t="shared" si="10"/>
        <v>AC Tonnage03 to 0410/14/2020 (6:00pm-7:00pm)19</v>
      </c>
      <c r="B692" t="s">
        <v>64</v>
      </c>
      <c r="C692" t="s">
        <v>98</v>
      </c>
      <c r="D692" t="s">
        <v>168</v>
      </c>
      <c r="E692" t="s">
        <v>192</v>
      </c>
      <c r="F692" s="69" t="s">
        <v>208</v>
      </c>
      <c r="G692" s="69" t="s">
        <v>208</v>
      </c>
      <c r="H692" s="69" t="s">
        <v>208</v>
      </c>
      <c r="I692" s="69" t="s">
        <v>208</v>
      </c>
      <c r="J692" s="64">
        <v>1</v>
      </c>
    </row>
    <row r="693" spans="1:10" x14ac:dyDescent="0.25">
      <c r="A693" s="3" t="str">
        <f t="shared" si="10"/>
        <v>AC Tonnage03 to 0410/14/2020 (6:00pm-7:00pm)20</v>
      </c>
      <c r="B693" t="s">
        <v>64</v>
      </c>
      <c r="C693" t="s">
        <v>98</v>
      </c>
      <c r="D693" t="s">
        <v>168</v>
      </c>
      <c r="E693" t="s">
        <v>193</v>
      </c>
      <c r="F693" s="69" t="s">
        <v>208</v>
      </c>
      <c r="G693" s="69" t="s">
        <v>208</v>
      </c>
      <c r="H693" s="69" t="s">
        <v>208</v>
      </c>
      <c r="I693" s="69" t="s">
        <v>208</v>
      </c>
      <c r="J693" s="64">
        <v>1</v>
      </c>
    </row>
    <row r="694" spans="1:10" x14ac:dyDescent="0.25">
      <c r="A694" s="3" t="str">
        <f t="shared" si="10"/>
        <v>AC Tonnage03 to 0410/14/2020 (6:00pm-7:00pm)21</v>
      </c>
      <c r="B694" t="s">
        <v>64</v>
      </c>
      <c r="C694" t="s">
        <v>98</v>
      </c>
      <c r="D694" t="s">
        <v>168</v>
      </c>
      <c r="E694" t="s">
        <v>194</v>
      </c>
      <c r="F694" s="69" t="s">
        <v>208</v>
      </c>
      <c r="G694" s="69" t="s">
        <v>208</v>
      </c>
      <c r="H694" s="69" t="s">
        <v>208</v>
      </c>
      <c r="I694" s="69" t="s">
        <v>208</v>
      </c>
      <c r="J694" s="64">
        <v>1</v>
      </c>
    </row>
    <row r="695" spans="1:10" x14ac:dyDescent="0.25">
      <c r="A695" s="3" t="str">
        <f t="shared" si="10"/>
        <v>AC Tonnage03 to 0410/14/2020 (6:00pm-7:00pm)22</v>
      </c>
      <c r="B695" t="s">
        <v>64</v>
      </c>
      <c r="C695" t="s">
        <v>98</v>
      </c>
      <c r="D695" t="s">
        <v>168</v>
      </c>
      <c r="E695" t="s">
        <v>195</v>
      </c>
      <c r="F695" s="69" t="s">
        <v>208</v>
      </c>
      <c r="G695" s="69" t="s">
        <v>208</v>
      </c>
      <c r="H695" s="69" t="s">
        <v>208</v>
      </c>
      <c r="I695" s="69" t="s">
        <v>208</v>
      </c>
      <c r="J695" s="64">
        <v>1</v>
      </c>
    </row>
    <row r="696" spans="1:10" x14ac:dyDescent="0.25">
      <c r="A696" s="3" t="str">
        <f t="shared" si="10"/>
        <v>AC Tonnage03 to 0410/14/2020 (6:00pm-7:00pm)23</v>
      </c>
      <c r="B696" t="s">
        <v>64</v>
      </c>
      <c r="C696" t="s">
        <v>98</v>
      </c>
      <c r="D696" t="s">
        <v>168</v>
      </c>
      <c r="E696" t="s">
        <v>196</v>
      </c>
      <c r="F696" s="69" t="s">
        <v>208</v>
      </c>
      <c r="G696" s="69" t="s">
        <v>208</v>
      </c>
      <c r="H696" s="69" t="s">
        <v>208</v>
      </c>
      <c r="I696" s="69" t="s">
        <v>208</v>
      </c>
      <c r="J696" s="64">
        <v>1</v>
      </c>
    </row>
    <row r="697" spans="1:10" x14ac:dyDescent="0.25">
      <c r="A697" s="3" t="str">
        <f t="shared" si="10"/>
        <v>AC Tonnage03 to 0410/14/2020 (6:00pm-7:00pm)24</v>
      </c>
      <c r="B697" t="s">
        <v>64</v>
      </c>
      <c r="C697" t="s">
        <v>98</v>
      </c>
      <c r="D697" t="s">
        <v>168</v>
      </c>
      <c r="E697" t="s">
        <v>197</v>
      </c>
      <c r="F697" s="69" t="s">
        <v>208</v>
      </c>
      <c r="G697" s="69" t="s">
        <v>208</v>
      </c>
      <c r="H697" s="69" t="s">
        <v>208</v>
      </c>
      <c r="I697" s="69" t="s">
        <v>208</v>
      </c>
      <c r="J697" s="64">
        <v>1</v>
      </c>
    </row>
    <row r="698" spans="1:10" x14ac:dyDescent="0.25">
      <c r="A698" s="3" t="str">
        <f t="shared" si="10"/>
        <v>AC Tonnage03 to 0410/15/2020 (6:00pm-7:00pm)1</v>
      </c>
      <c r="B698" t="s">
        <v>64</v>
      </c>
      <c r="C698" t="s">
        <v>98</v>
      </c>
      <c r="D698" t="s">
        <v>169</v>
      </c>
      <c r="E698" t="s">
        <v>174</v>
      </c>
      <c r="F698" s="69" t="s">
        <v>208</v>
      </c>
      <c r="G698" s="69" t="s">
        <v>208</v>
      </c>
      <c r="H698" s="69" t="s">
        <v>208</v>
      </c>
      <c r="I698" s="69" t="s">
        <v>208</v>
      </c>
      <c r="J698" s="64">
        <v>1</v>
      </c>
    </row>
    <row r="699" spans="1:10" x14ac:dyDescent="0.25">
      <c r="A699" s="3" t="str">
        <f t="shared" si="10"/>
        <v>AC Tonnage03 to 0410/15/2020 (6:00pm-7:00pm)2</v>
      </c>
      <c r="B699" t="s">
        <v>64</v>
      </c>
      <c r="C699" t="s">
        <v>98</v>
      </c>
      <c r="D699" t="s">
        <v>169</v>
      </c>
      <c r="E699" t="s">
        <v>175</v>
      </c>
      <c r="F699" s="69" t="s">
        <v>208</v>
      </c>
      <c r="G699" s="69" t="s">
        <v>208</v>
      </c>
      <c r="H699" s="69" t="s">
        <v>208</v>
      </c>
      <c r="I699" s="69" t="s">
        <v>208</v>
      </c>
      <c r="J699" s="64">
        <v>1</v>
      </c>
    </row>
    <row r="700" spans="1:10" x14ac:dyDescent="0.25">
      <c r="A700" s="3" t="str">
        <f t="shared" si="10"/>
        <v>AC Tonnage03 to 0410/15/2020 (6:00pm-7:00pm)3</v>
      </c>
      <c r="B700" t="s">
        <v>64</v>
      </c>
      <c r="C700" t="s">
        <v>98</v>
      </c>
      <c r="D700" t="s">
        <v>169</v>
      </c>
      <c r="E700" t="s">
        <v>176</v>
      </c>
      <c r="F700" s="69" t="s">
        <v>208</v>
      </c>
      <c r="G700" s="69" t="s">
        <v>208</v>
      </c>
      <c r="H700" s="69" t="s">
        <v>208</v>
      </c>
      <c r="I700" s="69" t="s">
        <v>208</v>
      </c>
      <c r="J700" s="64">
        <v>1</v>
      </c>
    </row>
    <row r="701" spans="1:10" x14ac:dyDescent="0.25">
      <c r="A701" s="3" t="str">
        <f t="shared" si="10"/>
        <v>AC Tonnage03 to 0410/15/2020 (6:00pm-7:00pm)4</v>
      </c>
      <c r="B701" t="s">
        <v>64</v>
      </c>
      <c r="C701" t="s">
        <v>98</v>
      </c>
      <c r="D701" t="s">
        <v>169</v>
      </c>
      <c r="E701" t="s">
        <v>177</v>
      </c>
      <c r="F701" s="69" t="s">
        <v>208</v>
      </c>
      <c r="G701" s="69" t="s">
        <v>208</v>
      </c>
      <c r="H701" s="69" t="s">
        <v>208</v>
      </c>
      <c r="I701" s="69" t="s">
        <v>208</v>
      </c>
      <c r="J701" s="64">
        <v>1</v>
      </c>
    </row>
    <row r="702" spans="1:10" x14ac:dyDescent="0.25">
      <c r="A702" s="3" t="str">
        <f t="shared" si="10"/>
        <v>AC Tonnage03 to 0410/15/2020 (6:00pm-7:00pm)5</v>
      </c>
      <c r="B702" t="s">
        <v>64</v>
      </c>
      <c r="C702" t="s">
        <v>98</v>
      </c>
      <c r="D702" t="s">
        <v>169</v>
      </c>
      <c r="E702" t="s">
        <v>178</v>
      </c>
      <c r="F702" s="69" t="s">
        <v>208</v>
      </c>
      <c r="G702" s="69" t="s">
        <v>208</v>
      </c>
      <c r="H702" s="69" t="s">
        <v>208</v>
      </c>
      <c r="I702" s="69" t="s">
        <v>208</v>
      </c>
      <c r="J702" s="64">
        <v>1</v>
      </c>
    </row>
    <row r="703" spans="1:10" x14ac:dyDescent="0.25">
      <c r="A703" s="3" t="str">
        <f t="shared" si="10"/>
        <v>AC Tonnage03 to 0410/15/2020 (6:00pm-7:00pm)6</v>
      </c>
      <c r="B703" t="s">
        <v>64</v>
      </c>
      <c r="C703" t="s">
        <v>98</v>
      </c>
      <c r="D703" t="s">
        <v>169</v>
      </c>
      <c r="E703" t="s">
        <v>179</v>
      </c>
      <c r="F703" s="69" t="s">
        <v>208</v>
      </c>
      <c r="G703" s="69" t="s">
        <v>208</v>
      </c>
      <c r="H703" s="69" t="s">
        <v>208</v>
      </c>
      <c r="I703" s="69" t="s">
        <v>208</v>
      </c>
      <c r="J703" s="64">
        <v>1</v>
      </c>
    </row>
    <row r="704" spans="1:10" x14ac:dyDescent="0.25">
      <c r="A704" s="3" t="str">
        <f t="shared" si="10"/>
        <v>AC Tonnage03 to 0410/15/2020 (6:00pm-7:00pm)7</v>
      </c>
      <c r="B704" t="s">
        <v>64</v>
      </c>
      <c r="C704" t="s">
        <v>98</v>
      </c>
      <c r="D704" t="s">
        <v>169</v>
      </c>
      <c r="E704" t="s">
        <v>180</v>
      </c>
      <c r="F704" s="69" t="s">
        <v>208</v>
      </c>
      <c r="G704" s="69" t="s">
        <v>208</v>
      </c>
      <c r="H704" s="69" t="s">
        <v>208</v>
      </c>
      <c r="I704" s="69" t="s">
        <v>208</v>
      </c>
      <c r="J704" s="64">
        <v>1</v>
      </c>
    </row>
    <row r="705" spans="1:10" x14ac:dyDescent="0.25">
      <c r="A705" s="3" t="str">
        <f t="shared" si="10"/>
        <v>AC Tonnage03 to 0410/15/2020 (6:00pm-7:00pm)8</v>
      </c>
      <c r="B705" t="s">
        <v>64</v>
      </c>
      <c r="C705" t="s">
        <v>98</v>
      </c>
      <c r="D705" t="s">
        <v>169</v>
      </c>
      <c r="E705" t="s">
        <v>181</v>
      </c>
      <c r="F705" s="69" t="s">
        <v>208</v>
      </c>
      <c r="G705" s="69" t="s">
        <v>208</v>
      </c>
      <c r="H705" s="69" t="s">
        <v>208</v>
      </c>
      <c r="I705" s="69" t="s">
        <v>208</v>
      </c>
      <c r="J705" s="64">
        <v>1</v>
      </c>
    </row>
    <row r="706" spans="1:10" x14ac:dyDescent="0.25">
      <c r="A706" s="3" t="str">
        <f t="shared" si="10"/>
        <v>AC Tonnage03 to 0410/15/2020 (6:00pm-7:00pm)9</v>
      </c>
      <c r="B706" t="s">
        <v>64</v>
      </c>
      <c r="C706" t="s">
        <v>98</v>
      </c>
      <c r="D706" t="s">
        <v>169</v>
      </c>
      <c r="E706" t="s">
        <v>182</v>
      </c>
      <c r="F706" s="69" t="s">
        <v>208</v>
      </c>
      <c r="G706" s="69" t="s">
        <v>208</v>
      </c>
      <c r="H706" s="69" t="s">
        <v>208</v>
      </c>
      <c r="I706" s="69" t="s">
        <v>208</v>
      </c>
      <c r="J706" s="64">
        <v>1</v>
      </c>
    </row>
    <row r="707" spans="1:10" x14ac:dyDescent="0.25">
      <c r="A707" s="3" t="str">
        <f t="shared" ref="A707:A770" si="11">B707&amp;C707&amp;D707&amp;E707</f>
        <v>AC Tonnage03 to 0410/15/2020 (6:00pm-7:00pm)10</v>
      </c>
      <c r="B707" t="s">
        <v>64</v>
      </c>
      <c r="C707" t="s">
        <v>98</v>
      </c>
      <c r="D707" t="s">
        <v>169</v>
      </c>
      <c r="E707" t="s">
        <v>183</v>
      </c>
      <c r="F707" s="69" t="s">
        <v>208</v>
      </c>
      <c r="G707" s="69" t="s">
        <v>208</v>
      </c>
      <c r="H707" s="69" t="s">
        <v>208</v>
      </c>
      <c r="I707" s="69" t="s">
        <v>208</v>
      </c>
      <c r="J707" s="64">
        <v>1</v>
      </c>
    </row>
    <row r="708" spans="1:10" x14ac:dyDescent="0.25">
      <c r="A708" s="3" t="str">
        <f t="shared" si="11"/>
        <v>AC Tonnage03 to 0410/15/2020 (6:00pm-7:00pm)11</v>
      </c>
      <c r="B708" t="s">
        <v>64</v>
      </c>
      <c r="C708" t="s">
        <v>98</v>
      </c>
      <c r="D708" t="s">
        <v>169</v>
      </c>
      <c r="E708" t="s">
        <v>184</v>
      </c>
      <c r="F708" s="69" t="s">
        <v>208</v>
      </c>
      <c r="G708" s="69" t="s">
        <v>208</v>
      </c>
      <c r="H708" s="69" t="s">
        <v>208</v>
      </c>
      <c r="I708" s="69" t="s">
        <v>208</v>
      </c>
      <c r="J708" s="64">
        <v>1</v>
      </c>
    </row>
    <row r="709" spans="1:10" x14ac:dyDescent="0.25">
      <c r="A709" s="3" t="str">
        <f t="shared" si="11"/>
        <v>AC Tonnage03 to 0410/15/2020 (6:00pm-7:00pm)12</v>
      </c>
      <c r="B709" t="s">
        <v>64</v>
      </c>
      <c r="C709" t="s">
        <v>98</v>
      </c>
      <c r="D709" t="s">
        <v>169</v>
      </c>
      <c r="E709" t="s">
        <v>185</v>
      </c>
      <c r="F709" s="69" t="s">
        <v>208</v>
      </c>
      <c r="G709" s="69" t="s">
        <v>208</v>
      </c>
      <c r="H709" s="69" t="s">
        <v>208</v>
      </c>
      <c r="I709" s="69" t="s">
        <v>208</v>
      </c>
      <c r="J709" s="64">
        <v>1</v>
      </c>
    </row>
    <row r="710" spans="1:10" x14ac:dyDescent="0.25">
      <c r="A710" s="3" t="str">
        <f t="shared" si="11"/>
        <v>AC Tonnage03 to 0410/15/2020 (6:00pm-7:00pm)13</v>
      </c>
      <c r="B710" t="s">
        <v>64</v>
      </c>
      <c r="C710" t="s">
        <v>98</v>
      </c>
      <c r="D710" t="s">
        <v>169</v>
      </c>
      <c r="E710" t="s">
        <v>186</v>
      </c>
      <c r="F710" s="69" t="s">
        <v>208</v>
      </c>
      <c r="G710" s="69" t="s">
        <v>208</v>
      </c>
      <c r="H710" s="69" t="s">
        <v>208</v>
      </c>
      <c r="I710" s="69" t="s">
        <v>208</v>
      </c>
      <c r="J710" s="64">
        <v>1</v>
      </c>
    </row>
    <row r="711" spans="1:10" x14ac:dyDescent="0.25">
      <c r="A711" s="3" t="str">
        <f t="shared" si="11"/>
        <v>AC Tonnage03 to 0410/15/2020 (6:00pm-7:00pm)14</v>
      </c>
      <c r="B711" t="s">
        <v>64</v>
      </c>
      <c r="C711" t="s">
        <v>98</v>
      </c>
      <c r="D711" t="s">
        <v>169</v>
      </c>
      <c r="E711" t="s">
        <v>187</v>
      </c>
      <c r="F711" s="69" t="s">
        <v>208</v>
      </c>
      <c r="G711" s="69" t="s">
        <v>208</v>
      </c>
      <c r="H711" s="69" t="s">
        <v>208</v>
      </c>
      <c r="I711" s="69" t="s">
        <v>208</v>
      </c>
      <c r="J711" s="64">
        <v>1</v>
      </c>
    </row>
    <row r="712" spans="1:10" x14ac:dyDescent="0.25">
      <c r="A712" s="3" t="str">
        <f t="shared" si="11"/>
        <v>AC Tonnage03 to 0410/15/2020 (6:00pm-7:00pm)15</v>
      </c>
      <c r="B712" t="s">
        <v>64</v>
      </c>
      <c r="C712" t="s">
        <v>98</v>
      </c>
      <c r="D712" t="s">
        <v>169</v>
      </c>
      <c r="E712" t="s">
        <v>188</v>
      </c>
      <c r="F712" s="69" t="s">
        <v>208</v>
      </c>
      <c r="G712" s="69" t="s">
        <v>208</v>
      </c>
      <c r="H712" s="69" t="s">
        <v>208</v>
      </c>
      <c r="I712" s="69" t="s">
        <v>208</v>
      </c>
      <c r="J712" s="64">
        <v>1</v>
      </c>
    </row>
    <row r="713" spans="1:10" x14ac:dyDescent="0.25">
      <c r="A713" s="3" t="str">
        <f t="shared" si="11"/>
        <v>AC Tonnage03 to 0410/15/2020 (6:00pm-7:00pm)16</v>
      </c>
      <c r="B713" t="s">
        <v>64</v>
      </c>
      <c r="C713" t="s">
        <v>98</v>
      </c>
      <c r="D713" t="s">
        <v>169</v>
      </c>
      <c r="E713" t="s">
        <v>189</v>
      </c>
      <c r="F713" s="69" t="s">
        <v>208</v>
      </c>
      <c r="G713" s="69" t="s">
        <v>208</v>
      </c>
      <c r="H713" s="69" t="s">
        <v>208</v>
      </c>
      <c r="I713" s="69" t="s">
        <v>208</v>
      </c>
      <c r="J713" s="64">
        <v>1</v>
      </c>
    </row>
    <row r="714" spans="1:10" x14ac:dyDescent="0.25">
      <c r="A714" s="3" t="str">
        <f t="shared" si="11"/>
        <v>AC Tonnage03 to 0410/15/2020 (6:00pm-7:00pm)17</v>
      </c>
      <c r="B714" t="s">
        <v>64</v>
      </c>
      <c r="C714" t="s">
        <v>98</v>
      </c>
      <c r="D714" t="s">
        <v>169</v>
      </c>
      <c r="E714" t="s">
        <v>190</v>
      </c>
      <c r="F714" s="69" t="s">
        <v>208</v>
      </c>
      <c r="G714" s="69" t="s">
        <v>208</v>
      </c>
      <c r="H714" s="69" t="s">
        <v>208</v>
      </c>
      <c r="I714" s="69" t="s">
        <v>208</v>
      </c>
      <c r="J714" s="64">
        <v>1</v>
      </c>
    </row>
    <row r="715" spans="1:10" x14ac:dyDescent="0.25">
      <c r="A715" s="3" t="str">
        <f t="shared" si="11"/>
        <v>AC Tonnage03 to 0410/15/2020 (6:00pm-7:00pm)18</v>
      </c>
      <c r="B715" t="s">
        <v>64</v>
      </c>
      <c r="C715" t="s">
        <v>98</v>
      </c>
      <c r="D715" t="s">
        <v>169</v>
      </c>
      <c r="E715" t="s">
        <v>191</v>
      </c>
      <c r="F715" s="69" t="s">
        <v>208</v>
      </c>
      <c r="G715" s="69" t="s">
        <v>208</v>
      </c>
      <c r="H715" s="69" t="s">
        <v>208</v>
      </c>
      <c r="I715" s="69" t="s">
        <v>208</v>
      </c>
      <c r="J715" s="64">
        <v>1</v>
      </c>
    </row>
    <row r="716" spans="1:10" x14ac:dyDescent="0.25">
      <c r="A716" s="3" t="str">
        <f t="shared" si="11"/>
        <v>AC Tonnage03 to 0410/15/2020 (6:00pm-7:00pm)19</v>
      </c>
      <c r="B716" t="s">
        <v>64</v>
      </c>
      <c r="C716" t="s">
        <v>98</v>
      </c>
      <c r="D716" t="s">
        <v>169</v>
      </c>
      <c r="E716" t="s">
        <v>192</v>
      </c>
      <c r="F716" s="69" t="s">
        <v>208</v>
      </c>
      <c r="G716" s="69" t="s">
        <v>208</v>
      </c>
      <c r="H716" s="69" t="s">
        <v>208</v>
      </c>
      <c r="I716" s="69" t="s">
        <v>208</v>
      </c>
      <c r="J716" s="64">
        <v>1</v>
      </c>
    </row>
    <row r="717" spans="1:10" x14ac:dyDescent="0.25">
      <c r="A717" s="3" t="str">
        <f t="shared" si="11"/>
        <v>AC Tonnage03 to 0410/15/2020 (6:00pm-7:00pm)20</v>
      </c>
      <c r="B717" t="s">
        <v>64</v>
      </c>
      <c r="C717" t="s">
        <v>98</v>
      </c>
      <c r="D717" t="s">
        <v>169</v>
      </c>
      <c r="E717" t="s">
        <v>193</v>
      </c>
      <c r="F717" s="69" t="s">
        <v>208</v>
      </c>
      <c r="G717" s="69" t="s">
        <v>208</v>
      </c>
      <c r="H717" s="69" t="s">
        <v>208</v>
      </c>
      <c r="I717" s="69" t="s">
        <v>208</v>
      </c>
      <c r="J717" s="64">
        <v>1</v>
      </c>
    </row>
    <row r="718" spans="1:10" x14ac:dyDescent="0.25">
      <c r="A718" s="3" t="str">
        <f t="shared" si="11"/>
        <v>AC Tonnage03 to 0410/15/2020 (6:00pm-7:00pm)21</v>
      </c>
      <c r="B718" t="s">
        <v>64</v>
      </c>
      <c r="C718" t="s">
        <v>98</v>
      </c>
      <c r="D718" t="s">
        <v>169</v>
      </c>
      <c r="E718" t="s">
        <v>194</v>
      </c>
      <c r="F718" s="69" t="s">
        <v>208</v>
      </c>
      <c r="G718" s="69" t="s">
        <v>208</v>
      </c>
      <c r="H718" s="69" t="s">
        <v>208</v>
      </c>
      <c r="I718" s="69" t="s">
        <v>208</v>
      </c>
      <c r="J718" s="64">
        <v>1</v>
      </c>
    </row>
    <row r="719" spans="1:10" x14ac:dyDescent="0.25">
      <c r="A719" s="3" t="str">
        <f t="shared" si="11"/>
        <v>AC Tonnage03 to 0410/15/2020 (6:00pm-7:00pm)22</v>
      </c>
      <c r="B719" t="s">
        <v>64</v>
      </c>
      <c r="C719" t="s">
        <v>98</v>
      </c>
      <c r="D719" t="s">
        <v>169</v>
      </c>
      <c r="E719" t="s">
        <v>195</v>
      </c>
      <c r="F719" s="69" t="s">
        <v>208</v>
      </c>
      <c r="G719" s="69" t="s">
        <v>208</v>
      </c>
      <c r="H719" s="69" t="s">
        <v>208</v>
      </c>
      <c r="I719" s="69" t="s">
        <v>208</v>
      </c>
      <c r="J719" s="64">
        <v>1</v>
      </c>
    </row>
    <row r="720" spans="1:10" x14ac:dyDescent="0.25">
      <c r="A720" s="3" t="str">
        <f t="shared" si="11"/>
        <v>AC Tonnage03 to 0410/15/2020 (6:00pm-7:00pm)23</v>
      </c>
      <c r="B720" t="s">
        <v>64</v>
      </c>
      <c r="C720" t="s">
        <v>98</v>
      </c>
      <c r="D720" t="s">
        <v>169</v>
      </c>
      <c r="E720" t="s">
        <v>196</v>
      </c>
      <c r="F720" s="69" t="s">
        <v>208</v>
      </c>
      <c r="G720" s="69" t="s">
        <v>208</v>
      </c>
      <c r="H720" s="69" t="s">
        <v>208</v>
      </c>
      <c r="I720" s="69" t="s">
        <v>208</v>
      </c>
      <c r="J720" s="64">
        <v>1</v>
      </c>
    </row>
    <row r="721" spans="1:10" x14ac:dyDescent="0.25">
      <c r="A721" s="3" t="str">
        <f t="shared" si="11"/>
        <v>AC Tonnage03 to 0410/15/2020 (6:00pm-7:00pm)24</v>
      </c>
      <c r="B721" t="s">
        <v>64</v>
      </c>
      <c r="C721" t="s">
        <v>98</v>
      </c>
      <c r="D721" t="s">
        <v>169</v>
      </c>
      <c r="E721" t="s">
        <v>197</v>
      </c>
      <c r="F721" s="69" t="s">
        <v>208</v>
      </c>
      <c r="G721" s="69" t="s">
        <v>208</v>
      </c>
      <c r="H721" s="69" t="s">
        <v>208</v>
      </c>
      <c r="I721" s="69" t="s">
        <v>208</v>
      </c>
      <c r="J721" s="64">
        <v>1</v>
      </c>
    </row>
    <row r="722" spans="1:10" x14ac:dyDescent="0.25">
      <c r="A722" s="3" t="str">
        <f t="shared" si="11"/>
        <v>AC Tonnage03 to 046/17/2021 (5:00pm-6:00pm)1</v>
      </c>
      <c r="B722" t="s">
        <v>64</v>
      </c>
      <c r="C722" t="s">
        <v>98</v>
      </c>
      <c r="D722" t="s">
        <v>170</v>
      </c>
      <c r="E722" t="s">
        <v>174</v>
      </c>
      <c r="F722" s="69">
        <v>3.3878257274627686</v>
      </c>
      <c r="G722" s="69">
        <v>3.3238582611083984</v>
      </c>
      <c r="H722" s="69">
        <v>0.16597947478294373</v>
      </c>
      <c r="I722" s="69">
        <v>71.059486389160156</v>
      </c>
      <c r="J722" s="64">
        <v>0</v>
      </c>
    </row>
    <row r="723" spans="1:10" x14ac:dyDescent="0.25">
      <c r="A723" s="3" t="str">
        <f t="shared" si="11"/>
        <v>AC Tonnage03 to 046/17/2021 (5:00pm-6:00pm)2</v>
      </c>
      <c r="B723" t="s">
        <v>64</v>
      </c>
      <c r="C723" t="s">
        <v>98</v>
      </c>
      <c r="D723" t="s">
        <v>170</v>
      </c>
      <c r="E723" t="s">
        <v>175</v>
      </c>
      <c r="F723" s="69">
        <v>3.3164570331573486</v>
      </c>
      <c r="G723" s="69">
        <v>3.23781418800354</v>
      </c>
      <c r="H723" s="69">
        <v>0.15624462068080902</v>
      </c>
      <c r="I723" s="69">
        <v>70.161338806152344</v>
      </c>
      <c r="J723" s="64">
        <v>0</v>
      </c>
    </row>
    <row r="724" spans="1:10" x14ac:dyDescent="0.25">
      <c r="A724" s="3" t="str">
        <f t="shared" si="11"/>
        <v>AC Tonnage03 to 046/17/2021 (5:00pm-6:00pm)3</v>
      </c>
      <c r="B724" t="s">
        <v>64</v>
      </c>
      <c r="C724" t="s">
        <v>98</v>
      </c>
      <c r="D724" t="s">
        <v>170</v>
      </c>
      <c r="E724" t="s">
        <v>176</v>
      </c>
      <c r="F724" s="69">
        <v>3.2721073627471924</v>
      </c>
      <c r="G724" s="69">
        <v>3.1705946922302246</v>
      </c>
      <c r="H724" s="69">
        <v>0.15822860598564148</v>
      </c>
      <c r="I724" s="69">
        <v>69.323318481445313</v>
      </c>
      <c r="J724" s="64">
        <v>0</v>
      </c>
    </row>
    <row r="725" spans="1:10" x14ac:dyDescent="0.25">
      <c r="A725" s="3" t="str">
        <f t="shared" si="11"/>
        <v>AC Tonnage03 to 046/17/2021 (5:00pm-6:00pm)4</v>
      </c>
      <c r="B725" t="s">
        <v>64</v>
      </c>
      <c r="C725" t="s">
        <v>98</v>
      </c>
      <c r="D725" t="s">
        <v>170</v>
      </c>
      <c r="E725" t="s">
        <v>177</v>
      </c>
      <c r="F725" s="69">
        <v>3.2226572036743164</v>
      </c>
      <c r="G725" s="69">
        <v>3.1848409175872803</v>
      </c>
      <c r="H725" s="69">
        <v>0.15716551244258881</v>
      </c>
      <c r="I725" s="69">
        <v>68.705375671386719</v>
      </c>
      <c r="J725" s="64">
        <v>0</v>
      </c>
    </row>
    <row r="726" spans="1:10" x14ac:dyDescent="0.25">
      <c r="A726" s="3" t="str">
        <f t="shared" si="11"/>
        <v>AC Tonnage03 to 046/17/2021 (5:00pm-6:00pm)5</v>
      </c>
      <c r="B726" t="s">
        <v>64</v>
      </c>
      <c r="C726" t="s">
        <v>98</v>
      </c>
      <c r="D726" t="s">
        <v>170</v>
      </c>
      <c r="E726" t="s">
        <v>178</v>
      </c>
      <c r="F726" s="69">
        <v>3.5518720149993896</v>
      </c>
      <c r="G726" s="69">
        <v>3.4352474212646484</v>
      </c>
      <c r="H726" s="69">
        <v>0.19921369850635529</v>
      </c>
      <c r="I726" s="69">
        <v>68.179847717285156</v>
      </c>
      <c r="J726" s="64">
        <v>0</v>
      </c>
    </row>
    <row r="727" spans="1:10" x14ac:dyDescent="0.25">
      <c r="A727" s="3" t="str">
        <f t="shared" si="11"/>
        <v>AC Tonnage03 to 046/17/2021 (5:00pm-6:00pm)6</v>
      </c>
      <c r="B727" t="s">
        <v>64</v>
      </c>
      <c r="C727" t="s">
        <v>98</v>
      </c>
      <c r="D727" t="s">
        <v>170</v>
      </c>
      <c r="E727" t="s">
        <v>179</v>
      </c>
      <c r="F727" s="69">
        <v>3.8980541229248047</v>
      </c>
      <c r="G727" s="69">
        <v>3.7972915172576904</v>
      </c>
      <c r="H727" s="69">
        <v>0.2151188999414444</v>
      </c>
      <c r="I727" s="69">
        <v>67.735855102539063</v>
      </c>
      <c r="J727" s="64">
        <v>0</v>
      </c>
    </row>
    <row r="728" spans="1:10" x14ac:dyDescent="0.25">
      <c r="A728" s="3" t="str">
        <f t="shared" si="11"/>
        <v>AC Tonnage03 to 046/17/2021 (5:00pm-6:00pm)7</v>
      </c>
      <c r="B728" t="s">
        <v>64</v>
      </c>
      <c r="C728" t="s">
        <v>98</v>
      </c>
      <c r="D728" t="s">
        <v>170</v>
      </c>
      <c r="E728" t="s">
        <v>180</v>
      </c>
      <c r="F728" s="69">
        <v>4.529991626739502</v>
      </c>
      <c r="G728" s="69">
        <v>4.4885573387145996</v>
      </c>
      <c r="H728" s="69">
        <v>0.28191313147544861</v>
      </c>
      <c r="I728" s="69">
        <v>67.305908203125</v>
      </c>
      <c r="J728" s="64">
        <v>0</v>
      </c>
    </row>
    <row r="729" spans="1:10" x14ac:dyDescent="0.25">
      <c r="A729" s="3" t="str">
        <f t="shared" si="11"/>
        <v>AC Tonnage03 to 046/17/2021 (5:00pm-6:00pm)8</v>
      </c>
      <c r="B729" t="s">
        <v>64</v>
      </c>
      <c r="C729" t="s">
        <v>98</v>
      </c>
      <c r="D729" t="s">
        <v>170</v>
      </c>
      <c r="E729" t="s">
        <v>181</v>
      </c>
      <c r="F729" s="69">
        <v>5.3243074417114258</v>
      </c>
      <c r="G729" s="69">
        <v>5.3606200218200684</v>
      </c>
      <c r="H729" s="69">
        <v>0.27479767799377441</v>
      </c>
      <c r="I729" s="69">
        <v>68.08245849609375</v>
      </c>
      <c r="J729" s="64">
        <v>0</v>
      </c>
    </row>
    <row r="730" spans="1:10" x14ac:dyDescent="0.25">
      <c r="A730" s="3" t="str">
        <f t="shared" si="11"/>
        <v>AC Tonnage03 to 046/17/2021 (5:00pm-6:00pm)9</v>
      </c>
      <c r="B730" t="s">
        <v>64</v>
      </c>
      <c r="C730" t="s">
        <v>98</v>
      </c>
      <c r="D730" t="s">
        <v>170</v>
      </c>
      <c r="E730" t="s">
        <v>182</v>
      </c>
      <c r="F730" s="69">
        <v>6.4051685333251953</v>
      </c>
      <c r="G730" s="69">
        <v>6.2702298164367676</v>
      </c>
      <c r="H730" s="69">
        <v>0.31753832101821899</v>
      </c>
      <c r="I730" s="69">
        <v>71.734703063964844</v>
      </c>
      <c r="J730" s="64">
        <v>0</v>
      </c>
    </row>
    <row r="731" spans="1:10" x14ac:dyDescent="0.25">
      <c r="A731" s="3" t="str">
        <f t="shared" si="11"/>
        <v>AC Tonnage03 to 046/17/2021 (5:00pm-6:00pm)10</v>
      </c>
      <c r="B731" t="s">
        <v>64</v>
      </c>
      <c r="C731" t="s">
        <v>98</v>
      </c>
      <c r="D731" t="s">
        <v>170</v>
      </c>
      <c r="E731" t="s">
        <v>183</v>
      </c>
      <c r="F731" s="69">
        <v>7.1283273696899414</v>
      </c>
      <c r="G731" s="69">
        <v>6.9702510833740234</v>
      </c>
      <c r="H731" s="69">
        <v>0.3330436646938324</v>
      </c>
      <c r="I731" s="69">
        <v>74.827445983886719</v>
      </c>
      <c r="J731" s="64">
        <v>0</v>
      </c>
    </row>
    <row r="732" spans="1:10" x14ac:dyDescent="0.25">
      <c r="A732" s="3" t="str">
        <f t="shared" si="11"/>
        <v>AC Tonnage03 to 046/17/2021 (5:00pm-6:00pm)11</v>
      </c>
      <c r="B732" t="s">
        <v>64</v>
      </c>
      <c r="C732" t="s">
        <v>98</v>
      </c>
      <c r="D732" t="s">
        <v>170</v>
      </c>
      <c r="E732" t="s">
        <v>184</v>
      </c>
      <c r="F732" s="69">
        <v>7.7728786468505859</v>
      </c>
      <c r="G732" s="69">
        <v>7.4077467918395996</v>
      </c>
      <c r="H732" s="69">
        <v>0.36233940720558167</v>
      </c>
      <c r="I732" s="69">
        <v>75.983070373535156</v>
      </c>
      <c r="J732" s="64">
        <v>0</v>
      </c>
    </row>
    <row r="733" spans="1:10" x14ac:dyDescent="0.25">
      <c r="A733" s="3" t="str">
        <f t="shared" si="11"/>
        <v>AC Tonnage03 to 046/17/2021 (5:00pm-6:00pm)12</v>
      </c>
      <c r="B733" t="s">
        <v>64</v>
      </c>
      <c r="C733" t="s">
        <v>98</v>
      </c>
      <c r="D733" t="s">
        <v>170</v>
      </c>
      <c r="E733" t="s">
        <v>185</v>
      </c>
      <c r="F733" s="69">
        <v>8.0957231521606445</v>
      </c>
      <c r="G733" s="69">
        <v>7.9832730293273926</v>
      </c>
      <c r="H733" s="69">
        <v>0.33215302228927612</v>
      </c>
      <c r="I733" s="69">
        <v>80.198020935058594</v>
      </c>
      <c r="J733" s="64">
        <v>0</v>
      </c>
    </row>
    <row r="734" spans="1:10" x14ac:dyDescent="0.25">
      <c r="A734" s="3" t="str">
        <f t="shared" si="11"/>
        <v>AC Tonnage03 to 046/17/2021 (5:00pm-6:00pm)13</v>
      </c>
      <c r="B734" t="s">
        <v>64</v>
      </c>
      <c r="C734" t="s">
        <v>98</v>
      </c>
      <c r="D734" t="s">
        <v>170</v>
      </c>
      <c r="E734" t="s">
        <v>186</v>
      </c>
      <c r="F734" s="69">
        <v>8.0109806060791016</v>
      </c>
      <c r="G734" s="69">
        <v>8.0172519683837891</v>
      </c>
      <c r="H734" s="69">
        <v>0.30860289931297302</v>
      </c>
      <c r="I734" s="69">
        <v>83.944595336914063</v>
      </c>
      <c r="J734" s="64">
        <v>0</v>
      </c>
    </row>
    <row r="735" spans="1:10" x14ac:dyDescent="0.25">
      <c r="A735" s="3" t="str">
        <f t="shared" si="11"/>
        <v>AC Tonnage03 to 046/17/2021 (5:00pm-6:00pm)14</v>
      </c>
      <c r="B735" t="s">
        <v>64</v>
      </c>
      <c r="C735" t="s">
        <v>98</v>
      </c>
      <c r="D735" t="s">
        <v>170</v>
      </c>
      <c r="E735" t="s">
        <v>187</v>
      </c>
      <c r="F735" s="69">
        <v>7.981903076171875</v>
      </c>
      <c r="G735" s="69">
        <v>8.33966064453125</v>
      </c>
      <c r="H735" s="69">
        <v>0.27732166647911072</v>
      </c>
      <c r="I735" s="69">
        <v>85.835304260253906</v>
      </c>
      <c r="J735" s="64">
        <v>0</v>
      </c>
    </row>
    <row r="736" spans="1:10" x14ac:dyDescent="0.25">
      <c r="A736" s="3" t="str">
        <f t="shared" si="11"/>
        <v>AC Tonnage03 to 046/17/2021 (5:00pm-6:00pm)15</v>
      </c>
      <c r="B736" t="s">
        <v>64</v>
      </c>
      <c r="C736" t="s">
        <v>98</v>
      </c>
      <c r="D736" t="s">
        <v>170</v>
      </c>
      <c r="E736" t="s">
        <v>188</v>
      </c>
      <c r="F736" s="69">
        <v>8.223393440246582</v>
      </c>
      <c r="G736" s="69">
        <v>8.2196931838989258</v>
      </c>
      <c r="H736" s="69">
        <v>0.13789081573486328</v>
      </c>
      <c r="I736" s="69">
        <v>86.996749877929688</v>
      </c>
      <c r="J736" s="64">
        <v>0</v>
      </c>
    </row>
    <row r="737" spans="1:10" x14ac:dyDescent="0.25">
      <c r="A737" s="3" t="str">
        <f t="shared" si="11"/>
        <v>AC Tonnage03 to 046/17/2021 (5:00pm-6:00pm)16</v>
      </c>
      <c r="B737" t="s">
        <v>64</v>
      </c>
      <c r="C737" t="s">
        <v>98</v>
      </c>
      <c r="D737" t="s">
        <v>170</v>
      </c>
      <c r="E737" t="s">
        <v>189</v>
      </c>
      <c r="F737" s="69">
        <v>7.9069271087646484</v>
      </c>
      <c r="G737" s="69">
        <v>7.9106273651123047</v>
      </c>
      <c r="H737" s="69">
        <v>0.13789081573486328</v>
      </c>
      <c r="I737" s="69">
        <v>86.262138366699219</v>
      </c>
      <c r="J737" s="64">
        <v>0</v>
      </c>
    </row>
    <row r="738" spans="1:10" x14ac:dyDescent="0.25">
      <c r="A738" s="3" t="str">
        <f t="shared" si="11"/>
        <v>AC Tonnage03 to 046/17/2021 (5:00pm-6:00pm)17</v>
      </c>
      <c r="B738" t="s">
        <v>64</v>
      </c>
      <c r="C738" t="s">
        <v>98</v>
      </c>
      <c r="D738" t="s">
        <v>170</v>
      </c>
      <c r="E738" t="s">
        <v>190</v>
      </c>
      <c r="F738" s="69">
        <v>7.4076223373413086</v>
      </c>
      <c r="G738" s="69">
        <v>7.1863646507263184</v>
      </c>
      <c r="H738" s="69">
        <v>0.30511605739593506</v>
      </c>
      <c r="I738" s="69">
        <v>86.07061767578125</v>
      </c>
      <c r="J738" s="64">
        <v>0</v>
      </c>
    </row>
    <row r="739" spans="1:10" x14ac:dyDescent="0.25">
      <c r="A739" s="3" t="str">
        <f t="shared" si="11"/>
        <v>AC Tonnage03 to 046/17/2021 (5:00pm-6:00pm)18</v>
      </c>
      <c r="B739" t="s">
        <v>64</v>
      </c>
      <c r="C739" t="s">
        <v>98</v>
      </c>
      <c r="D739" t="s">
        <v>170</v>
      </c>
      <c r="E739" t="s">
        <v>191</v>
      </c>
      <c r="F739" s="69">
        <v>6.5439004898071289</v>
      </c>
      <c r="G739" s="69">
        <v>6.0694890022277832</v>
      </c>
      <c r="H739" s="69">
        <v>0.31586462259292603</v>
      </c>
      <c r="I739" s="69">
        <v>84.927665710449219</v>
      </c>
      <c r="J739" s="64">
        <v>0</v>
      </c>
    </row>
    <row r="740" spans="1:10" x14ac:dyDescent="0.25">
      <c r="A740" s="3" t="str">
        <f t="shared" si="11"/>
        <v>AC Tonnage03 to 046/17/2021 (5:00pm-6:00pm)19</v>
      </c>
      <c r="B740" t="s">
        <v>64</v>
      </c>
      <c r="C740" t="s">
        <v>98</v>
      </c>
      <c r="D740" t="s">
        <v>170</v>
      </c>
      <c r="E740" t="s">
        <v>192</v>
      </c>
      <c r="F740" s="69">
        <v>5.9817595481872559</v>
      </c>
      <c r="G740" s="69">
        <v>5.7972288131713867</v>
      </c>
      <c r="H740" s="69">
        <v>0.39100185036659241</v>
      </c>
      <c r="I740" s="69">
        <v>83.201698303222656</v>
      </c>
      <c r="J740" s="64">
        <v>0</v>
      </c>
    </row>
    <row r="741" spans="1:10" x14ac:dyDescent="0.25">
      <c r="A741" s="3" t="str">
        <f t="shared" si="11"/>
        <v>AC Tonnage03 to 046/17/2021 (5:00pm-6:00pm)20</v>
      </c>
      <c r="B741" t="s">
        <v>64</v>
      </c>
      <c r="C741" t="s">
        <v>98</v>
      </c>
      <c r="D741" t="s">
        <v>170</v>
      </c>
      <c r="E741" t="s">
        <v>193</v>
      </c>
      <c r="F741" s="69">
        <v>5.3657412528991699</v>
      </c>
      <c r="G741" s="69">
        <v>5.2002649307250977</v>
      </c>
      <c r="H741" s="69">
        <v>0.39185953140258789</v>
      </c>
      <c r="I741" s="69">
        <v>80.46197509765625</v>
      </c>
      <c r="J741" s="64">
        <v>0</v>
      </c>
    </row>
    <row r="742" spans="1:10" x14ac:dyDescent="0.25">
      <c r="A742" s="3" t="str">
        <f t="shared" si="11"/>
        <v>AC Tonnage03 to 046/17/2021 (5:00pm-6:00pm)21</v>
      </c>
      <c r="B742" t="s">
        <v>64</v>
      </c>
      <c r="C742" t="s">
        <v>98</v>
      </c>
      <c r="D742" t="s">
        <v>170</v>
      </c>
      <c r="E742" t="s">
        <v>194</v>
      </c>
      <c r="F742" s="69">
        <v>4.8981900215148926</v>
      </c>
      <c r="G742" s="69">
        <v>4.9072518348693848</v>
      </c>
      <c r="H742" s="69">
        <v>0.41094872355461121</v>
      </c>
      <c r="I742" s="69">
        <v>77.107467651367188</v>
      </c>
      <c r="J742" s="64">
        <v>0</v>
      </c>
    </row>
    <row r="743" spans="1:10" x14ac:dyDescent="0.25">
      <c r="A743" s="3" t="str">
        <f t="shared" si="11"/>
        <v>AC Tonnage03 to 046/17/2021 (5:00pm-6:00pm)22</v>
      </c>
      <c r="B743" t="s">
        <v>64</v>
      </c>
      <c r="C743" t="s">
        <v>98</v>
      </c>
      <c r="D743" t="s">
        <v>170</v>
      </c>
      <c r="E743" t="s">
        <v>195</v>
      </c>
      <c r="F743" s="69">
        <v>4.507164478302002</v>
      </c>
      <c r="G743" s="69">
        <v>4.3137259483337402</v>
      </c>
      <c r="H743" s="69">
        <v>0.3324490487575531</v>
      </c>
      <c r="I743" s="69">
        <v>74.172744750976563</v>
      </c>
      <c r="J743" s="64">
        <v>0</v>
      </c>
    </row>
    <row r="744" spans="1:10" x14ac:dyDescent="0.25">
      <c r="A744" s="3" t="str">
        <f t="shared" si="11"/>
        <v>AC Tonnage03 to 046/17/2021 (5:00pm-6:00pm)23</v>
      </c>
      <c r="B744" t="s">
        <v>64</v>
      </c>
      <c r="C744" t="s">
        <v>98</v>
      </c>
      <c r="D744" t="s">
        <v>170</v>
      </c>
      <c r="E744" t="s">
        <v>196</v>
      </c>
      <c r="F744" s="69">
        <v>3.7635133266448975</v>
      </c>
      <c r="G744" s="69">
        <v>3.7694356441497803</v>
      </c>
      <c r="H744" s="69">
        <v>0.19023241102695465</v>
      </c>
      <c r="I744" s="69">
        <v>72.512565612792969</v>
      </c>
      <c r="J744" s="64">
        <v>0</v>
      </c>
    </row>
    <row r="745" spans="1:10" x14ac:dyDescent="0.25">
      <c r="A745" s="3" t="str">
        <f t="shared" si="11"/>
        <v>AC Tonnage03 to 046/17/2021 (5:00pm-6:00pm)24</v>
      </c>
      <c r="B745" t="s">
        <v>64</v>
      </c>
      <c r="C745" t="s">
        <v>98</v>
      </c>
      <c r="D745" t="s">
        <v>170</v>
      </c>
      <c r="E745" t="s">
        <v>197</v>
      </c>
      <c r="F745" s="69">
        <v>3.5858027935028076</v>
      </c>
      <c r="G745" s="69">
        <v>3.5633797645568848</v>
      </c>
      <c r="H745" s="69">
        <v>0.18555188179016113</v>
      </c>
      <c r="I745" s="69">
        <v>70.926994323730469</v>
      </c>
      <c r="J745" s="64">
        <v>0</v>
      </c>
    </row>
    <row r="746" spans="1:10" x14ac:dyDescent="0.25">
      <c r="A746" s="3" t="str">
        <f t="shared" si="11"/>
        <v>AC Tonnage03 to 047/9/2021 (5:50pm-8:55pm)1</v>
      </c>
      <c r="B746" t="s">
        <v>64</v>
      </c>
      <c r="C746" t="s">
        <v>98</v>
      </c>
      <c r="D746" t="s">
        <v>171</v>
      </c>
      <c r="E746" t="s">
        <v>174</v>
      </c>
      <c r="F746" s="69">
        <v>3.6388990879058838</v>
      </c>
      <c r="G746" s="69">
        <v>3.5880708694458008</v>
      </c>
      <c r="H746" s="69">
        <v>8.6308248341083527E-2</v>
      </c>
      <c r="I746" s="69">
        <v>74.238845825195313</v>
      </c>
      <c r="J746" s="64">
        <v>0</v>
      </c>
    </row>
    <row r="747" spans="1:10" x14ac:dyDescent="0.25">
      <c r="A747" s="3" t="str">
        <f t="shared" si="11"/>
        <v>AC Tonnage03 to 047/9/2021 (5:50pm-8:55pm)2</v>
      </c>
      <c r="B747" t="s">
        <v>64</v>
      </c>
      <c r="C747" t="s">
        <v>98</v>
      </c>
      <c r="D747" t="s">
        <v>171</v>
      </c>
      <c r="E747" t="s">
        <v>175</v>
      </c>
      <c r="F747" s="69">
        <v>3.5745189189910889</v>
      </c>
      <c r="G747" s="69">
        <v>3.4713790416717529</v>
      </c>
      <c r="H747" s="69">
        <v>7.8954041004180908E-2</v>
      </c>
      <c r="I747" s="69">
        <v>73.5753173828125</v>
      </c>
      <c r="J747" s="64">
        <v>0</v>
      </c>
    </row>
    <row r="748" spans="1:10" x14ac:dyDescent="0.25">
      <c r="A748" s="3" t="str">
        <f t="shared" si="11"/>
        <v>AC Tonnage03 to 047/9/2021 (5:50pm-8:55pm)3</v>
      </c>
      <c r="B748" t="s">
        <v>64</v>
      </c>
      <c r="C748" t="s">
        <v>98</v>
      </c>
      <c r="D748" t="s">
        <v>171</v>
      </c>
      <c r="E748" t="s">
        <v>176</v>
      </c>
      <c r="F748" s="69">
        <v>3.4363672733306885</v>
      </c>
      <c r="G748" s="69">
        <v>3.4209909439086914</v>
      </c>
      <c r="H748" s="69">
        <v>8.5100196301937103E-2</v>
      </c>
      <c r="I748" s="69">
        <v>72.913871765136719</v>
      </c>
      <c r="J748" s="64">
        <v>0</v>
      </c>
    </row>
    <row r="749" spans="1:10" x14ac:dyDescent="0.25">
      <c r="A749" s="3" t="str">
        <f t="shared" si="11"/>
        <v>AC Tonnage03 to 047/9/2021 (5:50pm-8:55pm)4</v>
      </c>
      <c r="B749" t="s">
        <v>64</v>
      </c>
      <c r="C749" t="s">
        <v>98</v>
      </c>
      <c r="D749" t="s">
        <v>171</v>
      </c>
      <c r="E749" t="s">
        <v>177</v>
      </c>
      <c r="F749" s="69">
        <v>3.4904882907867432</v>
      </c>
      <c r="G749" s="69">
        <v>3.3985204696655273</v>
      </c>
      <c r="H749" s="69">
        <v>8.3291240036487579E-2</v>
      </c>
      <c r="I749" s="69">
        <v>72.253753662109375</v>
      </c>
      <c r="J749" s="64">
        <v>0</v>
      </c>
    </row>
    <row r="750" spans="1:10" x14ac:dyDescent="0.25">
      <c r="A750" s="3" t="str">
        <f t="shared" si="11"/>
        <v>AC Tonnage03 to 047/9/2021 (5:50pm-8:55pm)5</v>
      </c>
      <c r="B750" t="s">
        <v>64</v>
      </c>
      <c r="C750" t="s">
        <v>98</v>
      </c>
      <c r="D750" t="s">
        <v>171</v>
      </c>
      <c r="E750" t="s">
        <v>178</v>
      </c>
      <c r="F750" s="69">
        <v>3.7076115608215332</v>
      </c>
      <c r="G750" s="69">
        <v>3.642977237701416</v>
      </c>
      <c r="H750" s="69">
        <v>0.10203143954277039</v>
      </c>
      <c r="I750" s="69">
        <v>71.810104370117188</v>
      </c>
      <c r="J750" s="64">
        <v>0</v>
      </c>
    </row>
    <row r="751" spans="1:10" x14ac:dyDescent="0.25">
      <c r="A751" s="3" t="str">
        <f t="shared" si="11"/>
        <v>AC Tonnage03 to 047/9/2021 (5:50pm-8:55pm)6</v>
      </c>
      <c r="B751" t="s">
        <v>64</v>
      </c>
      <c r="C751" t="s">
        <v>98</v>
      </c>
      <c r="D751" t="s">
        <v>171</v>
      </c>
      <c r="E751" t="s">
        <v>179</v>
      </c>
      <c r="F751" s="69">
        <v>4.3184051513671875</v>
      </c>
      <c r="G751" s="69">
        <v>4.0573081970214844</v>
      </c>
      <c r="H751" s="69">
        <v>0.13262470066547394</v>
      </c>
      <c r="I751" s="69">
        <v>71.240814208984375</v>
      </c>
      <c r="J751" s="64">
        <v>0</v>
      </c>
    </row>
    <row r="752" spans="1:10" x14ac:dyDescent="0.25">
      <c r="A752" s="3" t="str">
        <f t="shared" si="11"/>
        <v>AC Tonnage03 to 047/9/2021 (5:50pm-8:55pm)7</v>
      </c>
      <c r="B752" t="s">
        <v>64</v>
      </c>
      <c r="C752" t="s">
        <v>98</v>
      </c>
      <c r="D752" t="s">
        <v>171</v>
      </c>
      <c r="E752" t="s">
        <v>180</v>
      </c>
      <c r="F752" s="69">
        <v>4.9196004867553711</v>
      </c>
      <c r="G752" s="69">
        <v>4.7193813323974609</v>
      </c>
      <c r="H752" s="69">
        <v>0.13651196658611298</v>
      </c>
      <c r="I752" s="69">
        <v>70.768295288085938</v>
      </c>
      <c r="J752" s="64">
        <v>0</v>
      </c>
    </row>
    <row r="753" spans="1:10" x14ac:dyDescent="0.25">
      <c r="A753" s="3" t="str">
        <f t="shared" si="11"/>
        <v>AC Tonnage03 to 047/9/2021 (5:50pm-8:55pm)8</v>
      </c>
      <c r="B753" t="s">
        <v>64</v>
      </c>
      <c r="C753" t="s">
        <v>98</v>
      </c>
      <c r="D753" t="s">
        <v>171</v>
      </c>
      <c r="E753" t="s">
        <v>181</v>
      </c>
      <c r="F753" s="69">
        <v>5.865638256072998</v>
      </c>
      <c r="G753" s="69">
        <v>5.7128767967224121</v>
      </c>
      <c r="H753" s="69">
        <v>0.18744738399982452</v>
      </c>
      <c r="I753" s="69">
        <v>71.190277099609375</v>
      </c>
      <c r="J753" s="64">
        <v>0</v>
      </c>
    </row>
    <row r="754" spans="1:10" x14ac:dyDescent="0.25">
      <c r="A754" s="3" t="str">
        <f t="shared" si="11"/>
        <v>AC Tonnage03 to 047/9/2021 (5:50pm-8:55pm)9</v>
      </c>
      <c r="B754" t="s">
        <v>64</v>
      </c>
      <c r="C754" t="s">
        <v>98</v>
      </c>
      <c r="D754" t="s">
        <v>171</v>
      </c>
      <c r="E754" t="s">
        <v>182</v>
      </c>
      <c r="F754" s="69">
        <v>7.047478199005127</v>
      </c>
      <c r="G754" s="69">
        <v>6.8192715644836426</v>
      </c>
      <c r="H754" s="69">
        <v>0.24569697678089142</v>
      </c>
      <c r="I754" s="69">
        <v>73.735679626464844</v>
      </c>
      <c r="J754" s="64">
        <v>0</v>
      </c>
    </row>
    <row r="755" spans="1:10" x14ac:dyDescent="0.25">
      <c r="A755" s="3" t="str">
        <f t="shared" si="11"/>
        <v>AC Tonnage03 to 047/9/2021 (5:50pm-8:55pm)10</v>
      </c>
      <c r="B755" t="s">
        <v>64</v>
      </c>
      <c r="C755" t="s">
        <v>98</v>
      </c>
      <c r="D755" t="s">
        <v>171</v>
      </c>
      <c r="E755" t="s">
        <v>183</v>
      </c>
      <c r="F755" s="69">
        <v>8.0533561706542969</v>
      </c>
      <c r="G755" s="69">
        <v>7.5958356857299805</v>
      </c>
      <c r="H755" s="69">
        <v>0.30160507559776306</v>
      </c>
      <c r="I755" s="69">
        <v>77.409843444824219</v>
      </c>
      <c r="J755" s="64">
        <v>0</v>
      </c>
    </row>
    <row r="756" spans="1:10" x14ac:dyDescent="0.25">
      <c r="A756" s="3" t="str">
        <f t="shared" si="11"/>
        <v>AC Tonnage03 to 047/9/2021 (5:50pm-8:55pm)11</v>
      </c>
      <c r="B756" t="s">
        <v>64</v>
      </c>
      <c r="C756" t="s">
        <v>98</v>
      </c>
      <c r="D756" t="s">
        <v>171</v>
      </c>
      <c r="E756" t="s">
        <v>184</v>
      </c>
      <c r="F756" s="69">
        <v>8.5075540542602539</v>
      </c>
      <c r="G756" s="69">
        <v>8.2746028900146484</v>
      </c>
      <c r="H756" s="69">
        <v>0.31958591938018799</v>
      </c>
      <c r="I756" s="69">
        <v>82.017807006835938</v>
      </c>
      <c r="J756" s="64">
        <v>0</v>
      </c>
    </row>
    <row r="757" spans="1:10" x14ac:dyDescent="0.25">
      <c r="A757" s="3" t="str">
        <f t="shared" si="11"/>
        <v>AC Tonnage03 to 047/9/2021 (5:50pm-8:55pm)12</v>
      </c>
      <c r="B757" t="s">
        <v>64</v>
      </c>
      <c r="C757" t="s">
        <v>98</v>
      </c>
      <c r="D757" t="s">
        <v>171</v>
      </c>
      <c r="E757" t="s">
        <v>185</v>
      </c>
      <c r="F757" s="69">
        <v>8.6056442260742188</v>
      </c>
      <c r="G757" s="69">
        <v>8.5445384979248047</v>
      </c>
      <c r="H757" s="69">
        <v>0.28379029035568237</v>
      </c>
      <c r="I757" s="69">
        <v>85.01324462890625</v>
      </c>
      <c r="J757" s="64">
        <v>0</v>
      </c>
    </row>
    <row r="758" spans="1:10" x14ac:dyDescent="0.25">
      <c r="A758" s="3" t="str">
        <f t="shared" si="11"/>
        <v>AC Tonnage03 to 047/9/2021 (5:50pm-8:55pm)13</v>
      </c>
      <c r="B758" t="s">
        <v>64</v>
      </c>
      <c r="C758" t="s">
        <v>98</v>
      </c>
      <c r="D758" t="s">
        <v>171</v>
      </c>
      <c r="E758" t="s">
        <v>186</v>
      </c>
      <c r="F758" s="69">
        <v>8.5551176071166992</v>
      </c>
      <c r="G758" s="69">
        <v>8.6170845031738281</v>
      </c>
      <c r="H758" s="69">
        <v>0.25144979357719421</v>
      </c>
      <c r="I758" s="69">
        <v>87.19189453125</v>
      </c>
      <c r="J758" s="64">
        <v>0</v>
      </c>
    </row>
    <row r="759" spans="1:10" x14ac:dyDescent="0.25">
      <c r="A759" s="3" t="str">
        <f t="shared" si="11"/>
        <v>AC Tonnage03 to 047/9/2021 (5:50pm-8:55pm)14</v>
      </c>
      <c r="B759" t="s">
        <v>64</v>
      </c>
      <c r="C759" t="s">
        <v>98</v>
      </c>
      <c r="D759" t="s">
        <v>171</v>
      </c>
      <c r="E759" t="s">
        <v>187</v>
      </c>
      <c r="F759" s="69">
        <v>8.848109245300293</v>
      </c>
      <c r="G759" s="69">
        <v>8.6507053375244141</v>
      </c>
      <c r="H759" s="69">
        <v>0.25703227519989014</v>
      </c>
      <c r="I759" s="69">
        <v>89.022720336914063</v>
      </c>
      <c r="J759" s="64">
        <v>0</v>
      </c>
    </row>
    <row r="760" spans="1:10" x14ac:dyDescent="0.25">
      <c r="A760" s="3" t="str">
        <f t="shared" si="11"/>
        <v>AC Tonnage03 to 047/9/2021 (5:50pm-8:55pm)15</v>
      </c>
      <c r="B760" t="s">
        <v>64</v>
      </c>
      <c r="C760" t="s">
        <v>98</v>
      </c>
      <c r="D760" t="s">
        <v>171</v>
      </c>
      <c r="E760" t="s">
        <v>188</v>
      </c>
      <c r="F760" s="69">
        <v>8.3786592483520508</v>
      </c>
      <c r="G760" s="69">
        <v>8.3759088516235352</v>
      </c>
      <c r="H760" s="69">
        <v>0.12456952035427094</v>
      </c>
      <c r="I760" s="69">
        <v>90.005363464355469</v>
      </c>
      <c r="J760" s="64">
        <v>0</v>
      </c>
    </row>
    <row r="761" spans="1:10" x14ac:dyDescent="0.25">
      <c r="A761" s="3" t="str">
        <f t="shared" si="11"/>
        <v>AC Tonnage03 to 047/9/2021 (5:50pm-8:55pm)16</v>
      </c>
      <c r="B761" t="s">
        <v>64</v>
      </c>
      <c r="C761" t="s">
        <v>98</v>
      </c>
      <c r="D761" t="s">
        <v>171</v>
      </c>
      <c r="E761" t="s">
        <v>189</v>
      </c>
      <c r="F761" s="69">
        <v>8.0370187759399414</v>
      </c>
      <c r="G761" s="69">
        <v>8.039769172668457</v>
      </c>
      <c r="H761" s="69">
        <v>0.12456952035427094</v>
      </c>
      <c r="I761" s="69">
        <v>90.898399353027344</v>
      </c>
      <c r="J761" s="64">
        <v>0</v>
      </c>
    </row>
    <row r="762" spans="1:10" x14ac:dyDescent="0.25">
      <c r="A762" s="3" t="str">
        <f t="shared" si="11"/>
        <v>AC Tonnage03 to 047/9/2021 (5:50pm-8:55pm)17</v>
      </c>
      <c r="B762" t="s">
        <v>64</v>
      </c>
      <c r="C762" t="s">
        <v>98</v>
      </c>
      <c r="D762" t="s">
        <v>171</v>
      </c>
      <c r="E762" t="s">
        <v>190</v>
      </c>
      <c r="F762" s="69">
        <v>7.5606856346130371</v>
      </c>
      <c r="G762" s="69">
        <v>7.3175134658813477</v>
      </c>
      <c r="H762" s="69">
        <v>0.21999605000019073</v>
      </c>
      <c r="I762" s="69">
        <v>91.55023193359375</v>
      </c>
      <c r="J762" s="64">
        <v>0</v>
      </c>
    </row>
    <row r="763" spans="1:10" x14ac:dyDescent="0.25">
      <c r="A763" s="3" t="str">
        <f t="shared" si="11"/>
        <v>AC Tonnage03 to 047/9/2021 (5:50pm-8:55pm)18</v>
      </c>
      <c r="B763" t="s">
        <v>64</v>
      </c>
      <c r="C763" t="s">
        <v>98</v>
      </c>
      <c r="D763" t="s">
        <v>171</v>
      </c>
      <c r="E763" t="s">
        <v>191</v>
      </c>
      <c r="F763" s="69">
        <v>6.4876308441162109</v>
      </c>
      <c r="G763" s="69">
        <v>6.4896688461303711</v>
      </c>
      <c r="H763" s="69">
        <v>0.26336771249771118</v>
      </c>
      <c r="I763" s="69">
        <v>90.927169799804688</v>
      </c>
      <c r="J763" s="64">
        <v>0</v>
      </c>
    </row>
    <row r="764" spans="1:10" x14ac:dyDescent="0.25">
      <c r="A764" s="3" t="str">
        <f t="shared" si="11"/>
        <v>AC Tonnage03 to 047/9/2021 (5:50pm-8:55pm)19</v>
      </c>
      <c r="B764" t="s">
        <v>64</v>
      </c>
      <c r="C764" t="s">
        <v>98</v>
      </c>
      <c r="D764" t="s">
        <v>171</v>
      </c>
      <c r="E764" t="s">
        <v>192</v>
      </c>
      <c r="F764" s="69">
        <v>5.8638720512390137</v>
      </c>
      <c r="G764" s="69">
        <v>5.3893446922302246</v>
      </c>
      <c r="H764" s="69">
        <v>0.23919081687927246</v>
      </c>
      <c r="I764" s="69">
        <v>89.539726257324219</v>
      </c>
      <c r="J764" s="64">
        <v>0</v>
      </c>
    </row>
    <row r="765" spans="1:10" x14ac:dyDescent="0.25">
      <c r="A765" s="3" t="str">
        <f t="shared" si="11"/>
        <v>AC Tonnage03 to 047/9/2021 (5:50pm-8:55pm)20</v>
      </c>
      <c r="B765" t="s">
        <v>64</v>
      </c>
      <c r="C765" t="s">
        <v>98</v>
      </c>
      <c r="D765" t="s">
        <v>171</v>
      </c>
      <c r="E765" t="s">
        <v>193</v>
      </c>
      <c r="F765" s="69">
        <v>5.2221980094909668</v>
      </c>
      <c r="G765" s="69">
        <v>4.8653354644775391</v>
      </c>
      <c r="H765" s="69">
        <v>0.21914482116699219</v>
      </c>
      <c r="I765" s="69">
        <v>86.931282043457031</v>
      </c>
      <c r="J765" s="64">
        <v>0</v>
      </c>
    </row>
    <row r="766" spans="1:10" x14ac:dyDescent="0.25">
      <c r="A766" s="3" t="str">
        <f t="shared" si="11"/>
        <v>AC Tonnage03 to 047/9/2021 (5:50pm-8:55pm)21</v>
      </c>
      <c r="B766" t="s">
        <v>64</v>
      </c>
      <c r="C766" t="s">
        <v>98</v>
      </c>
      <c r="D766" t="s">
        <v>171</v>
      </c>
      <c r="E766" t="s">
        <v>194</v>
      </c>
      <c r="F766" s="69">
        <v>5.0953226089477539</v>
      </c>
      <c r="G766" s="69">
        <v>4.6828012466430664</v>
      </c>
      <c r="H766" s="69">
        <v>0.19670422375202179</v>
      </c>
      <c r="I766" s="69">
        <v>83.486076354980469</v>
      </c>
      <c r="J766" s="64">
        <v>0</v>
      </c>
    </row>
    <row r="767" spans="1:10" x14ac:dyDescent="0.25">
      <c r="A767" s="3" t="str">
        <f t="shared" si="11"/>
        <v>AC Tonnage03 to 047/9/2021 (5:50pm-8:55pm)22</v>
      </c>
      <c r="B767" t="s">
        <v>64</v>
      </c>
      <c r="C767" t="s">
        <v>98</v>
      </c>
      <c r="D767" t="s">
        <v>171</v>
      </c>
      <c r="E767" t="s">
        <v>195</v>
      </c>
      <c r="F767" s="69">
        <v>4.6441512107849121</v>
      </c>
      <c r="G767" s="69">
        <v>4.5875778198242188</v>
      </c>
      <c r="H767" s="69">
        <v>0.17789025604724884</v>
      </c>
      <c r="I767" s="69">
        <v>79.977340698242188</v>
      </c>
      <c r="J767" s="64">
        <v>0</v>
      </c>
    </row>
    <row r="768" spans="1:10" x14ac:dyDescent="0.25">
      <c r="A768" s="3" t="str">
        <f t="shared" si="11"/>
        <v>AC Tonnage03 to 047/9/2021 (5:50pm-8:55pm)23</v>
      </c>
      <c r="B768" t="s">
        <v>64</v>
      </c>
      <c r="C768" t="s">
        <v>98</v>
      </c>
      <c r="D768" t="s">
        <v>171</v>
      </c>
      <c r="E768" t="s">
        <v>196</v>
      </c>
      <c r="F768" s="69">
        <v>4.0865416526794434</v>
      </c>
      <c r="G768" s="69">
        <v>4.2075161933898926</v>
      </c>
      <c r="H768" s="69">
        <v>0.12950721383094788</v>
      </c>
      <c r="I768" s="69">
        <v>78.191978454589844</v>
      </c>
      <c r="J768" s="64">
        <v>0</v>
      </c>
    </row>
    <row r="769" spans="1:10" x14ac:dyDescent="0.25">
      <c r="A769" s="3" t="str">
        <f t="shared" si="11"/>
        <v>AC Tonnage03 to 047/9/2021 (5:50pm-8:55pm)24</v>
      </c>
      <c r="B769" t="s">
        <v>64</v>
      </c>
      <c r="C769" t="s">
        <v>98</v>
      </c>
      <c r="D769" t="s">
        <v>171</v>
      </c>
      <c r="E769" t="s">
        <v>197</v>
      </c>
      <c r="F769" s="69">
        <v>3.9528434276580811</v>
      </c>
      <c r="G769" s="69">
        <v>3.9424726963043213</v>
      </c>
      <c r="H769" s="69">
        <v>0.14182700216770172</v>
      </c>
      <c r="I769" s="69">
        <v>76.932258605957031</v>
      </c>
      <c r="J769" s="64">
        <v>0</v>
      </c>
    </row>
    <row r="770" spans="1:10" x14ac:dyDescent="0.25">
      <c r="A770" s="3" t="str">
        <f t="shared" si="11"/>
        <v>AC Tonnage03 to 048/27/2021 (5:00pm-6:00pm)1</v>
      </c>
      <c r="B770" t="s">
        <v>64</v>
      </c>
      <c r="C770" t="s">
        <v>98</v>
      </c>
      <c r="D770" t="s">
        <v>172</v>
      </c>
      <c r="E770" t="s">
        <v>174</v>
      </c>
      <c r="F770" s="69">
        <v>3.4128997325897217</v>
      </c>
      <c r="G770" s="69">
        <v>3.3715729713439941</v>
      </c>
      <c r="H770" s="69">
        <v>0.19378283619880676</v>
      </c>
      <c r="I770" s="69">
        <v>73.572151184082031</v>
      </c>
      <c r="J770" s="64">
        <v>0</v>
      </c>
    </row>
    <row r="771" spans="1:10" x14ac:dyDescent="0.25">
      <c r="A771" s="3" t="str">
        <f t="shared" ref="A771:A834" si="12">B771&amp;C771&amp;D771&amp;E771</f>
        <v>AC Tonnage03 to 048/27/2021 (5:00pm-6:00pm)2</v>
      </c>
      <c r="B771" t="s">
        <v>64</v>
      </c>
      <c r="C771" t="s">
        <v>98</v>
      </c>
      <c r="D771" t="s">
        <v>172</v>
      </c>
      <c r="E771" t="s">
        <v>175</v>
      </c>
      <c r="F771" s="69">
        <v>3.3413243293762207</v>
      </c>
      <c r="G771" s="69">
        <v>3.2614006996154785</v>
      </c>
      <c r="H771" s="69">
        <v>0.18921992182731628</v>
      </c>
      <c r="I771" s="69">
        <v>71.935935974121094</v>
      </c>
      <c r="J771" s="64">
        <v>0</v>
      </c>
    </row>
    <row r="772" spans="1:10" x14ac:dyDescent="0.25">
      <c r="A772" s="3" t="str">
        <f t="shared" si="12"/>
        <v>AC Tonnage03 to 048/27/2021 (5:00pm-6:00pm)3</v>
      </c>
      <c r="B772" t="s">
        <v>64</v>
      </c>
      <c r="C772" t="s">
        <v>98</v>
      </c>
      <c r="D772" t="s">
        <v>172</v>
      </c>
      <c r="E772" t="s">
        <v>176</v>
      </c>
      <c r="F772" s="69">
        <v>3.185183048248291</v>
      </c>
      <c r="G772" s="69">
        <v>3.2229881286621094</v>
      </c>
      <c r="H772" s="69">
        <v>0.12251259386539459</v>
      </c>
      <c r="I772" s="69">
        <v>70.355552673339844</v>
      </c>
      <c r="J772" s="64">
        <v>0</v>
      </c>
    </row>
    <row r="773" spans="1:10" x14ac:dyDescent="0.25">
      <c r="A773" s="3" t="str">
        <f t="shared" si="12"/>
        <v>AC Tonnage03 to 048/27/2021 (5:00pm-6:00pm)4</v>
      </c>
      <c r="B773" t="s">
        <v>64</v>
      </c>
      <c r="C773" t="s">
        <v>98</v>
      </c>
      <c r="D773" t="s">
        <v>172</v>
      </c>
      <c r="E773" t="s">
        <v>177</v>
      </c>
      <c r="F773" s="69">
        <v>3.1471760272979736</v>
      </c>
      <c r="G773" s="69">
        <v>3.193350076675415</v>
      </c>
      <c r="H773" s="69">
        <v>0.11531833559274673</v>
      </c>
      <c r="I773" s="69">
        <v>69.35888671875</v>
      </c>
      <c r="J773" s="64">
        <v>0</v>
      </c>
    </row>
    <row r="774" spans="1:10" x14ac:dyDescent="0.25">
      <c r="A774" s="3" t="str">
        <f t="shared" si="12"/>
        <v>AC Tonnage03 to 048/27/2021 (5:00pm-6:00pm)5</v>
      </c>
      <c r="B774" t="s">
        <v>64</v>
      </c>
      <c r="C774" t="s">
        <v>98</v>
      </c>
      <c r="D774" t="s">
        <v>172</v>
      </c>
      <c r="E774" t="s">
        <v>178</v>
      </c>
      <c r="F774" s="69">
        <v>3.3061482906341553</v>
      </c>
      <c r="G774" s="69">
        <v>3.4263505935668945</v>
      </c>
      <c r="H774" s="69">
        <v>0.13000024855136871</v>
      </c>
      <c r="I774" s="69">
        <v>68.337364196777344</v>
      </c>
      <c r="J774" s="64">
        <v>0</v>
      </c>
    </row>
    <row r="775" spans="1:10" x14ac:dyDescent="0.25">
      <c r="A775" s="3" t="str">
        <f t="shared" si="12"/>
        <v>AC Tonnage03 to 048/27/2021 (5:00pm-6:00pm)6</v>
      </c>
      <c r="B775" t="s">
        <v>64</v>
      </c>
      <c r="C775" t="s">
        <v>98</v>
      </c>
      <c r="D775" t="s">
        <v>172</v>
      </c>
      <c r="E775" t="s">
        <v>179</v>
      </c>
      <c r="F775" s="69">
        <v>3.7832963466644287</v>
      </c>
      <c r="G775" s="69">
        <v>3.8985519409179688</v>
      </c>
      <c r="H775" s="69">
        <v>0.22209058701992035</v>
      </c>
      <c r="I775" s="69">
        <v>67.474075317382813</v>
      </c>
      <c r="J775" s="64">
        <v>0</v>
      </c>
    </row>
    <row r="776" spans="1:10" x14ac:dyDescent="0.25">
      <c r="A776" s="3" t="str">
        <f t="shared" si="12"/>
        <v>AC Tonnage03 to 048/27/2021 (5:00pm-6:00pm)7</v>
      </c>
      <c r="B776" t="s">
        <v>64</v>
      </c>
      <c r="C776" t="s">
        <v>98</v>
      </c>
      <c r="D776" t="s">
        <v>172</v>
      </c>
      <c r="E776" t="s">
        <v>180</v>
      </c>
      <c r="F776" s="69">
        <v>4.140160083770752</v>
      </c>
      <c r="G776" s="69">
        <v>4.6080169677734375</v>
      </c>
      <c r="H776" s="69">
        <v>0.25366982817649841</v>
      </c>
      <c r="I776" s="69">
        <v>66.604408264160156</v>
      </c>
      <c r="J776" s="64">
        <v>0</v>
      </c>
    </row>
    <row r="777" spans="1:10" x14ac:dyDescent="0.25">
      <c r="A777" s="3" t="str">
        <f t="shared" si="12"/>
        <v>AC Tonnage03 to 048/27/2021 (5:00pm-6:00pm)8</v>
      </c>
      <c r="B777" t="s">
        <v>64</v>
      </c>
      <c r="C777" t="s">
        <v>98</v>
      </c>
      <c r="D777" t="s">
        <v>172</v>
      </c>
      <c r="E777" t="s">
        <v>181</v>
      </c>
      <c r="F777" s="69">
        <v>5.2619638442993164</v>
      </c>
      <c r="G777" s="69">
        <v>5.3320884704589844</v>
      </c>
      <c r="H777" s="69">
        <v>0.22921003401279449</v>
      </c>
      <c r="I777" s="69">
        <v>66.4033203125</v>
      </c>
      <c r="J777" s="64">
        <v>0</v>
      </c>
    </row>
    <row r="778" spans="1:10" x14ac:dyDescent="0.25">
      <c r="A778" s="3" t="str">
        <f t="shared" si="12"/>
        <v>AC Tonnage03 to 048/27/2021 (5:00pm-6:00pm)9</v>
      </c>
      <c r="B778" t="s">
        <v>64</v>
      </c>
      <c r="C778" t="s">
        <v>98</v>
      </c>
      <c r="D778" t="s">
        <v>172</v>
      </c>
      <c r="E778" t="s">
        <v>182</v>
      </c>
      <c r="F778" s="69">
        <v>6.1483416557312012</v>
      </c>
      <c r="G778" s="69">
        <v>6.272404670715332</v>
      </c>
      <c r="H778" s="69">
        <v>0.28843235969543457</v>
      </c>
      <c r="I778" s="69">
        <v>69.436233520507813</v>
      </c>
      <c r="J778" s="64">
        <v>0</v>
      </c>
    </row>
    <row r="779" spans="1:10" x14ac:dyDescent="0.25">
      <c r="A779" s="3" t="str">
        <f t="shared" si="12"/>
        <v>AC Tonnage03 to 048/27/2021 (5:00pm-6:00pm)10</v>
      </c>
      <c r="B779" t="s">
        <v>64</v>
      </c>
      <c r="C779" t="s">
        <v>98</v>
      </c>
      <c r="D779" t="s">
        <v>172</v>
      </c>
      <c r="E779" t="s">
        <v>183</v>
      </c>
      <c r="F779" s="69">
        <v>7.0188117027282715</v>
      </c>
      <c r="G779" s="69">
        <v>7.1575813293457031</v>
      </c>
      <c r="H779" s="69">
        <v>0.34602776169776917</v>
      </c>
      <c r="I779" s="69">
        <v>74.929153442382813</v>
      </c>
      <c r="J779" s="64">
        <v>0</v>
      </c>
    </row>
    <row r="780" spans="1:10" x14ac:dyDescent="0.25">
      <c r="A780" s="3" t="str">
        <f t="shared" si="12"/>
        <v>AC Tonnage03 to 048/27/2021 (5:00pm-6:00pm)11</v>
      </c>
      <c r="B780" t="s">
        <v>64</v>
      </c>
      <c r="C780" t="s">
        <v>98</v>
      </c>
      <c r="D780" t="s">
        <v>172</v>
      </c>
      <c r="E780" t="s">
        <v>184</v>
      </c>
      <c r="F780" s="69">
        <v>7.4741387367248535</v>
      </c>
      <c r="G780" s="69">
        <v>7.7756133079528809</v>
      </c>
      <c r="H780" s="69">
        <v>0.36804458498954773</v>
      </c>
      <c r="I780" s="69">
        <v>80.319656372070313</v>
      </c>
      <c r="J780" s="64">
        <v>0</v>
      </c>
    </row>
    <row r="781" spans="1:10" x14ac:dyDescent="0.25">
      <c r="A781" s="3" t="str">
        <f t="shared" si="12"/>
        <v>AC Tonnage03 to 048/27/2021 (5:00pm-6:00pm)12</v>
      </c>
      <c r="B781" t="s">
        <v>64</v>
      </c>
      <c r="C781" t="s">
        <v>98</v>
      </c>
      <c r="D781" t="s">
        <v>172</v>
      </c>
      <c r="E781" t="s">
        <v>185</v>
      </c>
      <c r="F781" s="69">
        <v>7.9175629615783691</v>
      </c>
      <c r="G781" s="69">
        <v>8.2487783432006836</v>
      </c>
      <c r="H781" s="69">
        <v>0.39263734221458435</v>
      </c>
      <c r="I781" s="69">
        <v>84.717849731445313</v>
      </c>
      <c r="J781" s="64">
        <v>0</v>
      </c>
    </row>
    <row r="782" spans="1:10" x14ac:dyDescent="0.25">
      <c r="A782" s="3" t="str">
        <f t="shared" si="12"/>
        <v>AC Tonnage03 to 048/27/2021 (5:00pm-6:00pm)13</v>
      </c>
      <c r="B782" t="s">
        <v>64</v>
      </c>
      <c r="C782" t="s">
        <v>98</v>
      </c>
      <c r="D782" t="s">
        <v>172</v>
      </c>
      <c r="E782" t="s">
        <v>186</v>
      </c>
      <c r="F782" s="69">
        <v>8.3321876525878906</v>
      </c>
      <c r="G782" s="69">
        <v>8.576268196105957</v>
      </c>
      <c r="H782" s="69">
        <v>0.28725585341453552</v>
      </c>
      <c r="I782" s="69">
        <v>88.011451721191406</v>
      </c>
      <c r="J782" s="64">
        <v>0</v>
      </c>
    </row>
    <row r="783" spans="1:10" x14ac:dyDescent="0.25">
      <c r="A783" s="3" t="str">
        <f t="shared" si="12"/>
        <v>AC Tonnage03 to 048/27/2021 (5:00pm-6:00pm)14</v>
      </c>
      <c r="B783" t="s">
        <v>64</v>
      </c>
      <c r="C783" t="s">
        <v>98</v>
      </c>
      <c r="D783" t="s">
        <v>172</v>
      </c>
      <c r="E783" t="s">
        <v>187</v>
      </c>
      <c r="F783" s="69">
        <v>8.7330160140991211</v>
      </c>
      <c r="G783" s="69">
        <v>8.7284345626831055</v>
      </c>
      <c r="H783" s="69">
        <v>0.29233101010322571</v>
      </c>
      <c r="I783" s="69">
        <v>90.615852355957031</v>
      </c>
      <c r="J783" s="64">
        <v>0</v>
      </c>
    </row>
    <row r="784" spans="1:10" x14ac:dyDescent="0.25">
      <c r="A784" s="3" t="str">
        <f t="shared" si="12"/>
        <v>AC Tonnage03 to 048/27/2021 (5:00pm-6:00pm)15</v>
      </c>
      <c r="B784" t="s">
        <v>64</v>
      </c>
      <c r="C784" t="s">
        <v>98</v>
      </c>
      <c r="D784" t="s">
        <v>172</v>
      </c>
      <c r="E784" t="s">
        <v>188</v>
      </c>
      <c r="F784" s="69">
        <v>8.3859920501708984</v>
      </c>
      <c r="G784" s="69">
        <v>8.3968381881713867</v>
      </c>
      <c r="H784" s="69">
        <v>0.11185707896947861</v>
      </c>
      <c r="I784" s="69">
        <v>92.131843566894531</v>
      </c>
      <c r="J784" s="64">
        <v>0</v>
      </c>
    </row>
    <row r="785" spans="1:10" x14ac:dyDescent="0.25">
      <c r="A785" s="3" t="str">
        <f t="shared" si="12"/>
        <v>AC Tonnage03 to 048/27/2021 (5:00pm-6:00pm)16</v>
      </c>
      <c r="B785" t="s">
        <v>64</v>
      </c>
      <c r="C785" t="s">
        <v>98</v>
      </c>
      <c r="D785" t="s">
        <v>172</v>
      </c>
      <c r="E785" t="s">
        <v>189</v>
      </c>
      <c r="F785" s="69">
        <v>8.0805759429931641</v>
      </c>
      <c r="G785" s="69">
        <v>8.0697298049926758</v>
      </c>
      <c r="H785" s="69">
        <v>0.11185707151889801</v>
      </c>
      <c r="I785" s="69">
        <v>93.3538818359375</v>
      </c>
      <c r="J785" s="64">
        <v>0</v>
      </c>
    </row>
    <row r="786" spans="1:10" x14ac:dyDescent="0.25">
      <c r="A786" s="3" t="str">
        <f t="shared" si="12"/>
        <v>AC Tonnage03 to 048/27/2021 (5:00pm-6:00pm)17</v>
      </c>
      <c r="B786" t="s">
        <v>64</v>
      </c>
      <c r="C786" t="s">
        <v>98</v>
      </c>
      <c r="D786" t="s">
        <v>172</v>
      </c>
      <c r="E786" t="s">
        <v>190</v>
      </c>
      <c r="F786" s="69">
        <v>7.4803495407104492</v>
      </c>
      <c r="G786" s="69">
        <v>7.4692697525024414</v>
      </c>
      <c r="H786" s="69">
        <v>0.25919577479362488</v>
      </c>
      <c r="I786" s="69">
        <v>92.817344665527344</v>
      </c>
      <c r="J786" s="64">
        <v>0</v>
      </c>
    </row>
    <row r="787" spans="1:10" x14ac:dyDescent="0.25">
      <c r="A787" s="3" t="str">
        <f t="shared" si="12"/>
        <v>AC Tonnage03 to 048/27/2021 (5:00pm-6:00pm)18</v>
      </c>
      <c r="B787" t="s">
        <v>64</v>
      </c>
      <c r="C787" t="s">
        <v>98</v>
      </c>
      <c r="D787" t="s">
        <v>172</v>
      </c>
      <c r="E787" t="s">
        <v>191</v>
      </c>
      <c r="F787" s="69">
        <v>6.8034510612487793</v>
      </c>
      <c r="G787" s="69">
        <v>6.184417724609375</v>
      </c>
      <c r="H787" s="69">
        <v>0.28828912973403931</v>
      </c>
      <c r="I787" s="69">
        <v>90.9896240234375</v>
      </c>
      <c r="J787" s="64">
        <v>0</v>
      </c>
    </row>
    <row r="788" spans="1:10" x14ac:dyDescent="0.25">
      <c r="A788" s="3" t="str">
        <f t="shared" si="12"/>
        <v>AC Tonnage03 to 048/27/2021 (5:00pm-6:00pm)19</v>
      </c>
      <c r="B788" t="s">
        <v>64</v>
      </c>
      <c r="C788" t="s">
        <v>98</v>
      </c>
      <c r="D788" t="s">
        <v>172</v>
      </c>
      <c r="E788" t="s">
        <v>192</v>
      </c>
      <c r="F788" s="69">
        <v>5.8219399452209473</v>
      </c>
      <c r="G788" s="69">
        <v>5.7009577751159668</v>
      </c>
      <c r="H788" s="69">
        <v>0.28495329618453979</v>
      </c>
      <c r="I788" s="69">
        <v>89.001327514648438</v>
      </c>
      <c r="J788" s="64">
        <v>0</v>
      </c>
    </row>
    <row r="789" spans="1:10" x14ac:dyDescent="0.25">
      <c r="A789" s="3" t="str">
        <f t="shared" si="12"/>
        <v>AC Tonnage03 to 048/27/2021 (5:00pm-6:00pm)20</v>
      </c>
      <c r="B789" t="s">
        <v>64</v>
      </c>
      <c r="C789" t="s">
        <v>98</v>
      </c>
      <c r="D789" t="s">
        <v>172</v>
      </c>
      <c r="E789" t="s">
        <v>193</v>
      </c>
      <c r="F789" s="69">
        <v>5.2908430099487305</v>
      </c>
      <c r="G789" s="69">
        <v>5.1061215400695801</v>
      </c>
      <c r="H789" s="69">
        <v>0.28599560260772705</v>
      </c>
      <c r="I789" s="69">
        <v>86.348892211914063</v>
      </c>
      <c r="J789" s="64">
        <v>0</v>
      </c>
    </row>
    <row r="790" spans="1:10" x14ac:dyDescent="0.25">
      <c r="A790" s="3" t="str">
        <f t="shared" si="12"/>
        <v>AC Tonnage03 to 048/27/2021 (5:00pm-6:00pm)21</v>
      </c>
      <c r="B790" t="s">
        <v>64</v>
      </c>
      <c r="C790" t="s">
        <v>98</v>
      </c>
      <c r="D790" t="s">
        <v>172</v>
      </c>
      <c r="E790" t="s">
        <v>194</v>
      </c>
      <c r="F790" s="69">
        <v>5.1695308685302734</v>
      </c>
      <c r="G790" s="69">
        <v>4.7199130058288574</v>
      </c>
      <c r="H790" s="69">
        <v>0.26036068797111511</v>
      </c>
      <c r="I790" s="69">
        <v>81.678604125976563</v>
      </c>
      <c r="J790" s="64">
        <v>0</v>
      </c>
    </row>
    <row r="791" spans="1:10" x14ac:dyDescent="0.25">
      <c r="A791" s="3" t="str">
        <f t="shared" si="12"/>
        <v>AC Tonnage03 to 048/27/2021 (5:00pm-6:00pm)22</v>
      </c>
      <c r="B791" t="s">
        <v>64</v>
      </c>
      <c r="C791" t="s">
        <v>98</v>
      </c>
      <c r="D791" t="s">
        <v>172</v>
      </c>
      <c r="E791" t="s">
        <v>195</v>
      </c>
      <c r="F791" s="69">
        <v>4.8034920692443848</v>
      </c>
      <c r="G791" s="69">
        <v>4.3730769157409668</v>
      </c>
      <c r="H791" s="69">
        <v>0.31952014565467834</v>
      </c>
      <c r="I791" s="69">
        <v>77.939155578613281</v>
      </c>
      <c r="J791" s="64">
        <v>0</v>
      </c>
    </row>
    <row r="792" spans="1:10" x14ac:dyDescent="0.25">
      <c r="A792" s="3" t="str">
        <f t="shared" si="12"/>
        <v>AC Tonnage03 to 048/27/2021 (5:00pm-6:00pm)23</v>
      </c>
      <c r="B792" t="s">
        <v>64</v>
      </c>
      <c r="C792" t="s">
        <v>98</v>
      </c>
      <c r="D792" t="s">
        <v>172</v>
      </c>
      <c r="E792" t="s">
        <v>196</v>
      </c>
      <c r="F792" s="69">
        <v>4.1080765724182129</v>
      </c>
      <c r="G792" s="69">
        <v>4.0758461952209473</v>
      </c>
      <c r="H792" s="69">
        <v>0.19891278445720673</v>
      </c>
      <c r="I792" s="69">
        <v>75.638603210449219</v>
      </c>
      <c r="J792" s="64">
        <v>0</v>
      </c>
    </row>
    <row r="793" spans="1:10" x14ac:dyDescent="0.25">
      <c r="A793" s="3" t="str">
        <f t="shared" si="12"/>
        <v>AC Tonnage03 to 048/27/2021 (5:00pm-6:00pm)24</v>
      </c>
      <c r="B793" t="s">
        <v>64</v>
      </c>
      <c r="C793" t="s">
        <v>98</v>
      </c>
      <c r="D793" t="s">
        <v>172</v>
      </c>
      <c r="E793" t="s">
        <v>197</v>
      </c>
      <c r="F793" s="69">
        <v>3.829289436340332</v>
      </c>
      <c r="G793" s="69">
        <v>3.7430758476257324</v>
      </c>
      <c r="H793" s="69">
        <v>0.15958811342716217</v>
      </c>
      <c r="I793" s="69">
        <v>73.707374572753906</v>
      </c>
      <c r="J793" s="64">
        <v>0</v>
      </c>
    </row>
    <row r="794" spans="1:10" x14ac:dyDescent="0.25">
      <c r="A794" s="3" t="str">
        <f t="shared" si="12"/>
        <v>AC Tonnage03 to 049/9/2021 (3:58pm-5:00pm)1</v>
      </c>
      <c r="B794" t="s">
        <v>64</v>
      </c>
      <c r="C794" t="s">
        <v>98</v>
      </c>
      <c r="D794" t="s">
        <v>173</v>
      </c>
      <c r="E794" t="s">
        <v>174</v>
      </c>
      <c r="F794" s="69">
        <v>3.430978536605835</v>
      </c>
      <c r="G794" s="69">
        <v>3.444333553314209</v>
      </c>
      <c r="H794" s="69">
        <v>0.12033607810735703</v>
      </c>
      <c r="I794" s="69">
        <v>71.553092956542969</v>
      </c>
      <c r="J794" s="64">
        <v>0</v>
      </c>
    </row>
    <row r="795" spans="1:10" x14ac:dyDescent="0.25">
      <c r="A795" s="3" t="str">
        <f t="shared" si="12"/>
        <v>AC Tonnage03 to 049/9/2021 (3:58pm-5:00pm)2</v>
      </c>
      <c r="B795" t="s">
        <v>64</v>
      </c>
      <c r="C795" t="s">
        <v>98</v>
      </c>
      <c r="D795" t="s">
        <v>173</v>
      </c>
      <c r="E795" t="s">
        <v>175</v>
      </c>
      <c r="F795" s="69">
        <v>3.3624749183654785</v>
      </c>
      <c r="G795" s="69">
        <v>3.3864519596099854</v>
      </c>
      <c r="H795" s="69">
        <v>0.11258693784475327</v>
      </c>
      <c r="I795" s="69">
        <v>71.167190551757813</v>
      </c>
      <c r="J795" s="64">
        <v>0</v>
      </c>
    </row>
    <row r="796" spans="1:10" x14ac:dyDescent="0.25">
      <c r="A796" s="3" t="str">
        <f t="shared" si="12"/>
        <v>AC Tonnage03 to 049/9/2021 (3:58pm-5:00pm)3</v>
      </c>
      <c r="B796" t="s">
        <v>64</v>
      </c>
      <c r="C796" t="s">
        <v>98</v>
      </c>
      <c r="D796" t="s">
        <v>173</v>
      </c>
      <c r="E796" t="s">
        <v>176</v>
      </c>
      <c r="F796" s="69">
        <v>3.2706470489501953</v>
      </c>
      <c r="G796" s="69">
        <v>3.3302466869354248</v>
      </c>
      <c r="H796" s="69">
        <v>0.1002916544675827</v>
      </c>
      <c r="I796" s="69">
        <v>70.800918579101563</v>
      </c>
      <c r="J796" s="64">
        <v>0</v>
      </c>
    </row>
    <row r="797" spans="1:10" x14ac:dyDescent="0.25">
      <c r="A797" s="3" t="str">
        <f t="shared" si="12"/>
        <v>AC Tonnage03 to 049/9/2021 (3:58pm-5:00pm)4</v>
      </c>
      <c r="B797" t="s">
        <v>64</v>
      </c>
      <c r="C797" t="s">
        <v>98</v>
      </c>
      <c r="D797" t="s">
        <v>173</v>
      </c>
      <c r="E797" t="s">
        <v>177</v>
      </c>
      <c r="F797" s="69">
        <v>3.2510061264038086</v>
      </c>
      <c r="G797" s="69">
        <v>3.3190643787384033</v>
      </c>
      <c r="H797" s="69">
        <v>0.10326142609119415</v>
      </c>
      <c r="I797" s="69">
        <v>70.443061828613281</v>
      </c>
      <c r="J797" s="64">
        <v>0</v>
      </c>
    </row>
    <row r="798" spans="1:10" x14ac:dyDescent="0.25">
      <c r="A798" s="3" t="str">
        <f t="shared" si="12"/>
        <v>AC Tonnage03 to 049/9/2021 (3:58pm-5:00pm)5</v>
      </c>
      <c r="B798" t="s">
        <v>64</v>
      </c>
      <c r="C798" t="s">
        <v>98</v>
      </c>
      <c r="D798" t="s">
        <v>173</v>
      </c>
      <c r="E798" t="s">
        <v>178</v>
      </c>
      <c r="F798" s="69">
        <v>3.4922056198120117</v>
      </c>
      <c r="G798" s="69">
        <v>3.5769453048706055</v>
      </c>
      <c r="H798" s="69">
        <v>0.11426041275262833</v>
      </c>
      <c r="I798" s="69">
        <v>70.486320495605469</v>
      </c>
      <c r="J798" s="64">
        <v>0</v>
      </c>
    </row>
    <row r="799" spans="1:10" x14ac:dyDescent="0.25">
      <c r="A799" s="3" t="str">
        <f t="shared" si="12"/>
        <v>AC Tonnage03 to 049/9/2021 (3:58pm-5:00pm)6</v>
      </c>
      <c r="B799" t="s">
        <v>64</v>
      </c>
      <c r="C799" t="s">
        <v>98</v>
      </c>
      <c r="D799" t="s">
        <v>173</v>
      </c>
      <c r="E799" t="s">
        <v>179</v>
      </c>
      <c r="F799" s="69">
        <v>4.0224237442016602</v>
      </c>
      <c r="G799" s="69">
        <v>4.0682282447814941</v>
      </c>
      <c r="H799" s="69">
        <v>0.1597626656293869</v>
      </c>
      <c r="I799" s="69">
        <v>70.770790100097656</v>
      </c>
      <c r="J799" s="64">
        <v>0</v>
      </c>
    </row>
    <row r="800" spans="1:10" x14ac:dyDescent="0.25">
      <c r="A800" s="3" t="str">
        <f t="shared" si="12"/>
        <v>AC Tonnage03 to 049/9/2021 (3:58pm-5:00pm)7</v>
      </c>
      <c r="B800" t="s">
        <v>64</v>
      </c>
      <c r="C800" t="s">
        <v>98</v>
      </c>
      <c r="D800" t="s">
        <v>173</v>
      </c>
      <c r="E800" t="s">
        <v>180</v>
      </c>
      <c r="F800" s="69">
        <v>4.7682461738586426</v>
      </c>
      <c r="G800" s="69">
        <v>4.8337297439575195</v>
      </c>
      <c r="H800" s="69">
        <v>0.20807470381259918</v>
      </c>
      <c r="I800" s="69">
        <v>71.000068664550781</v>
      </c>
      <c r="J800" s="64">
        <v>0</v>
      </c>
    </row>
    <row r="801" spans="1:10" x14ac:dyDescent="0.25">
      <c r="A801" s="3" t="str">
        <f t="shared" si="12"/>
        <v>AC Tonnage03 to 049/9/2021 (3:58pm-5:00pm)8</v>
      </c>
      <c r="B801" t="s">
        <v>64</v>
      </c>
      <c r="C801" t="s">
        <v>98</v>
      </c>
      <c r="D801" t="s">
        <v>173</v>
      </c>
      <c r="E801" t="s">
        <v>181</v>
      </c>
      <c r="F801" s="69">
        <v>5.8498849868774414</v>
      </c>
      <c r="G801" s="69">
        <v>5.6717982292175293</v>
      </c>
      <c r="H801" s="69">
        <v>0.22552230954170227</v>
      </c>
      <c r="I801" s="69">
        <v>70.704078674316406</v>
      </c>
      <c r="J801" s="64">
        <v>0</v>
      </c>
    </row>
    <row r="802" spans="1:10" x14ac:dyDescent="0.25">
      <c r="A802" s="3" t="str">
        <f t="shared" si="12"/>
        <v>AC Tonnage03 to 049/9/2021 (3:58pm-5:00pm)9</v>
      </c>
      <c r="B802" t="s">
        <v>64</v>
      </c>
      <c r="C802" t="s">
        <v>98</v>
      </c>
      <c r="D802" t="s">
        <v>173</v>
      </c>
      <c r="E802" t="s">
        <v>182</v>
      </c>
      <c r="F802" s="69">
        <v>6.8658761978149414</v>
      </c>
      <c r="G802" s="69">
        <v>6.6690311431884766</v>
      </c>
      <c r="H802" s="69">
        <v>0.24111606180667877</v>
      </c>
      <c r="I802" s="69">
        <v>71.973609924316406</v>
      </c>
      <c r="J802" s="64">
        <v>0</v>
      </c>
    </row>
    <row r="803" spans="1:10" x14ac:dyDescent="0.25">
      <c r="A803" s="3" t="str">
        <f t="shared" si="12"/>
        <v>AC Tonnage03 to 049/9/2021 (3:58pm-5:00pm)10</v>
      </c>
      <c r="B803" t="s">
        <v>64</v>
      </c>
      <c r="C803" t="s">
        <v>98</v>
      </c>
      <c r="D803" t="s">
        <v>173</v>
      </c>
      <c r="E803" t="s">
        <v>183</v>
      </c>
      <c r="F803" s="69">
        <v>7.5986175537109375</v>
      </c>
      <c r="G803" s="69">
        <v>7.4932088851928711</v>
      </c>
      <c r="H803" s="69">
        <v>0.26144677400588989</v>
      </c>
      <c r="I803" s="69">
        <v>75.513473510742188</v>
      </c>
      <c r="J803" s="64">
        <v>0</v>
      </c>
    </row>
    <row r="804" spans="1:10" x14ac:dyDescent="0.25">
      <c r="A804" s="3" t="str">
        <f t="shared" si="12"/>
        <v>AC Tonnage03 to 049/9/2021 (3:58pm-5:00pm)11</v>
      </c>
      <c r="B804" t="s">
        <v>64</v>
      </c>
      <c r="C804" t="s">
        <v>98</v>
      </c>
      <c r="D804" t="s">
        <v>173</v>
      </c>
      <c r="E804" t="s">
        <v>184</v>
      </c>
      <c r="F804" s="69">
        <v>8.3397331237792969</v>
      </c>
      <c r="G804" s="69">
        <v>8.0846738815307617</v>
      </c>
      <c r="H804" s="69">
        <v>0.26295652985572815</v>
      </c>
      <c r="I804" s="69">
        <v>79.538421630859375</v>
      </c>
      <c r="J804" s="64">
        <v>0</v>
      </c>
    </row>
    <row r="805" spans="1:10" x14ac:dyDescent="0.25">
      <c r="A805" s="3" t="str">
        <f t="shared" si="12"/>
        <v>AC Tonnage03 to 049/9/2021 (3:58pm-5:00pm)12</v>
      </c>
      <c r="B805" t="s">
        <v>64</v>
      </c>
      <c r="C805" t="s">
        <v>98</v>
      </c>
      <c r="D805" t="s">
        <v>173</v>
      </c>
      <c r="E805" t="s">
        <v>185</v>
      </c>
      <c r="F805" s="69">
        <v>8.7145090103149414</v>
      </c>
      <c r="G805" s="69">
        <v>8.5815439224243164</v>
      </c>
      <c r="H805" s="69">
        <v>0.2480548620223999</v>
      </c>
      <c r="I805" s="69">
        <v>83.363067626953125</v>
      </c>
      <c r="J805" s="64">
        <v>0</v>
      </c>
    </row>
    <row r="806" spans="1:10" x14ac:dyDescent="0.25">
      <c r="A806" s="3" t="str">
        <f t="shared" si="12"/>
        <v>AC Tonnage03 to 049/9/2021 (3:58pm-5:00pm)13</v>
      </c>
      <c r="B806" t="s">
        <v>64</v>
      </c>
      <c r="C806" t="s">
        <v>98</v>
      </c>
      <c r="D806" t="s">
        <v>173</v>
      </c>
      <c r="E806" t="s">
        <v>186</v>
      </c>
      <c r="F806" s="69">
        <v>8.7926540374755859</v>
      </c>
      <c r="G806" s="69">
        <v>8.7811050415039063</v>
      </c>
      <c r="H806" s="69">
        <v>0.13505654036998749</v>
      </c>
      <c r="I806" s="69">
        <v>85.994911193847656</v>
      </c>
      <c r="J806" s="64">
        <v>0</v>
      </c>
    </row>
    <row r="807" spans="1:10" x14ac:dyDescent="0.25">
      <c r="A807" s="3" t="str">
        <f t="shared" si="12"/>
        <v>AC Tonnage03 to 049/9/2021 (3:58pm-5:00pm)14</v>
      </c>
      <c r="B807" t="s">
        <v>64</v>
      </c>
      <c r="C807" t="s">
        <v>98</v>
      </c>
      <c r="D807" t="s">
        <v>173</v>
      </c>
      <c r="E807" t="s">
        <v>187</v>
      </c>
      <c r="F807" s="69">
        <v>9.1178665161132813</v>
      </c>
      <c r="G807" s="69">
        <v>9.1294155120849609</v>
      </c>
      <c r="H807" s="69">
        <v>0.13505655527114868</v>
      </c>
      <c r="I807" s="69">
        <v>88.437225341796875</v>
      </c>
      <c r="J807" s="64">
        <v>0</v>
      </c>
    </row>
    <row r="808" spans="1:10" x14ac:dyDescent="0.25">
      <c r="A808" s="3" t="str">
        <f t="shared" si="12"/>
        <v>AC Tonnage03 to 049/9/2021 (3:58pm-5:00pm)15</v>
      </c>
      <c r="B808" t="s">
        <v>64</v>
      </c>
      <c r="C808" t="s">
        <v>98</v>
      </c>
      <c r="D808" t="s">
        <v>173</v>
      </c>
      <c r="E808" t="s">
        <v>188</v>
      </c>
      <c r="F808" s="69">
        <v>9.0205888748168945</v>
      </c>
      <c r="G808" s="69">
        <v>9.1179094314575195</v>
      </c>
      <c r="H808" s="69">
        <v>0.27367255091667175</v>
      </c>
      <c r="I808" s="69">
        <v>90.529281616210938</v>
      </c>
      <c r="J808" s="64">
        <v>0</v>
      </c>
    </row>
    <row r="809" spans="1:10" x14ac:dyDescent="0.25">
      <c r="A809" s="3" t="str">
        <f t="shared" si="12"/>
        <v>AC Tonnage03 to 049/9/2021 (3:58pm-5:00pm)16</v>
      </c>
      <c r="B809" t="s">
        <v>64</v>
      </c>
      <c r="C809" t="s">
        <v>98</v>
      </c>
      <c r="D809" t="s">
        <v>173</v>
      </c>
      <c r="E809" t="s">
        <v>189</v>
      </c>
      <c r="F809" s="69">
        <v>8.6842288970947266</v>
      </c>
      <c r="G809" s="69">
        <v>8.7463703155517578</v>
      </c>
      <c r="H809" s="69">
        <v>0.31196531653404236</v>
      </c>
      <c r="I809" s="69">
        <v>92.619476318359375</v>
      </c>
      <c r="J809" s="64">
        <v>0</v>
      </c>
    </row>
    <row r="810" spans="1:10" x14ac:dyDescent="0.25">
      <c r="A810" s="3" t="str">
        <f t="shared" si="12"/>
        <v>AC Tonnage03 to 049/9/2021 (3:58pm-5:00pm)17</v>
      </c>
      <c r="B810" t="s">
        <v>64</v>
      </c>
      <c r="C810" t="s">
        <v>98</v>
      </c>
      <c r="D810" t="s">
        <v>173</v>
      </c>
      <c r="E810" t="s">
        <v>190</v>
      </c>
      <c r="F810" s="69">
        <v>7.8416409492492676</v>
      </c>
      <c r="G810" s="69">
        <v>7.4808287620544434</v>
      </c>
      <c r="H810" s="69">
        <v>0.31727695465087891</v>
      </c>
      <c r="I810" s="69">
        <v>92.305038452148438</v>
      </c>
      <c r="J810" s="64">
        <v>0</v>
      </c>
    </row>
    <row r="811" spans="1:10" x14ac:dyDescent="0.25">
      <c r="A811" s="3" t="str">
        <f t="shared" si="12"/>
        <v>AC Tonnage03 to 049/9/2021 (3:58pm-5:00pm)18</v>
      </c>
      <c r="B811" t="s">
        <v>64</v>
      </c>
      <c r="C811" t="s">
        <v>98</v>
      </c>
      <c r="D811" t="s">
        <v>173</v>
      </c>
      <c r="E811" t="s">
        <v>191</v>
      </c>
      <c r="F811" s="69">
        <v>6.5790362358093262</v>
      </c>
      <c r="G811" s="69">
        <v>6.9922895431518555</v>
      </c>
      <c r="H811" s="69">
        <v>0.33026203513145447</v>
      </c>
      <c r="I811" s="69">
        <v>91.142196655273438</v>
      </c>
      <c r="J811" s="64">
        <v>0</v>
      </c>
    </row>
    <row r="812" spans="1:10" x14ac:dyDescent="0.25">
      <c r="A812" s="3" t="str">
        <f t="shared" si="12"/>
        <v>AC Tonnage03 to 049/9/2021 (3:58pm-5:00pm)19</v>
      </c>
      <c r="B812" t="s">
        <v>64</v>
      </c>
      <c r="C812" t="s">
        <v>98</v>
      </c>
      <c r="D812" t="s">
        <v>173</v>
      </c>
      <c r="E812" t="s">
        <v>192</v>
      </c>
      <c r="F812" s="69">
        <v>5.5980892181396484</v>
      </c>
      <c r="G812" s="69">
        <v>6.0847854614257813</v>
      </c>
      <c r="H812" s="69">
        <v>0.2761402428150177</v>
      </c>
      <c r="I812" s="69">
        <v>88.502471923828125</v>
      </c>
      <c r="J812" s="64">
        <v>0</v>
      </c>
    </row>
    <row r="813" spans="1:10" x14ac:dyDescent="0.25">
      <c r="A813" s="3" t="str">
        <f t="shared" si="12"/>
        <v>AC Tonnage03 to 049/9/2021 (3:58pm-5:00pm)20</v>
      </c>
      <c r="B813" t="s">
        <v>64</v>
      </c>
      <c r="C813" t="s">
        <v>98</v>
      </c>
      <c r="D813" t="s">
        <v>173</v>
      </c>
      <c r="E813" t="s">
        <v>193</v>
      </c>
      <c r="F813" s="69">
        <v>4.9411177635192871</v>
      </c>
      <c r="G813" s="69">
        <v>5.4604201316833496</v>
      </c>
      <c r="H813" s="69">
        <v>0.27335560321807861</v>
      </c>
      <c r="I813" s="69">
        <v>84.7081298828125</v>
      </c>
      <c r="J813" s="64">
        <v>0</v>
      </c>
    </row>
    <row r="814" spans="1:10" x14ac:dyDescent="0.25">
      <c r="A814" s="3" t="str">
        <f t="shared" si="12"/>
        <v>AC Tonnage03 to 049/9/2021 (3:58pm-5:00pm)21</v>
      </c>
      <c r="B814" t="s">
        <v>64</v>
      </c>
      <c r="C814" t="s">
        <v>98</v>
      </c>
      <c r="D814" t="s">
        <v>173</v>
      </c>
      <c r="E814" t="s">
        <v>194</v>
      </c>
      <c r="F814" s="69">
        <v>4.5595364570617676</v>
      </c>
      <c r="G814" s="69">
        <v>4.9196791648864746</v>
      </c>
      <c r="H814" s="69">
        <v>0.26036635041236877</v>
      </c>
      <c r="I814" s="69">
        <v>80.878990173339844</v>
      </c>
      <c r="J814" s="64">
        <v>0</v>
      </c>
    </row>
    <row r="815" spans="1:10" x14ac:dyDescent="0.25">
      <c r="A815" s="3" t="str">
        <f t="shared" si="12"/>
        <v>AC Tonnage03 to 049/9/2021 (3:58pm-5:00pm)22</v>
      </c>
      <c r="B815" t="s">
        <v>64</v>
      </c>
      <c r="C815" t="s">
        <v>98</v>
      </c>
      <c r="D815" t="s">
        <v>173</v>
      </c>
      <c r="E815" t="s">
        <v>195</v>
      </c>
      <c r="F815" s="69">
        <v>4.2324252128601074</v>
      </c>
      <c r="G815" s="69">
        <v>4.462679386138916</v>
      </c>
      <c r="H815" s="69">
        <v>0.2190341055393219</v>
      </c>
      <c r="I815" s="69">
        <v>78.210845947265625</v>
      </c>
      <c r="J815" s="64">
        <v>0</v>
      </c>
    </row>
    <row r="816" spans="1:10" x14ac:dyDescent="0.25">
      <c r="A816" s="3" t="str">
        <f t="shared" si="12"/>
        <v>AC Tonnage03 to 049/9/2021 (3:58pm-5:00pm)23</v>
      </c>
      <c r="B816" t="s">
        <v>64</v>
      </c>
      <c r="C816" t="s">
        <v>98</v>
      </c>
      <c r="D816" t="s">
        <v>173</v>
      </c>
      <c r="E816" t="s">
        <v>196</v>
      </c>
      <c r="F816" s="69">
        <v>3.7606296539306641</v>
      </c>
      <c r="G816" s="69">
        <v>4.002375602722168</v>
      </c>
      <c r="H816" s="69">
        <v>0.22719493508338928</v>
      </c>
      <c r="I816" s="69">
        <v>76.094375610351563</v>
      </c>
      <c r="J816" s="64">
        <v>0</v>
      </c>
    </row>
    <row r="817" spans="1:10" x14ac:dyDescent="0.25">
      <c r="A817" s="3" t="str">
        <f t="shared" si="12"/>
        <v>AC Tonnage03 to 049/9/2021 (3:58pm-5:00pm)24</v>
      </c>
      <c r="B817" t="s">
        <v>64</v>
      </c>
      <c r="C817" t="s">
        <v>98</v>
      </c>
      <c r="D817" t="s">
        <v>173</v>
      </c>
      <c r="E817" t="s">
        <v>197</v>
      </c>
      <c r="F817" s="69">
        <v>3.5144383907318115</v>
      </c>
      <c r="G817" s="69">
        <v>3.7158172130584717</v>
      </c>
      <c r="H817" s="69">
        <v>0.21900390088558197</v>
      </c>
      <c r="I817" s="69">
        <v>74.740547180175781</v>
      </c>
      <c r="J817" s="64">
        <v>0</v>
      </c>
    </row>
    <row r="818" spans="1:10" x14ac:dyDescent="0.25">
      <c r="A818" s="3" t="str">
        <f t="shared" si="12"/>
        <v>AC Tonnage03 to 04Average Event Day (5:00pm-6:00pm)1</v>
      </c>
      <c r="B818" t="s">
        <v>64</v>
      </c>
      <c r="C818" t="s">
        <v>98</v>
      </c>
      <c r="D818" t="s">
        <v>167</v>
      </c>
      <c r="E818" t="s">
        <v>174</v>
      </c>
      <c r="F818" s="69">
        <v>3.4987914562225342</v>
      </c>
      <c r="G818" s="69">
        <v>3.3893308639526367</v>
      </c>
      <c r="H818" s="69">
        <v>8.6219549179077148E-2</v>
      </c>
      <c r="I818" s="69">
        <v>72.702873229980469</v>
      </c>
      <c r="J818" s="64">
        <v>0</v>
      </c>
    </row>
    <row r="819" spans="1:10" x14ac:dyDescent="0.25">
      <c r="A819" s="3" t="str">
        <f t="shared" si="12"/>
        <v>AC Tonnage03 to 04Average Event Day (5:00pm-6:00pm)2</v>
      </c>
      <c r="B819" t="s">
        <v>64</v>
      </c>
      <c r="C819" t="s">
        <v>98</v>
      </c>
      <c r="D819" t="s">
        <v>167</v>
      </c>
      <c r="E819" t="s">
        <v>175</v>
      </c>
      <c r="F819" s="69">
        <v>3.4035675525665283</v>
      </c>
      <c r="G819" s="69">
        <v>3.3415596485137939</v>
      </c>
      <c r="H819" s="69">
        <v>6.1347197741270065E-2</v>
      </c>
      <c r="I819" s="69">
        <v>71.600494384765625</v>
      </c>
      <c r="J819" s="64">
        <v>0</v>
      </c>
    </row>
    <row r="820" spans="1:10" x14ac:dyDescent="0.25">
      <c r="A820" s="3" t="str">
        <f t="shared" si="12"/>
        <v>AC Tonnage03 to 04Average Event Day (5:00pm-6:00pm)3</v>
      </c>
      <c r="B820" t="s">
        <v>64</v>
      </c>
      <c r="C820" t="s">
        <v>98</v>
      </c>
      <c r="D820" t="s">
        <v>167</v>
      </c>
      <c r="E820" t="s">
        <v>176</v>
      </c>
      <c r="F820" s="69">
        <v>3.3489253520965576</v>
      </c>
      <c r="G820" s="69">
        <v>3.2951557636260986</v>
      </c>
      <c r="H820" s="69">
        <v>5.5373068898916245E-2</v>
      </c>
      <c r="I820" s="69">
        <v>70.72686767578125</v>
      </c>
      <c r="J820" s="64">
        <v>0</v>
      </c>
    </row>
    <row r="821" spans="1:10" x14ac:dyDescent="0.25">
      <c r="A821" s="3" t="str">
        <f t="shared" si="12"/>
        <v>AC Tonnage03 to 04Average Event Day (5:00pm-6:00pm)4</v>
      </c>
      <c r="B821" t="s">
        <v>64</v>
      </c>
      <c r="C821" t="s">
        <v>98</v>
      </c>
      <c r="D821" t="s">
        <v>167</v>
      </c>
      <c r="E821" t="s">
        <v>177</v>
      </c>
      <c r="F821" s="69">
        <v>3.3640868663787842</v>
      </c>
      <c r="G821" s="69">
        <v>3.3386437892913818</v>
      </c>
      <c r="H821" s="69">
        <v>5.5313877761363983E-2</v>
      </c>
      <c r="I821" s="69">
        <v>70.11492919921875</v>
      </c>
      <c r="J821" s="64">
        <v>0</v>
      </c>
    </row>
    <row r="822" spans="1:10" x14ac:dyDescent="0.25">
      <c r="A822" s="3" t="str">
        <f t="shared" si="12"/>
        <v>AC Tonnage03 to 04Average Event Day (5:00pm-6:00pm)5</v>
      </c>
      <c r="B822" t="s">
        <v>64</v>
      </c>
      <c r="C822" t="s">
        <v>98</v>
      </c>
      <c r="D822" t="s">
        <v>167</v>
      </c>
      <c r="E822" t="s">
        <v>178</v>
      </c>
      <c r="F822" s="69">
        <v>3.6444909572601318</v>
      </c>
      <c r="G822" s="69">
        <v>3.5603494644165039</v>
      </c>
      <c r="H822" s="69">
        <v>6.7941546440124512E-2</v>
      </c>
      <c r="I822" s="69">
        <v>69.494270324707031</v>
      </c>
      <c r="J822" s="64">
        <v>0</v>
      </c>
    </row>
    <row r="823" spans="1:10" x14ac:dyDescent="0.25">
      <c r="A823" s="3" t="str">
        <f t="shared" si="12"/>
        <v>AC Tonnage03 to 04Average Event Day (5:00pm-6:00pm)6</v>
      </c>
      <c r="B823" t="s">
        <v>64</v>
      </c>
      <c r="C823" t="s">
        <v>98</v>
      </c>
      <c r="D823" t="s">
        <v>167</v>
      </c>
      <c r="E823" t="s">
        <v>179</v>
      </c>
      <c r="F823" s="69">
        <v>4.0694179534912109</v>
      </c>
      <c r="G823" s="69">
        <v>3.9993555545806885</v>
      </c>
      <c r="H823" s="69">
        <v>7.4621960520744324E-2</v>
      </c>
      <c r="I823" s="69">
        <v>69.061553955078125</v>
      </c>
      <c r="J823" s="64">
        <v>0</v>
      </c>
    </row>
    <row r="824" spans="1:10" x14ac:dyDescent="0.25">
      <c r="A824" s="3" t="str">
        <f t="shared" si="12"/>
        <v>AC Tonnage03 to 04Average Event Day (5:00pm-6:00pm)7</v>
      </c>
      <c r="B824" t="s">
        <v>64</v>
      </c>
      <c r="C824" t="s">
        <v>98</v>
      </c>
      <c r="D824" t="s">
        <v>167</v>
      </c>
      <c r="E824" t="s">
        <v>180</v>
      </c>
      <c r="F824" s="69">
        <v>4.6707673072814941</v>
      </c>
      <c r="G824" s="69">
        <v>4.7210707664489746</v>
      </c>
      <c r="H824" s="69">
        <v>9.6037276089191437E-2</v>
      </c>
      <c r="I824" s="69">
        <v>68.893730163574219</v>
      </c>
      <c r="J824" s="64">
        <v>0</v>
      </c>
    </row>
    <row r="825" spans="1:10" x14ac:dyDescent="0.25">
      <c r="A825" s="3" t="str">
        <f t="shared" si="12"/>
        <v>AC Tonnage03 to 04Average Event Day (5:00pm-6:00pm)8</v>
      </c>
      <c r="B825" t="s">
        <v>64</v>
      </c>
      <c r="C825" t="s">
        <v>98</v>
      </c>
      <c r="D825" t="s">
        <v>167</v>
      </c>
      <c r="E825" t="s">
        <v>181</v>
      </c>
      <c r="F825" s="69">
        <v>5.649162769317627</v>
      </c>
      <c r="G825" s="69">
        <v>5.5882673263549805</v>
      </c>
      <c r="H825" s="69">
        <v>9.8662964999675751E-2</v>
      </c>
      <c r="I825" s="69">
        <v>69.669960021972656</v>
      </c>
      <c r="J825" s="64">
        <v>0</v>
      </c>
    </row>
    <row r="826" spans="1:10" x14ac:dyDescent="0.25">
      <c r="A826" s="3" t="str">
        <f t="shared" si="12"/>
        <v>AC Tonnage03 to 04Average Event Day (5:00pm-6:00pm)9</v>
      </c>
      <c r="B826" t="s">
        <v>64</v>
      </c>
      <c r="C826" t="s">
        <v>98</v>
      </c>
      <c r="D826" t="s">
        <v>167</v>
      </c>
      <c r="E826" t="s">
        <v>182</v>
      </c>
      <c r="F826" s="69">
        <v>6.6841940879821777</v>
      </c>
      <c r="G826" s="69">
        <v>6.4541802406311035</v>
      </c>
      <c r="H826" s="69">
        <v>0.12061457335948944</v>
      </c>
      <c r="I826" s="69">
        <v>72.139999389648438</v>
      </c>
      <c r="J826" s="64">
        <v>0</v>
      </c>
    </row>
    <row r="827" spans="1:10" x14ac:dyDescent="0.25">
      <c r="A827" s="3" t="str">
        <f t="shared" si="12"/>
        <v>AC Tonnage03 to 04Average Event Day (5:00pm-6:00pm)10</v>
      </c>
      <c r="B827" t="s">
        <v>64</v>
      </c>
      <c r="C827" t="s">
        <v>98</v>
      </c>
      <c r="D827" t="s">
        <v>167</v>
      </c>
      <c r="E827" t="s">
        <v>183</v>
      </c>
      <c r="F827" s="69">
        <v>7.4846677780151367</v>
      </c>
      <c r="G827" s="69">
        <v>7.2697591781616211</v>
      </c>
      <c r="H827" s="69">
        <v>0.14023080468177795</v>
      </c>
      <c r="I827" s="69">
        <v>75.946060180664063</v>
      </c>
      <c r="J827" s="64">
        <v>0</v>
      </c>
    </row>
    <row r="828" spans="1:10" x14ac:dyDescent="0.25">
      <c r="A828" s="3" t="str">
        <f t="shared" si="12"/>
        <v>AC Tonnage03 to 04Average Event Day (5:00pm-6:00pm)11</v>
      </c>
      <c r="B828" t="s">
        <v>64</v>
      </c>
      <c r="C828" t="s">
        <v>98</v>
      </c>
      <c r="D828" t="s">
        <v>167</v>
      </c>
      <c r="E828" t="s">
        <v>184</v>
      </c>
      <c r="F828" s="69">
        <v>7.9724655151367188</v>
      </c>
      <c r="G828" s="69">
        <v>7.8072834014892578</v>
      </c>
      <c r="H828" s="69">
        <v>0.12809991836547852</v>
      </c>
      <c r="I828" s="69">
        <v>79.223464965820313</v>
      </c>
      <c r="J828" s="64">
        <v>0</v>
      </c>
    </row>
    <row r="829" spans="1:10" x14ac:dyDescent="0.25">
      <c r="A829" s="3" t="str">
        <f t="shared" si="12"/>
        <v>AC Tonnage03 to 04Average Event Day (5:00pm-6:00pm)12</v>
      </c>
      <c r="B829" t="s">
        <v>64</v>
      </c>
      <c r="C829" t="s">
        <v>98</v>
      </c>
      <c r="D829" t="s">
        <v>167</v>
      </c>
      <c r="E829" t="s">
        <v>185</v>
      </c>
      <c r="F829" s="69">
        <v>8.3564996719360352</v>
      </c>
      <c r="G829" s="69">
        <v>8.234644889831543</v>
      </c>
      <c r="H829" s="69">
        <v>0.1211143434047699</v>
      </c>
      <c r="I829" s="69">
        <v>82.924583435058594</v>
      </c>
      <c r="J829" s="64">
        <v>0</v>
      </c>
    </row>
    <row r="830" spans="1:10" x14ac:dyDescent="0.25">
      <c r="A830" s="3" t="str">
        <f t="shared" si="12"/>
        <v>AC Tonnage03 to 04Average Event Day (5:00pm-6:00pm)13</v>
      </c>
      <c r="B830" t="s">
        <v>64</v>
      </c>
      <c r="C830" t="s">
        <v>98</v>
      </c>
      <c r="D830" t="s">
        <v>167</v>
      </c>
      <c r="E830" t="s">
        <v>186</v>
      </c>
      <c r="F830" s="69">
        <v>8.6185102462768555</v>
      </c>
      <c r="G830" s="69">
        <v>8.4581232070922852</v>
      </c>
      <c r="H830" s="69">
        <v>7.6023519039154053E-2</v>
      </c>
      <c r="I830" s="69">
        <v>86.095367431640625</v>
      </c>
      <c r="J830" s="64">
        <v>0</v>
      </c>
    </row>
    <row r="831" spans="1:10" x14ac:dyDescent="0.25">
      <c r="A831" s="3" t="str">
        <f t="shared" si="12"/>
        <v>AC Tonnage03 to 04Average Event Day (5:00pm-6:00pm)14</v>
      </c>
      <c r="B831" t="s">
        <v>64</v>
      </c>
      <c r="C831" t="s">
        <v>98</v>
      </c>
      <c r="D831" t="s">
        <v>167</v>
      </c>
      <c r="E831" t="s">
        <v>187</v>
      </c>
      <c r="F831" s="69">
        <v>8.6725225448608398</v>
      </c>
      <c r="G831" s="69">
        <v>8.5568685531616211</v>
      </c>
      <c r="H831" s="69">
        <v>8.1923604011535645E-2</v>
      </c>
      <c r="I831" s="69">
        <v>88.122337341308594</v>
      </c>
      <c r="J831" s="64">
        <v>0</v>
      </c>
    </row>
    <row r="832" spans="1:10" x14ac:dyDescent="0.25">
      <c r="A832" s="3" t="str">
        <f t="shared" si="12"/>
        <v>AC Tonnage03 to 04Average Event Day (5:00pm-6:00pm)15</v>
      </c>
      <c r="B832" t="s">
        <v>64</v>
      </c>
      <c r="C832" t="s">
        <v>98</v>
      </c>
      <c r="D832" t="s">
        <v>167</v>
      </c>
      <c r="E832" t="s">
        <v>188</v>
      </c>
      <c r="F832" s="69">
        <v>8.6493902206420898</v>
      </c>
      <c r="G832" s="69">
        <v>8.4468603134155273</v>
      </c>
      <c r="H832" s="69">
        <v>0.12338859587907791</v>
      </c>
      <c r="I832" s="69">
        <v>89.626182556152344</v>
      </c>
      <c r="J832" s="64">
        <v>0</v>
      </c>
    </row>
    <row r="833" spans="1:10" x14ac:dyDescent="0.25">
      <c r="A833" s="3" t="str">
        <f t="shared" si="12"/>
        <v>AC Tonnage03 to 04Average Event Day (5:00pm-6:00pm)16</v>
      </c>
      <c r="B833" t="s">
        <v>64</v>
      </c>
      <c r="C833" t="s">
        <v>98</v>
      </c>
      <c r="D833" t="s">
        <v>167</v>
      </c>
      <c r="E833" t="s">
        <v>189</v>
      </c>
      <c r="F833" s="69">
        <v>8.3098764419555664</v>
      </c>
      <c r="G833" s="69">
        <v>8.1039333343505859</v>
      </c>
      <c r="H833" s="69">
        <v>0.12621663510799408</v>
      </c>
      <c r="I833" s="69">
        <v>90.439193725585938</v>
      </c>
      <c r="J833" s="64">
        <v>0</v>
      </c>
    </row>
    <row r="834" spans="1:10" x14ac:dyDescent="0.25">
      <c r="A834" s="3" t="str">
        <f t="shared" si="12"/>
        <v>AC Tonnage03 to 04Average Event Day (5:00pm-6:00pm)17</v>
      </c>
      <c r="B834" t="s">
        <v>64</v>
      </c>
      <c r="C834" t="s">
        <v>98</v>
      </c>
      <c r="D834" t="s">
        <v>167</v>
      </c>
      <c r="E834" t="s">
        <v>190</v>
      </c>
      <c r="F834" s="69">
        <v>7.6431608200073242</v>
      </c>
      <c r="G834" s="69">
        <v>7.4730587005615234</v>
      </c>
      <c r="H834" s="69">
        <v>0.13001510500907898</v>
      </c>
      <c r="I834" s="69">
        <v>90.624557495117188</v>
      </c>
      <c r="J834" s="64">
        <v>0</v>
      </c>
    </row>
    <row r="835" spans="1:10" x14ac:dyDescent="0.25">
      <c r="A835" s="3" t="str">
        <f t="shared" ref="A835:A898" si="13">B835&amp;C835&amp;D835&amp;E835</f>
        <v>AC Tonnage03 to 04Average Event Day (5:00pm-6:00pm)18</v>
      </c>
      <c r="B835" t="s">
        <v>64</v>
      </c>
      <c r="C835" t="s">
        <v>98</v>
      </c>
      <c r="D835" t="s">
        <v>167</v>
      </c>
      <c r="E835" t="s">
        <v>191</v>
      </c>
      <c r="F835" s="69">
        <v>6.8688645362854004</v>
      </c>
      <c r="G835" s="69">
        <v>6.2809805870056152</v>
      </c>
      <c r="H835" s="69">
        <v>0.12424813210964203</v>
      </c>
      <c r="I835" s="69">
        <v>89.456146240234375</v>
      </c>
      <c r="J835" s="64">
        <v>0</v>
      </c>
    </row>
    <row r="836" spans="1:10" x14ac:dyDescent="0.25">
      <c r="A836" s="3" t="str">
        <f t="shared" si="13"/>
        <v>AC Tonnage03 to 04Average Event Day (5:00pm-6:00pm)19</v>
      </c>
      <c r="B836" t="s">
        <v>64</v>
      </c>
      <c r="C836" t="s">
        <v>98</v>
      </c>
      <c r="D836" t="s">
        <v>167</v>
      </c>
      <c r="E836" t="s">
        <v>192</v>
      </c>
      <c r="F836" s="69">
        <v>6.2715539932250977</v>
      </c>
      <c r="G836" s="69">
        <v>6.1651778221130371</v>
      </c>
      <c r="H836" s="69">
        <v>0.14863294363021851</v>
      </c>
      <c r="I836" s="69">
        <v>87.802825927734375</v>
      </c>
      <c r="J836" s="64">
        <v>0</v>
      </c>
    </row>
    <row r="837" spans="1:10" x14ac:dyDescent="0.25">
      <c r="A837" s="3" t="str">
        <f t="shared" si="13"/>
        <v>AC Tonnage03 to 04Average Event Day (5:00pm-6:00pm)20</v>
      </c>
      <c r="B837" t="s">
        <v>64</v>
      </c>
      <c r="C837" t="s">
        <v>98</v>
      </c>
      <c r="D837" t="s">
        <v>167</v>
      </c>
      <c r="E837" t="s">
        <v>193</v>
      </c>
      <c r="F837" s="69">
        <v>5.5404610633850098</v>
      </c>
      <c r="G837" s="69">
        <v>5.4649367332458496</v>
      </c>
      <c r="H837" s="69">
        <v>0.15272729098796844</v>
      </c>
      <c r="I837" s="69">
        <v>85.125816345214844</v>
      </c>
      <c r="J837" s="64">
        <v>0</v>
      </c>
    </row>
    <row r="838" spans="1:10" x14ac:dyDescent="0.25">
      <c r="A838" s="3" t="str">
        <f t="shared" si="13"/>
        <v>AC Tonnage03 to 04Average Event Day (5:00pm-6:00pm)21</v>
      </c>
      <c r="B838" t="s">
        <v>64</v>
      </c>
      <c r="C838" t="s">
        <v>98</v>
      </c>
      <c r="D838" t="s">
        <v>167</v>
      </c>
      <c r="E838" t="s">
        <v>194</v>
      </c>
      <c r="F838" s="69">
        <v>5.1060652732849121</v>
      </c>
      <c r="G838" s="69">
        <v>5.0297560691833496</v>
      </c>
      <c r="H838" s="69">
        <v>0.16921812295913696</v>
      </c>
      <c r="I838" s="69">
        <v>81.18341064453125</v>
      </c>
      <c r="J838" s="64">
        <v>0</v>
      </c>
    </row>
    <row r="839" spans="1:10" x14ac:dyDescent="0.25">
      <c r="A839" s="3" t="str">
        <f t="shared" si="13"/>
        <v>AC Tonnage03 to 04Average Event Day (5:00pm-6:00pm)22</v>
      </c>
      <c r="B839" t="s">
        <v>64</v>
      </c>
      <c r="C839" t="s">
        <v>98</v>
      </c>
      <c r="D839" t="s">
        <v>167</v>
      </c>
      <c r="E839" t="s">
        <v>195</v>
      </c>
      <c r="F839" s="69">
        <v>4.7143621444702148</v>
      </c>
      <c r="G839" s="69">
        <v>4.5365147590637207</v>
      </c>
      <c r="H839" s="69">
        <v>0.17294158041477203</v>
      </c>
      <c r="I839" s="69">
        <v>77.679695129394531</v>
      </c>
      <c r="J839" s="64">
        <v>0</v>
      </c>
    </row>
    <row r="840" spans="1:10" x14ac:dyDescent="0.25">
      <c r="A840" s="3" t="str">
        <f t="shared" si="13"/>
        <v>AC Tonnage03 to 04Average Event Day (5:00pm-6:00pm)23</v>
      </c>
      <c r="B840" t="s">
        <v>64</v>
      </c>
      <c r="C840" t="s">
        <v>98</v>
      </c>
      <c r="D840" t="s">
        <v>167</v>
      </c>
      <c r="E840" t="s">
        <v>196</v>
      </c>
      <c r="F840" s="69">
        <v>4.0935325622558594</v>
      </c>
      <c r="G840" s="69">
        <v>4.1041874885559082</v>
      </c>
      <c r="H840" s="69">
        <v>0.10257803648710251</v>
      </c>
      <c r="I840" s="69">
        <v>75.467544555664063</v>
      </c>
      <c r="J840" s="64">
        <v>0</v>
      </c>
    </row>
    <row r="841" spans="1:10" x14ac:dyDescent="0.25">
      <c r="A841" s="3" t="str">
        <f t="shared" si="13"/>
        <v>AC Tonnage03 to 04Average Event Day (5:00pm-6:00pm)24</v>
      </c>
      <c r="B841" t="s">
        <v>64</v>
      </c>
      <c r="C841" t="s">
        <v>98</v>
      </c>
      <c r="D841" t="s">
        <v>167</v>
      </c>
      <c r="E841" t="s">
        <v>197</v>
      </c>
      <c r="F841" s="69">
        <v>3.77201247215271</v>
      </c>
      <c r="G841" s="69">
        <v>3.7705597877502441</v>
      </c>
      <c r="H841" s="69">
        <v>9.158007800579071E-2</v>
      </c>
      <c r="I841" s="69">
        <v>73.58843994140625</v>
      </c>
      <c r="J841" s="64">
        <v>0</v>
      </c>
    </row>
    <row r="842" spans="1:10" x14ac:dyDescent="0.25">
      <c r="A842" s="3" t="str">
        <f t="shared" si="13"/>
        <v>AC Tonnage04 to 0510/14/2020 (6:00pm-7:00pm)1</v>
      </c>
      <c r="B842" t="s">
        <v>64</v>
      </c>
      <c r="C842" t="s">
        <v>99</v>
      </c>
      <c r="D842" t="s">
        <v>168</v>
      </c>
      <c r="E842" t="s">
        <v>174</v>
      </c>
      <c r="F842" s="69" t="s">
        <v>208</v>
      </c>
      <c r="G842" s="69" t="s">
        <v>208</v>
      </c>
      <c r="H842" s="69" t="s">
        <v>208</v>
      </c>
      <c r="I842" s="69" t="s">
        <v>208</v>
      </c>
      <c r="J842" s="64">
        <v>1</v>
      </c>
    </row>
    <row r="843" spans="1:10" x14ac:dyDescent="0.25">
      <c r="A843" s="3" t="str">
        <f t="shared" si="13"/>
        <v>AC Tonnage04 to 0510/14/2020 (6:00pm-7:00pm)2</v>
      </c>
      <c r="B843" t="s">
        <v>64</v>
      </c>
      <c r="C843" t="s">
        <v>99</v>
      </c>
      <c r="D843" t="s">
        <v>168</v>
      </c>
      <c r="E843" t="s">
        <v>175</v>
      </c>
      <c r="F843" s="69" t="s">
        <v>208</v>
      </c>
      <c r="G843" s="69" t="s">
        <v>208</v>
      </c>
      <c r="H843" s="69" t="s">
        <v>208</v>
      </c>
      <c r="I843" s="69" t="s">
        <v>208</v>
      </c>
      <c r="J843" s="64">
        <v>1</v>
      </c>
    </row>
    <row r="844" spans="1:10" x14ac:dyDescent="0.25">
      <c r="A844" s="3" t="str">
        <f t="shared" si="13"/>
        <v>AC Tonnage04 to 0510/14/2020 (6:00pm-7:00pm)3</v>
      </c>
      <c r="B844" t="s">
        <v>64</v>
      </c>
      <c r="C844" t="s">
        <v>99</v>
      </c>
      <c r="D844" t="s">
        <v>168</v>
      </c>
      <c r="E844" t="s">
        <v>176</v>
      </c>
      <c r="F844" s="69" t="s">
        <v>208</v>
      </c>
      <c r="G844" s="69" t="s">
        <v>208</v>
      </c>
      <c r="H844" s="69" t="s">
        <v>208</v>
      </c>
      <c r="I844" s="69" t="s">
        <v>208</v>
      </c>
      <c r="J844" s="64">
        <v>1</v>
      </c>
    </row>
    <row r="845" spans="1:10" x14ac:dyDescent="0.25">
      <c r="A845" s="3" t="str">
        <f t="shared" si="13"/>
        <v>AC Tonnage04 to 0510/14/2020 (6:00pm-7:00pm)4</v>
      </c>
      <c r="B845" t="s">
        <v>64</v>
      </c>
      <c r="C845" t="s">
        <v>99</v>
      </c>
      <c r="D845" t="s">
        <v>168</v>
      </c>
      <c r="E845" t="s">
        <v>177</v>
      </c>
      <c r="F845" s="69" t="s">
        <v>208</v>
      </c>
      <c r="G845" s="69" t="s">
        <v>208</v>
      </c>
      <c r="H845" s="69" t="s">
        <v>208</v>
      </c>
      <c r="I845" s="69" t="s">
        <v>208</v>
      </c>
      <c r="J845" s="64">
        <v>1</v>
      </c>
    </row>
    <row r="846" spans="1:10" x14ac:dyDescent="0.25">
      <c r="A846" s="3" t="str">
        <f t="shared" si="13"/>
        <v>AC Tonnage04 to 0510/14/2020 (6:00pm-7:00pm)5</v>
      </c>
      <c r="B846" t="s">
        <v>64</v>
      </c>
      <c r="C846" t="s">
        <v>99</v>
      </c>
      <c r="D846" t="s">
        <v>168</v>
      </c>
      <c r="E846" t="s">
        <v>178</v>
      </c>
      <c r="F846" s="69" t="s">
        <v>208</v>
      </c>
      <c r="G846" s="69" t="s">
        <v>208</v>
      </c>
      <c r="H846" s="69" t="s">
        <v>208</v>
      </c>
      <c r="I846" s="69" t="s">
        <v>208</v>
      </c>
      <c r="J846" s="64">
        <v>1</v>
      </c>
    </row>
    <row r="847" spans="1:10" x14ac:dyDescent="0.25">
      <c r="A847" s="3" t="str">
        <f t="shared" si="13"/>
        <v>AC Tonnage04 to 0510/14/2020 (6:00pm-7:00pm)6</v>
      </c>
      <c r="B847" t="s">
        <v>64</v>
      </c>
      <c r="C847" t="s">
        <v>99</v>
      </c>
      <c r="D847" t="s">
        <v>168</v>
      </c>
      <c r="E847" t="s">
        <v>179</v>
      </c>
      <c r="F847" s="69" t="s">
        <v>208</v>
      </c>
      <c r="G847" s="69" t="s">
        <v>208</v>
      </c>
      <c r="H847" s="69" t="s">
        <v>208</v>
      </c>
      <c r="I847" s="69" t="s">
        <v>208</v>
      </c>
      <c r="J847" s="64">
        <v>1</v>
      </c>
    </row>
    <row r="848" spans="1:10" x14ac:dyDescent="0.25">
      <c r="A848" s="3" t="str">
        <f t="shared" si="13"/>
        <v>AC Tonnage04 to 0510/14/2020 (6:00pm-7:00pm)7</v>
      </c>
      <c r="B848" t="s">
        <v>64</v>
      </c>
      <c r="C848" t="s">
        <v>99</v>
      </c>
      <c r="D848" t="s">
        <v>168</v>
      </c>
      <c r="E848" t="s">
        <v>180</v>
      </c>
      <c r="F848" s="69" t="s">
        <v>208</v>
      </c>
      <c r="G848" s="69" t="s">
        <v>208</v>
      </c>
      <c r="H848" s="69" t="s">
        <v>208</v>
      </c>
      <c r="I848" s="69" t="s">
        <v>208</v>
      </c>
      <c r="J848" s="64">
        <v>1</v>
      </c>
    </row>
    <row r="849" spans="1:10" x14ac:dyDescent="0.25">
      <c r="A849" s="3" t="str">
        <f t="shared" si="13"/>
        <v>AC Tonnage04 to 0510/14/2020 (6:00pm-7:00pm)8</v>
      </c>
      <c r="B849" t="s">
        <v>64</v>
      </c>
      <c r="C849" t="s">
        <v>99</v>
      </c>
      <c r="D849" t="s">
        <v>168</v>
      </c>
      <c r="E849" t="s">
        <v>181</v>
      </c>
      <c r="F849" s="69" t="s">
        <v>208</v>
      </c>
      <c r="G849" s="69" t="s">
        <v>208</v>
      </c>
      <c r="H849" s="69" t="s">
        <v>208</v>
      </c>
      <c r="I849" s="69" t="s">
        <v>208</v>
      </c>
      <c r="J849" s="64">
        <v>1</v>
      </c>
    </row>
    <row r="850" spans="1:10" x14ac:dyDescent="0.25">
      <c r="A850" s="3" t="str">
        <f t="shared" si="13"/>
        <v>AC Tonnage04 to 0510/14/2020 (6:00pm-7:00pm)9</v>
      </c>
      <c r="B850" t="s">
        <v>64</v>
      </c>
      <c r="C850" t="s">
        <v>99</v>
      </c>
      <c r="D850" t="s">
        <v>168</v>
      </c>
      <c r="E850" t="s">
        <v>182</v>
      </c>
      <c r="F850" s="69" t="s">
        <v>208</v>
      </c>
      <c r="G850" s="69" t="s">
        <v>208</v>
      </c>
      <c r="H850" s="69" t="s">
        <v>208</v>
      </c>
      <c r="I850" s="69" t="s">
        <v>208</v>
      </c>
      <c r="J850" s="64">
        <v>1</v>
      </c>
    </row>
    <row r="851" spans="1:10" x14ac:dyDescent="0.25">
      <c r="A851" s="3" t="str">
        <f t="shared" si="13"/>
        <v>AC Tonnage04 to 0510/14/2020 (6:00pm-7:00pm)10</v>
      </c>
      <c r="B851" t="s">
        <v>64</v>
      </c>
      <c r="C851" t="s">
        <v>99</v>
      </c>
      <c r="D851" t="s">
        <v>168</v>
      </c>
      <c r="E851" t="s">
        <v>183</v>
      </c>
      <c r="F851" s="69" t="s">
        <v>208</v>
      </c>
      <c r="G851" s="69" t="s">
        <v>208</v>
      </c>
      <c r="H851" s="69" t="s">
        <v>208</v>
      </c>
      <c r="I851" s="69" t="s">
        <v>208</v>
      </c>
      <c r="J851" s="64">
        <v>1</v>
      </c>
    </row>
    <row r="852" spans="1:10" x14ac:dyDescent="0.25">
      <c r="A852" s="3" t="str">
        <f t="shared" si="13"/>
        <v>AC Tonnage04 to 0510/14/2020 (6:00pm-7:00pm)11</v>
      </c>
      <c r="B852" t="s">
        <v>64</v>
      </c>
      <c r="C852" t="s">
        <v>99</v>
      </c>
      <c r="D852" t="s">
        <v>168</v>
      </c>
      <c r="E852" t="s">
        <v>184</v>
      </c>
      <c r="F852" s="69" t="s">
        <v>208</v>
      </c>
      <c r="G852" s="69" t="s">
        <v>208</v>
      </c>
      <c r="H852" s="69" t="s">
        <v>208</v>
      </c>
      <c r="I852" s="69" t="s">
        <v>208</v>
      </c>
      <c r="J852" s="64">
        <v>1</v>
      </c>
    </row>
    <row r="853" spans="1:10" x14ac:dyDescent="0.25">
      <c r="A853" s="3" t="str">
        <f t="shared" si="13"/>
        <v>AC Tonnage04 to 0510/14/2020 (6:00pm-7:00pm)12</v>
      </c>
      <c r="B853" t="s">
        <v>64</v>
      </c>
      <c r="C853" t="s">
        <v>99</v>
      </c>
      <c r="D853" t="s">
        <v>168</v>
      </c>
      <c r="E853" t="s">
        <v>185</v>
      </c>
      <c r="F853" s="69" t="s">
        <v>208</v>
      </c>
      <c r="G853" s="69" t="s">
        <v>208</v>
      </c>
      <c r="H853" s="69" t="s">
        <v>208</v>
      </c>
      <c r="I853" s="69" t="s">
        <v>208</v>
      </c>
      <c r="J853" s="64">
        <v>1</v>
      </c>
    </row>
    <row r="854" spans="1:10" x14ac:dyDescent="0.25">
      <c r="A854" s="3" t="str">
        <f t="shared" si="13"/>
        <v>AC Tonnage04 to 0510/14/2020 (6:00pm-7:00pm)13</v>
      </c>
      <c r="B854" t="s">
        <v>64</v>
      </c>
      <c r="C854" t="s">
        <v>99</v>
      </c>
      <c r="D854" t="s">
        <v>168</v>
      </c>
      <c r="E854" t="s">
        <v>186</v>
      </c>
      <c r="F854" s="69" t="s">
        <v>208</v>
      </c>
      <c r="G854" s="69" t="s">
        <v>208</v>
      </c>
      <c r="H854" s="69" t="s">
        <v>208</v>
      </c>
      <c r="I854" s="69" t="s">
        <v>208</v>
      </c>
      <c r="J854" s="64">
        <v>1</v>
      </c>
    </row>
    <row r="855" spans="1:10" x14ac:dyDescent="0.25">
      <c r="A855" s="3" t="str">
        <f t="shared" si="13"/>
        <v>AC Tonnage04 to 0510/14/2020 (6:00pm-7:00pm)14</v>
      </c>
      <c r="B855" t="s">
        <v>64</v>
      </c>
      <c r="C855" t="s">
        <v>99</v>
      </c>
      <c r="D855" t="s">
        <v>168</v>
      </c>
      <c r="E855" t="s">
        <v>187</v>
      </c>
      <c r="F855" s="69" t="s">
        <v>208</v>
      </c>
      <c r="G855" s="69" t="s">
        <v>208</v>
      </c>
      <c r="H855" s="69" t="s">
        <v>208</v>
      </c>
      <c r="I855" s="69" t="s">
        <v>208</v>
      </c>
      <c r="J855" s="64">
        <v>1</v>
      </c>
    </row>
    <row r="856" spans="1:10" x14ac:dyDescent="0.25">
      <c r="A856" s="3" t="str">
        <f t="shared" si="13"/>
        <v>AC Tonnage04 to 0510/14/2020 (6:00pm-7:00pm)15</v>
      </c>
      <c r="B856" t="s">
        <v>64</v>
      </c>
      <c r="C856" t="s">
        <v>99</v>
      </c>
      <c r="D856" t="s">
        <v>168</v>
      </c>
      <c r="E856" t="s">
        <v>188</v>
      </c>
      <c r="F856" s="69" t="s">
        <v>208</v>
      </c>
      <c r="G856" s="69" t="s">
        <v>208</v>
      </c>
      <c r="H856" s="69" t="s">
        <v>208</v>
      </c>
      <c r="I856" s="69" t="s">
        <v>208</v>
      </c>
      <c r="J856" s="64">
        <v>1</v>
      </c>
    </row>
    <row r="857" spans="1:10" x14ac:dyDescent="0.25">
      <c r="A857" s="3" t="str">
        <f t="shared" si="13"/>
        <v>AC Tonnage04 to 0510/14/2020 (6:00pm-7:00pm)16</v>
      </c>
      <c r="B857" t="s">
        <v>64</v>
      </c>
      <c r="C857" t="s">
        <v>99</v>
      </c>
      <c r="D857" t="s">
        <v>168</v>
      </c>
      <c r="E857" t="s">
        <v>189</v>
      </c>
      <c r="F857" s="69" t="s">
        <v>208</v>
      </c>
      <c r="G857" s="69" t="s">
        <v>208</v>
      </c>
      <c r="H857" s="69" t="s">
        <v>208</v>
      </c>
      <c r="I857" s="69" t="s">
        <v>208</v>
      </c>
      <c r="J857" s="64">
        <v>1</v>
      </c>
    </row>
    <row r="858" spans="1:10" x14ac:dyDescent="0.25">
      <c r="A858" s="3" t="str">
        <f t="shared" si="13"/>
        <v>AC Tonnage04 to 0510/14/2020 (6:00pm-7:00pm)17</v>
      </c>
      <c r="B858" t="s">
        <v>64</v>
      </c>
      <c r="C858" t="s">
        <v>99</v>
      </c>
      <c r="D858" t="s">
        <v>168</v>
      </c>
      <c r="E858" t="s">
        <v>190</v>
      </c>
      <c r="F858" s="69" t="s">
        <v>208</v>
      </c>
      <c r="G858" s="69" t="s">
        <v>208</v>
      </c>
      <c r="H858" s="69" t="s">
        <v>208</v>
      </c>
      <c r="I858" s="69" t="s">
        <v>208</v>
      </c>
      <c r="J858" s="64">
        <v>1</v>
      </c>
    </row>
    <row r="859" spans="1:10" x14ac:dyDescent="0.25">
      <c r="A859" s="3" t="str">
        <f t="shared" si="13"/>
        <v>AC Tonnage04 to 0510/14/2020 (6:00pm-7:00pm)18</v>
      </c>
      <c r="B859" t="s">
        <v>64</v>
      </c>
      <c r="C859" t="s">
        <v>99</v>
      </c>
      <c r="D859" t="s">
        <v>168</v>
      </c>
      <c r="E859" t="s">
        <v>191</v>
      </c>
      <c r="F859" s="69" t="s">
        <v>208</v>
      </c>
      <c r="G859" s="69" t="s">
        <v>208</v>
      </c>
      <c r="H859" s="69" t="s">
        <v>208</v>
      </c>
      <c r="I859" s="69" t="s">
        <v>208</v>
      </c>
      <c r="J859" s="64">
        <v>1</v>
      </c>
    </row>
    <row r="860" spans="1:10" x14ac:dyDescent="0.25">
      <c r="A860" s="3" t="str">
        <f t="shared" si="13"/>
        <v>AC Tonnage04 to 0510/14/2020 (6:00pm-7:00pm)19</v>
      </c>
      <c r="B860" t="s">
        <v>64</v>
      </c>
      <c r="C860" t="s">
        <v>99</v>
      </c>
      <c r="D860" t="s">
        <v>168</v>
      </c>
      <c r="E860" t="s">
        <v>192</v>
      </c>
      <c r="F860" s="69" t="s">
        <v>208</v>
      </c>
      <c r="G860" s="69" t="s">
        <v>208</v>
      </c>
      <c r="H860" s="69" t="s">
        <v>208</v>
      </c>
      <c r="I860" s="69" t="s">
        <v>208</v>
      </c>
      <c r="J860" s="64">
        <v>1</v>
      </c>
    </row>
    <row r="861" spans="1:10" x14ac:dyDescent="0.25">
      <c r="A861" s="3" t="str">
        <f t="shared" si="13"/>
        <v>AC Tonnage04 to 0510/14/2020 (6:00pm-7:00pm)20</v>
      </c>
      <c r="B861" t="s">
        <v>64</v>
      </c>
      <c r="C861" t="s">
        <v>99</v>
      </c>
      <c r="D861" t="s">
        <v>168</v>
      </c>
      <c r="E861" t="s">
        <v>193</v>
      </c>
      <c r="F861" s="69" t="s">
        <v>208</v>
      </c>
      <c r="G861" s="69" t="s">
        <v>208</v>
      </c>
      <c r="H861" s="69" t="s">
        <v>208</v>
      </c>
      <c r="I861" s="69" t="s">
        <v>208</v>
      </c>
      <c r="J861" s="64">
        <v>1</v>
      </c>
    </row>
    <row r="862" spans="1:10" x14ac:dyDescent="0.25">
      <c r="A862" s="3" t="str">
        <f t="shared" si="13"/>
        <v>AC Tonnage04 to 0510/14/2020 (6:00pm-7:00pm)21</v>
      </c>
      <c r="B862" t="s">
        <v>64</v>
      </c>
      <c r="C862" t="s">
        <v>99</v>
      </c>
      <c r="D862" t="s">
        <v>168</v>
      </c>
      <c r="E862" t="s">
        <v>194</v>
      </c>
      <c r="F862" s="69" t="s">
        <v>208</v>
      </c>
      <c r="G862" s="69" t="s">
        <v>208</v>
      </c>
      <c r="H862" s="69" t="s">
        <v>208</v>
      </c>
      <c r="I862" s="69" t="s">
        <v>208</v>
      </c>
      <c r="J862" s="64">
        <v>1</v>
      </c>
    </row>
    <row r="863" spans="1:10" x14ac:dyDescent="0.25">
      <c r="A863" s="3" t="str">
        <f t="shared" si="13"/>
        <v>AC Tonnage04 to 0510/14/2020 (6:00pm-7:00pm)22</v>
      </c>
      <c r="B863" t="s">
        <v>64</v>
      </c>
      <c r="C863" t="s">
        <v>99</v>
      </c>
      <c r="D863" t="s">
        <v>168</v>
      </c>
      <c r="E863" t="s">
        <v>195</v>
      </c>
      <c r="F863" s="69" t="s">
        <v>208</v>
      </c>
      <c r="G863" s="69" t="s">
        <v>208</v>
      </c>
      <c r="H863" s="69" t="s">
        <v>208</v>
      </c>
      <c r="I863" s="69" t="s">
        <v>208</v>
      </c>
      <c r="J863" s="64">
        <v>1</v>
      </c>
    </row>
    <row r="864" spans="1:10" x14ac:dyDescent="0.25">
      <c r="A864" s="3" t="str">
        <f t="shared" si="13"/>
        <v>AC Tonnage04 to 0510/14/2020 (6:00pm-7:00pm)23</v>
      </c>
      <c r="B864" t="s">
        <v>64</v>
      </c>
      <c r="C864" t="s">
        <v>99</v>
      </c>
      <c r="D864" t="s">
        <v>168</v>
      </c>
      <c r="E864" t="s">
        <v>196</v>
      </c>
      <c r="F864" s="69" t="s">
        <v>208</v>
      </c>
      <c r="G864" s="69" t="s">
        <v>208</v>
      </c>
      <c r="H864" s="69" t="s">
        <v>208</v>
      </c>
      <c r="I864" s="69" t="s">
        <v>208</v>
      </c>
      <c r="J864" s="64">
        <v>1</v>
      </c>
    </row>
    <row r="865" spans="1:10" x14ac:dyDescent="0.25">
      <c r="A865" s="3" t="str">
        <f t="shared" si="13"/>
        <v>AC Tonnage04 to 0510/14/2020 (6:00pm-7:00pm)24</v>
      </c>
      <c r="B865" t="s">
        <v>64</v>
      </c>
      <c r="C865" t="s">
        <v>99</v>
      </c>
      <c r="D865" t="s">
        <v>168</v>
      </c>
      <c r="E865" t="s">
        <v>197</v>
      </c>
      <c r="F865" s="69" t="s">
        <v>208</v>
      </c>
      <c r="G865" s="69" t="s">
        <v>208</v>
      </c>
      <c r="H865" s="69" t="s">
        <v>208</v>
      </c>
      <c r="I865" s="69" t="s">
        <v>208</v>
      </c>
      <c r="J865" s="64">
        <v>1</v>
      </c>
    </row>
    <row r="866" spans="1:10" x14ac:dyDescent="0.25">
      <c r="A866" s="3" t="str">
        <f t="shared" si="13"/>
        <v>AC Tonnage04 to 0510/15/2020 (6:00pm-7:00pm)1</v>
      </c>
      <c r="B866" t="s">
        <v>64</v>
      </c>
      <c r="C866" t="s">
        <v>99</v>
      </c>
      <c r="D866" t="s">
        <v>169</v>
      </c>
      <c r="E866" t="s">
        <v>174</v>
      </c>
      <c r="F866" s="69" t="s">
        <v>208</v>
      </c>
      <c r="G866" s="69" t="s">
        <v>208</v>
      </c>
      <c r="H866" s="69" t="s">
        <v>208</v>
      </c>
      <c r="I866" s="69" t="s">
        <v>208</v>
      </c>
      <c r="J866" s="64">
        <v>1</v>
      </c>
    </row>
    <row r="867" spans="1:10" x14ac:dyDescent="0.25">
      <c r="A867" s="3" t="str">
        <f t="shared" si="13"/>
        <v>AC Tonnage04 to 0510/15/2020 (6:00pm-7:00pm)2</v>
      </c>
      <c r="B867" t="s">
        <v>64</v>
      </c>
      <c r="C867" t="s">
        <v>99</v>
      </c>
      <c r="D867" t="s">
        <v>169</v>
      </c>
      <c r="E867" t="s">
        <v>175</v>
      </c>
      <c r="F867" s="69" t="s">
        <v>208</v>
      </c>
      <c r="G867" s="69" t="s">
        <v>208</v>
      </c>
      <c r="H867" s="69" t="s">
        <v>208</v>
      </c>
      <c r="I867" s="69" t="s">
        <v>208</v>
      </c>
      <c r="J867" s="64">
        <v>1</v>
      </c>
    </row>
    <row r="868" spans="1:10" x14ac:dyDescent="0.25">
      <c r="A868" s="3" t="str">
        <f t="shared" si="13"/>
        <v>AC Tonnage04 to 0510/15/2020 (6:00pm-7:00pm)3</v>
      </c>
      <c r="B868" t="s">
        <v>64</v>
      </c>
      <c r="C868" t="s">
        <v>99</v>
      </c>
      <c r="D868" t="s">
        <v>169</v>
      </c>
      <c r="E868" t="s">
        <v>176</v>
      </c>
      <c r="F868" s="69" t="s">
        <v>208</v>
      </c>
      <c r="G868" s="69" t="s">
        <v>208</v>
      </c>
      <c r="H868" s="69" t="s">
        <v>208</v>
      </c>
      <c r="I868" s="69" t="s">
        <v>208</v>
      </c>
      <c r="J868" s="64">
        <v>1</v>
      </c>
    </row>
    <row r="869" spans="1:10" x14ac:dyDescent="0.25">
      <c r="A869" s="3" t="str">
        <f t="shared" si="13"/>
        <v>AC Tonnage04 to 0510/15/2020 (6:00pm-7:00pm)4</v>
      </c>
      <c r="B869" t="s">
        <v>64</v>
      </c>
      <c r="C869" t="s">
        <v>99</v>
      </c>
      <c r="D869" t="s">
        <v>169</v>
      </c>
      <c r="E869" t="s">
        <v>177</v>
      </c>
      <c r="F869" s="69" t="s">
        <v>208</v>
      </c>
      <c r="G869" s="69" t="s">
        <v>208</v>
      </c>
      <c r="H869" s="69" t="s">
        <v>208</v>
      </c>
      <c r="I869" s="69" t="s">
        <v>208</v>
      </c>
      <c r="J869" s="64">
        <v>1</v>
      </c>
    </row>
    <row r="870" spans="1:10" x14ac:dyDescent="0.25">
      <c r="A870" s="3" t="str">
        <f t="shared" si="13"/>
        <v>AC Tonnage04 to 0510/15/2020 (6:00pm-7:00pm)5</v>
      </c>
      <c r="B870" t="s">
        <v>64</v>
      </c>
      <c r="C870" t="s">
        <v>99</v>
      </c>
      <c r="D870" t="s">
        <v>169</v>
      </c>
      <c r="E870" t="s">
        <v>178</v>
      </c>
      <c r="F870" s="69" t="s">
        <v>208</v>
      </c>
      <c r="G870" s="69" t="s">
        <v>208</v>
      </c>
      <c r="H870" s="69" t="s">
        <v>208</v>
      </c>
      <c r="I870" s="69" t="s">
        <v>208</v>
      </c>
      <c r="J870" s="64">
        <v>1</v>
      </c>
    </row>
    <row r="871" spans="1:10" x14ac:dyDescent="0.25">
      <c r="A871" s="3" t="str">
        <f t="shared" si="13"/>
        <v>AC Tonnage04 to 0510/15/2020 (6:00pm-7:00pm)6</v>
      </c>
      <c r="B871" t="s">
        <v>64</v>
      </c>
      <c r="C871" t="s">
        <v>99</v>
      </c>
      <c r="D871" t="s">
        <v>169</v>
      </c>
      <c r="E871" t="s">
        <v>179</v>
      </c>
      <c r="F871" s="69" t="s">
        <v>208</v>
      </c>
      <c r="G871" s="69" t="s">
        <v>208</v>
      </c>
      <c r="H871" s="69" t="s">
        <v>208</v>
      </c>
      <c r="I871" s="69" t="s">
        <v>208</v>
      </c>
      <c r="J871" s="64">
        <v>1</v>
      </c>
    </row>
    <row r="872" spans="1:10" x14ac:dyDescent="0.25">
      <c r="A872" s="3" t="str">
        <f t="shared" si="13"/>
        <v>AC Tonnage04 to 0510/15/2020 (6:00pm-7:00pm)7</v>
      </c>
      <c r="B872" t="s">
        <v>64</v>
      </c>
      <c r="C872" t="s">
        <v>99</v>
      </c>
      <c r="D872" t="s">
        <v>169</v>
      </c>
      <c r="E872" t="s">
        <v>180</v>
      </c>
      <c r="F872" s="69" t="s">
        <v>208</v>
      </c>
      <c r="G872" s="69" t="s">
        <v>208</v>
      </c>
      <c r="H872" s="69" t="s">
        <v>208</v>
      </c>
      <c r="I872" s="69" t="s">
        <v>208</v>
      </c>
      <c r="J872" s="64">
        <v>1</v>
      </c>
    </row>
    <row r="873" spans="1:10" x14ac:dyDescent="0.25">
      <c r="A873" s="3" t="str">
        <f t="shared" si="13"/>
        <v>AC Tonnage04 to 0510/15/2020 (6:00pm-7:00pm)8</v>
      </c>
      <c r="B873" t="s">
        <v>64</v>
      </c>
      <c r="C873" t="s">
        <v>99</v>
      </c>
      <c r="D873" t="s">
        <v>169</v>
      </c>
      <c r="E873" t="s">
        <v>181</v>
      </c>
      <c r="F873" s="69" t="s">
        <v>208</v>
      </c>
      <c r="G873" s="69" t="s">
        <v>208</v>
      </c>
      <c r="H873" s="69" t="s">
        <v>208</v>
      </c>
      <c r="I873" s="69" t="s">
        <v>208</v>
      </c>
      <c r="J873" s="64">
        <v>1</v>
      </c>
    </row>
    <row r="874" spans="1:10" x14ac:dyDescent="0.25">
      <c r="A874" s="3" t="str">
        <f t="shared" si="13"/>
        <v>AC Tonnage04 to 0510/15/2020 (6:00pm-7:00pm)9</v>
      </c>
      <c r="B874" t="s">
        <v>64</v>
      </c>
      <c r="C874" t="s">
        <v>99</v>
      </c>
      <c r="D874" t="s">
        <v>169</v>
      </c>
      <c r="E874" t="s">
        <v>182</v>
      </c>
      <c r="F874" s="69" t="s">
        <v>208</v>
      </c>
      <c r="G874" s="69" t="s">
        <v>208</v>
      </c>
      <c r="H874" s="69" t="s">
        <v>208</v>
      </c>
      <c r="I874" s="69" t="s">
        <v>208</v>
      </c>
      <c r="J874" s="64">
        <v>1</v>
      </c>
    </row>
    <row r="875" spans="1:10" x14ac:dyDescent="0.25">
      <c r="A875" s="3" t="str">
        <f t="shared" si="13"/>
        <v>AC Tonnage04 to 0510/15/2020 (6:00pm-7:00pm)10</v>
      </c>
      <c r="B875" t="s">
        <v>64</v>
      </c>
      <c r="C875" t="s">
        <v>99</v>
      </c>
      <c r="D875" t="s">
        <v>169</v>
      </c>
      <c r="E875" t="s">
        <v>183</v>
      </c>
      <c r="F875" s="69" t="s">
        <v>208</v>
      </c>
      <c r="G875" s="69" t="s">
        <v>208</v>
      </c>
      <c r="H875" s="69" t="s">
        <v>208</v>
      </c>
      <c r="I875" s="69" t="s">
        <v>208</v>
      </c>
      <c r="J875" s="64">
        <v>1</v>
      </c>
    </row>
    <row r="876" spans="1:10" x14ac:dyDescent="0.25">
      <c r="A876" s="3" t="str">
        <f t="shared" si="13"/>
        <v>AC Tonnage04 to 0510/15/2020 (6:00pm-7:00pm)11</v>
      </c>
      <c r="B876" t="s">
        <v>64</v>
      </c>
      <c r="C876" t="s">
        <v>99</v>
      </c>
      <c r="D876" t="s">
        <v>169</v>
      </c>
      <c r="E876" t="s">
        <v>184</v>
      </c>
      <c r="F876" s="69" t="s">
        <v>208</v>
      </c>
      <c r="G876" s="69" t="s">
        <v>208</v>
      </c>
      <c r="H876" s="69" t="s">
        <v>208</v>
      </c>
      <c r="I876" s="69" t="s">
        <v>208</v>
      </c>
      <c r="J876" s="64">
        <v>1</v>
      </c>
    </row>
    <row r="877" spans="1:10" x14ac:dyDescent="0.25">
      <c r="A877" s="3" t="str">
        <f t="shared" si="13"/>
        <v>AC Tonnage04 to 0510/15/2020 (6:00pm-7:00pm)12</v>
      </c>
      <c r="B877" t="s">
        <v>64</v>
      </c>
      <c r="C877" t="s">
        <v>99</v>
      </c>
      <c r="D877" t="s">
        <v>169</v>
      </c>
      <c r="E877" t="s">
        <v>185</v>
      </c>
      <c r="F877" s="69" t="s">
        <v>208</v>
      </c>
      <c r="G877" s="69" t="s">
        <v>208</v>
      </c>
      <c r="H877" s="69" t="s">
        <v>208</v>
      </c>
      <c r="I877" s="69" t="s">
        <v>208</v>
      </c>
      <c r="J877" s="64">
        <v>1</v>
      </c>
    </row>
    <row r="878" spans="1:10" x14ac:dyDescent="0.25">
      <c r="A878" s="3" t="str">
        <f t="shared" si="13"/>
        <v>AC Tonnage04 to 0510/15/2020 (6:00pm-7:00pm)13</v>
      </c>
      <c r="B878" t="s">
        <v>64</v>
      </c>
      <c r="C878" t="s">
        <v>99</v>
      </c>
      <c r="D878" t="s">
        <v>169</v>
      </c>
      <c r="E878" t="s">
        <v>186</v>
      </c>
      <c r="F878" s="69" t="s">
        <v>208</v>
      </c>
      <c r="G878" s="69" t="s">
        <v>208</v>
      </c>
      <c r="H878" s="69" t="s">
        <v>208</v>
      </c>
      <c r="I878" s="69" t="s">
        <v>208</v>
      </c>
      <c r="J878" s="64">
        <v>1</v>
      </c>
    </row>
    <row r="879" spans="1:10" x14ac:dyDescent="0.25">
      <c r="A879" s="3" t="str">
        <f t="shared" si="13"/>
        <v>AC Tonnage04 to 0510/15/2020 (6:00pm-7:00pm)14</v>
      </c>
      <c r="B879" t="s">
        <v>64</v>
      </c>
      <c r="C879" t="s">
        <v>99</v>
      </c>
      <c r="D879" t="s">
        <v>169</v>
      </c>
      <c r="E879" t="s">
        <v>187</v>
      </c>
      <c r="F879" s="69" t="s">
        <v>208</v>
      </c>
      <c r="G879" s="69" t="s">
        <v>208</v>
      </c>
      <c r="H879" s="69" t="s">
        <v>208</v>
      </c>
      <c r="I879" s="69" t="s">
        <v>208</v>
      </c>
      <c r="J879" s="64">
        <v>1</v>
      </c>
    </row>
    <row r="880" spans="1:10" x14ac:dyDescent="0.25">
      <c r="A880" s="3" t="str">
        <f t="shared" si="13"/>
        <v>AC Tonnage04 to 0510/15/2020 (6:00pm-7:00pm)15</v>
      </c>
      <c r="B880" t="s">
        <v>64</v>
      </c>
      <c r="C880" t="s">
        <v>99</v>
      </c>
      <c r="D880" t="s">
        <v>169</v>
      </c>
      <c r="E880" t="s">
        <v>188</v>
      </c>
      <c r="F880" s="69" t="s">
        <v>208</v>
      </c>
      <c r="G880" s="69" t="s">
        <v>208</v>
      </c>
      <c r="H880" s="69" t="s">
        <v>208</v>
      </c>
      <c r="I880" s="69" t="s">
        <v>208</v>
      </c>
      <c r="J880" s="64">
        <v>1</v>
      </c>
    </row>
    <row r="881" spans="1:10" x14ac:dyDescent="0.25">
      <c r="A881" s="3" t="str">
        <f t="shared" si="13"/>
        <v>AC Tonnage04 to 0510/15/2020 (6:00pm-7:00pm)16</v>
      </c>
      <c r="B881" t="s">
        <v>64</v>
      </c>
      <c r="C881" t="s">
        <v>99</v>
      </c>
      <c r="D881" t="s">
        <v>169</v>
      </c>
      <c r="E881" t="s">
        <v>189</v>
      </c>
      <c r="F881" s="69" t="s">
        <v>208</v>
      </c>
      <c r="G881" s="69" t="s">
        <v>208</v>
      </c>
      <c r="H881" s="69" t="s">
        <v>208</v>
      </c>
      <c r="I881" s="69" t="s">
        <v>208</v>
      </c>
      <c r="J881" s="64">
        <v>1</v>
      </c>
    </row>
    <row r="882" spans="1:10" x14ac:dyDescent="0.25">
      <c r="A882" s="3" t="str">
        <f t="shared" si="13"/>
        <v>AC Tonnage04 to 0510/15/2020 (6:00pm-7:00pm)17</v>
      </c>
      <c r="B882" t="s">
        <v>64</v>
      </c>
      <c r="C882" t="s">
        <v>99</v>
      </c>
      <c r="D882" t="s">
        <v>169</v>
      </c>
      <c r="E882" t="s">
        <v>190</v>
      </c>
      <c r="F882" s="69" t="s">
        <v>208</v>
      </c>
      <c r="G882" s="69" t="s">
        <v>208</v>
      </c>
      <c r="H882" s="69" t="s">
        <v>208</v>
      </c>
      <c r="I882" s="69" t="s">
        <v>208</v>
      </c>
      <c r="J882" s="64">
        <v>1</v>
      </c>
    </row>
    <row r="883" spans="1:10" x14ac:dyDescent="0.25">
      <c r="A883" s="3" t="str">
        <f t="shared" si="13"/>
        <v>AC Tonnage04 to 0510/15/2020 (6:00pm-7:00pm)18</v>
      </c>
      <c r="B883" t="s">
        <v>64</v>
      </c>
      <c r="C883" t="s">
        <v>99</v>
      </c>
      <c r="D883" t="s">
        <v>169</v>
      </c>
      <c r="E883" t="s">
        <v>191</v>
      </c>
      <c r="F883" s="69" t="s">
        <v>208</v>
      </c>
      <c r="G883" s="69" t="s">
        <v>208</v>
      </c>
      <c r="H883" s="69" t="s">
        <v>208</v>
      </c>
      <c r="I883" s="69" t="s">
        <v>208</v>
      </c>
      <c r="J883" s="64">
        <v>1</v>
      </c>
    </row>
    <row r="884" spans="1:10" x14ac:dyDescent="0.25">
      <c r="A884" s="3" t="str">
        <f t="shared" si="13"/>
        <v>AC Tonnage04 to 0510/15/2020 (6:00pm-7:00pm)19</v>
      </c>
      <c r="B884" t="s">
        <v>64</v>
      </c>
      <c r="C884" t="s">
        <v>99</v>
      </c>
      <c r="D884" t="s">
        <v>169</v>
      </c>
      <c r="E884" t="s">
        <v>192</v>
      </c>
      <c r="F884" s="69" t="s">
        <v>208</v>
      </c>
      <c r="G884" s="69" t="s">
        <v>208</v>
      </c>
      <c r="H884" s="69" t="s">
        <v>208</v>
      </c>
      <c r="I884" s="69" t="s">
        <v>208</v>
      </c>
      <c r="J884" s="64">
        <v>1</v>
      </c>
    </row>
    <row r="885" spans="1:10" x14ac:dyDescent="0.25">
      <c r="A885" s="3" t="str">
        <f t="shared" si="13"/>
        <v>AC Tonnage04 to 0510/15/2020 (6:00pm-7:00pm)20</v>
      </c>
      <c r="B885" t="s">
        <v>64</v>
      </c>
      <c r="C885" t="s">
        <v>99</v>
      </c>
      <c r="D885" t="s">
        <v>169</v>
      </c>
      <c r="E885" t="s">
        <v>193</v>
      </c>
      <c r="F885" s="69" t="s">
        <v>208</v>
      </c>
      <c r="G885" s="69" t="s">
        <v>208</v>
      </c>
      <c r="H885" s="69" t="s">
        <v>208</v>
      </c>
      <c r="I885" s="69" t="s">
        <v>208</v>
      </c>
      <c r="J885" s="64">
        <v>1</v>
      </c>
    </row>
    <row r="886" spans="1:10" x14ac:dyDescent="0.25">
      <c r="A886" s="3" t="str">
        <f t="shared" si="13"/>
        <v>AC Tonnage04 to 0510/15/2020 (6:00pm-7:00pm)21</v>
      </c>
      <c r="B886" t="s">
        <v>64</v>
      </c>
      <c r="C886" t="s">
        <v>99</v>
      </c>
      <c r="D886" t="s">
        <v>169</v>
      </c>
      <c r="E886" t="s">
        <v>194</v>
      </c>
      <c r="F886" s="69" t="s">
        <v>208</v>
      </c>
      <c r="G886" s="69" t="s">
        <v>208</v>
      </c>
      <c r="H886" s="69" t="s">
        <v>208</v>
      </c>
      <c r="I886" s="69" t="s">
        <v>208</v>
      </c>
      <c r="J886" s="64">
        <v>1</v>
      </c>
    </row>
    <row r="887" spans="1:10" x14ac:dyDescent="0.25">
      <c r="A887" s="3" t="str">
        <f t="shared" si="13"/>
        <v>AC Tonnage04 to 0510/15/2020 (6:00pm-7:00pm)22</v>
      </c>
      <c r="B887" t="s">
        <v>64</v>
      </c>
      <c r="C887" t="s">
        <v>99</v>
      </c>
      <c r="D887" t="s">
        <v>169</v>
      </c>
      <c r="E887" t="s">
        <v>195</v>
      </c>
      <c r="F887" s="69" t="s">
        <v>208</v>
      </c>
      <c r="G887" s="69" t="s">
        <v>208</v>
      </c>
      <c r="H887" s="69" t="s">
        <v>208</v>
      </c>
      <c r="I887" s="69" t="s">
        <v>208</v>
      </c>
      <c r="J887" s="64">
        <v>1</v>
      </c>
    </row>
    <row r="888" spans="1:10" x14ac:dyDescent="0.25">
      <c r="A888" s="3" t="str">
        <f t="shared" si="13"/>
        <v>AC Tonnage04 to 0510/15/2020 (6:00pm-7:00pm)23</v>
      </c>
      <c r="B888" t="s">
        <v>64</v>
      </c>
      <c r="C888" t="s">
        <v>99</v>
      </c>
      <c r="D888" t="s">
        <v>169</v>
      </c>
      <c r="E888" t="s">
        <v>196</v>
      </c>
      <c r="F888" s="69" t="s">
        <v>208</v>
      </c>
      <c r="G888" s="69" t="s">
        <v>208</v>
      </c>
      <c r="H888" s="69" t="s">
        <v>208</v>
      </c>
      <c r="I888" s="69" t="s">
        <v>208</v>
      </c>
      <c r="J888" s="64">
        <v>1</v>
      </c>
    </row>
    <row r="889" spans="1:10" x14ac:dyDescent="0.25">
      <c r="A889" s="3" t="str">
        <f t="shared" si="13"/>
        <v>AC Tonnage04 to 0510/15/2020 (6:00pm-7:00pm)24</v>
      </c>
      <c r="B889" t="s">
        <v>64</v>
      </c>
      <c r="C889" t="s">
        <v>99</v>
      </c>
      <c r="D889" t="s">
        <v>169</v>
      </c>
      <c r="E889" t="s">
        <v>197</v>
      </c>
      <c r="F889" s="69" t="s">
        <v>208</v>
      </c>
      <c r="G889" s="69" t="s">
        <v>208</v>
      </c>
      <c r="H889" s="69" t="s">
        <v>208</v>
      </c>
      <c r="I889" s="69" t="s">
        <v>208</v>
      </c>
      <c r="J889" s="64">
        <v>1</v>
      </c>
    </row>
    <row r="890" spans="1:10" x14ac:dyDescent="0.25">
      <c r="A890" s="3" t="str">
        <f t="shared" si="13"/>
        <v>AC Tonnage04 to 056/17/2021 (5:00pm-6:00pm)1</v>
      </c>
      <c r="B890" t="s">
        <v>64</v>
      </c>
      <c r="C890" t="s">
        <v>99</v>
      </c>
      <c r="D890" t="s">
        <v>170</v>
      </c>
      <c r="E890" t="s">
        <v>174</v>
      </c>
      <c r="F890" s="69">
        <v>3.5564429759979248</v>
      </c>
      <c r="G890" s="69">
        <v>3.9777631759643555</v>
      </c>
      <c r="H890" s="69">
        <v>0.3103204071521759</v>
      </c>
      <c r="I890" s="69">
        <v>71.324378967285156</v>
      </c>
      <c r="J890" s="64">
        <v>0</v>
      </c>
    </row>
    <row r="891" spans="1:10" x14ac:dyDescent="0.25">
      <c r="A891" s="3" t="str">
        <f t="shared" si="13"/>
        <v>AC Tonnage04 to 056/17/2021 (5:00pm-6:00pm)2</v>
      </c>
      <c r="B891" t="s">
        <v>64</v>
      </c>
      <c r="C891" t="s">
        <v>99</v>
      </c>
      <c r="D891" t="s">
        <v>170</v>
      </c>
      <c r="E891" t="s">
        <v>175</v>
      </c>
      <c r="F891" s="69">
        <v>3.4230911731719971</v>
      </c>
      <c r="G891" s="69">
        <v>3.8158090114593506</v>
      </c>
      <c r="H891" s="69">
        <v>0.31277912855148315</v>
      </c>
      <c r="I891" s="69">
        <v>70.388702392578125</v>
      </c>
      <c r="J891" s="64">
        <v>0</v>
      </c>
    </row>
    <row r="892" spans="1:10" x14ac:dyDescent="0.25">
      <c r="A892" s="3" t="str">
        <f t="shared" si="13"/>
        <v>AC Tonnage04 to 056/17/2021 (5:00pm-6:00pm)3</v>
      </c>
      <c r="B892" t="s">
        <v>64</v>
      </c>
      <c r="C892" t="s">
        <v>99</v>
      </c>
      <c r="D892" t="s">
        <v>170</v>
      </c>
      <c r="E892" t="s">
        <v>176</v>
      </c>
      <c r="F892" s="69">
        <v>3.3832333087921143</v>
      </c>
      <c r="G892" s="69">
        <v>3.6879169940948486</v>
      </c>
      <c r="H892" s="69">
        <v>0.30531620979309082</v>
      </c>
      <c r="I892" s="69">
        <v>69.511016845703125</v>
      </c>
      <c r="J892" s="64">
        <v>0</v>
      </c>
    </row>
    <row r="893" spans="1:10" x14ac:dyDescent="0.25">
      <c r="A893" s="3" t="str">
        <f t="shared" si="13"/>
        <v>AC Tonnage04 to 056/17/2021 (5:00pm-6:00pm)4</v>
      </c>
      <c r="B893" t="s">
        <v>64</v>
      </c>
      <c r="C893" t="s">
        <v>99</v>
      </c>
      <c r="D893" t="s">
        <v>170</v>
      </c>
      <c r="E893" t="s">
        <v>177</v>
      </c>
      <c r="F893" s="69">
        <v>3.3233463764190674</v>
      </c>
      <c r="G893" s="69">
        <v>3.7382974624633789</v>
      </c>
      <c r="H893" s="69">
        <v>0.30999255180358887</v>
      </c>
      <c r="I893" s="69">
        <v>68.876922607421875</v>
      </c>
      <c r="J893" s="64">
        <v>0</v>
      </c>
    </row>
    <row r="894" spans="1:10" x14ac:dyDescent="0.25">
      <c r="A894" s="3" t="str">
        <f t="shared" si="13"/>
        <v>AC Tonnage04 to 056/17/2021 (5:00pm-6:00pm)5</v>
      </c>
      <c r="B894" t="s">
        <v>64</v>
      </c>
      <c r="C894" t="s">
        <v>99</v>
      </c>
      <c r="D894" t="s">
        <v>170</v>
      </c>
      <c r="E894" t="s">
        <v>178</v>
      </c>
      <c r="F894" s="69">
        <v>3.4882452487945557</v>
      </c>
      <c r="G894" s="69">
        <v>3.699852466583252</v>
      </c>
      <c r="H894" s="69">
        <v>0.26598319411277771</v>
      </c>
      <c r="I894" s="69">
        <v>68.334884643554688</v>
      </c>
      <c r="J894" s="64">
        <v>0</v>
      </c>
    </row>
    <row r="895" spans="1:10" x14ac:dyDescent="0.25">
      <c r="A895" s="3" t="str">
        <f t="shared" si="13"/>
        <v>AC Tonnage04 to 056/17/2021 (5:00pm-6:00pm)6</v>
      </c>
      <c r="B895" t="s">
        <v>64</v>
      </c>
      <c r="C895" t="s">
        <v>99</v>
      </c>
      <c r="D895" t="s">
        <v>170</v>
      </c>
      <c r="E895" t="s">
        <v>179</v>
      </c>
      <c r="F895" s="69">
        <v>4.1004648208618164</v>
      </c>
      <c r="G895" s="69">
        <v>4.124016284942627</v>
      </c>
      <c r="H895" s="69">
        <v>0.32859638333320618</v>
      </c>
      <c r="I895" s="69">
        <v>67.900810241699219</v>
      </c>
      <c r="J895" s="64">
        <v>0</v>
      </c>
    </row>
    <row r="896" spans="1:10" x14ac:dyDescent="0.25">
      <c r="A896" s="3" t="str">
        <f t="shared" si="13"/>
        <v>AC Tonnage04 to 056/17/2021 (5:00pm-6:00pm)7</v>
      </c>
      <c r="B896" t="s">
        <v>64</v>
      </c>
      <c r="C896" t="s">
        <v>99</v>
      </c>
      <c r="D896" t="s">
        <v>170</v>
      </c>
      <c r="E896" t="s">
        <v>180</v>
      </c>
      <c r="F896" s="69">
        <v>4.7818470001220703</v>
      </c>
      <c r="G896" s="69">
        <v>4.6332921981811523</v>
      </c>
      <c r="H896" s="69">
        <v>0.48629692196846008</v>
      </c>
      <c r="I896" s="69">
        <v>67.415908813476563</v>
      </c>
      <c r="J896" s="64">
        <v>0</v>
      </c>
    </row>
    <row r="897" spans="1:10" x14ac:dyDescent="0.25">
      <c r="A897" s="3" t="str">
        <f t="shared" si="13"/>
        <v>AC Tonnage04 to 056/17/2021 (5:00pm-6:00pm)8</v>
      </c>
      <c r="B897" t="s">
        <v>64</v>
      </c>
      <c r="C897" t="s">
        <v>99</v>
      </c>
      <c r="D897" t="s">
        <v>170</v>
      </c>
      <c r="E897" t="s">
        <v>181</v>
      </c>
      <c r="F897" s="69">
        <v>5.2457504272460938</v>
      </c>
      <c r="G897" s="69">
        <v>5.3859825134277344</v>
      </c>
      <c r="H897" s="69">
        <v>0.37901145219802856</v>
      </c>
      <c r="I897" s="69">
        <v>68.117080688476563</v>
      </c>
      <c r="J897" s="64">
        <v>0</v>
      </c>
    </row>
    <row r="898" spans="1:10" x14ac:dyDescent="0.25">
      <c r="A898" s="3" t="str">
        <f t="shared" si="13"/>
        <v>AC Tonnage04 to 056/17/2021 (5:00pm-6:00pm)9</v>
      </c>
      <c r="B898" t="s">
        <v>64</v>
      </c>
      <c r="C898" t="s">
        <v>99</v>
      </c>
      <c r="D898" t="s">
        <v>170</v>
      </c>
      <c r="E898" t="s">
        <v>182</v>
      </c>
      <c r="F898" s="69">
        <v>5.9871177673339844</v>
      </c>
      <c r="G898" s="69">
        <v>6.3412480354309082</v>
      </c>
      <c r="H898" s="69">
        <v>0.39817756414413452</v>
      </c>
      <c r="I898" s="69">
        <v>71.637840270996094</v>
      </c>
      <c r="J898" s="64">
        <v>0</v>
      </c>
    </row>
    <row r="899" spans="1:10" x14ac:dyDescent="0.25">
      <c r="A899" s="3" t="str">
        <f t="shared" ref="A899:A962" si="14">B899&amp;C899&amp;D899&amp;E899</f>
        <v>AC Tonnage04 to 056/17/2021 (5:00pm-6:00pm)10</v>
      </c>
      <c r="B899" t="s">
        <v>64</v>
      </c>
      <c r="C899" t="s">
        <v>99</v>
      </c>
      <c r="D899" t="s">
        <v>170</v>
      </c>
      <c r="E899" t="s">
        <v>183</v>
      </c>
      <c r="F899" s="69">
        <v>6.8275570869445801</v>
      </c>
      <c r="G899" s="69">
        <v>7.0050883293151855</v>
      </c>
      <c r="H899" s="69">
        <v>0.42966616153717041</v>
      </c>
      <c r="I899" s="69">
        <v>74.597190856933594</v>
      </c>
      <c r="J899" s="64">
        <v>0</v>
      </c>
    </row>
    <row r="900" spans="1:10" x14ac:dyDescent="0.25">
      <c r="A900" s="3" t="str">
        <f t="shared" si="14"/>
        <v>AC Tonnage04 to 056/17/2021 (5:00pm-6:00pm)11</v>
      </c>
      <c r="B900" t="s">
        <v>64</v>
      </c>
      <c r="C900" t="s">
        <v>99</v>
      </c>
      <c r="D900" t="s">
        <v>170</v>
      </c>
      <c r="E900" t="s">
        <v>184</v>
      </c>
      <c r="F900" s="69">
        <v>7.6468300819396973</v>
      </c>
      <c r="G900" s="69">
        <v>7.6212782859802246</v>
      </c>
      <c r="H900" s="69">
        <v>0.42380499839782715</v>
      </c>
      <c r="I900" s="69">
        <v>76.018997192382813</v>
      </c>
      <c r="J900" s="64">
        <v>0</v>
      </c>
    </row>
    <row r="901" spans="1:10" x14ac:dyDescent="0.25">
      <c r="A901" s="3" t="str">
        <f t="shared" si="14"/>
        <v>AC Tonnage04 to 056/17/2021 (5:00pm-6:00pm)12</v>
      </c>
      <c r="B901" t="s">
        <v>64</v>
      </c>
      <c r="C901" t="s">
        <v>99</v>
      </c>
      <c r="D901" t="s">
        <v>170</v>
      </c>
      <c r="E901" t="s">
        <v>185</v>
      </c>
      <c r="F901" s="69">
        <v>7.7655239105224609</v>
      </c>
      <c r="G901" s="69">
        <v>7.935600757598877</v>
      </c>
      <c r="H901" s="69">
        <v>0.4287068247795105</v>
      </c>
      <c r="I901" s="69">
        <v>80.1964111328125</v>
      </c>
      <c r="J901" s="64">
        <v>0</v>
      </c>
    </row>
    <row r="902" spans="1:10" x14ac:dyDescent="0.25">
      <c r="A902" s="3" t="str">
        <f t="shared" si="14"/>
        <v>AC Tonnage04 to 056/17/2021 (5:00pm-6:00pm)13</v>
      </c>
      <c r="B902" t="s">
        <v>64</v>
      </c>
      <c r="C902" t="s">
        <v>99</v>
      </c>
      <c r="D902" t="s">
        <v>170</v>
      </c>
      <c r="E902" t="s">
        <v>186</v>
      </c>
      <c r="F902" s="69">
        <v>7.8705635070800781</v>
      </c>
      <c r="G902" s="69">
        <v>8.3507623672485352</v>
      </c>
      <c r="H902" s="69">
        <v>0.38330337405204773</v>
      </c>
      <c r="I902" s="69">
        <v>83.892753601074219</v>
      </c>
      <c r="J902" s="64">
        <v>0</v>
      </c>
    </row>
    <row r="903" spans="1:10" x14ac:dyDescent="0.25">
      <c r="A903" s="3" t="str">
        <f t="shared" si="14"/>
        <v>AC Tonnage04 to 056/17/2021 (5:00pm-6:00pm)14</v>
      </c>
      <c r="B903" t="s">
        <v>64</v>
      </c>
      <c r="C903" t="s">
        <v>99</v>
      </c>
      <c r="D903" t="s">
        <v>170</v>
      </c>
      <c r="E903" t="s">
        <v>187</v>
      </c>
      <c r="F903" s="69">
        <v>8.6291685104370117</v>
      </c>
      <c r="G903" s="69">
        <v>8.5753564834594727</v>
      </c>
      <c r="H903" s="69">
        <v>0.35861489176750183</v>
      </c>
      <c r="I903" s="69">
        <v>85.731742858886719</v>
      </c>
      <c r="J903" s="64">
        <v>0</v>
      </c>
    </row>
    <row r="904" spans="1:10" x14ac:dyDescent="0.25">
      <c r="A904" s="3" t="str">
        <f t="shared" si="14"/>
        <v>AC Tonnage04 to 056/17/2021 (5:00pm-6:00pm)15</v>
      </c>
      <c r="B904" t="s">
        <v>64</v>
      </c>
      <c r="C904" t="s">
        <v>99</v>
      </c>
      <c r="D904" t="s">
        <v>170</v>
      </c>
      <c r="E904" t="s">
        <v>188</v>
      </c>
      <c r="F904" s="69">
        <v>8.5877885818481445</v>
      </c>
      <c r="G904" s="69">
        <v>8.6260871887207031</v>
      </c>
      <c r="H904" s="69">
        <v>0.18067272007465363</v>
      </c>
      <c r="I904" s="69">
        <v>86.759651184082031</v>
      </c>
      <c r="J904" s="64">
        <v>0</v>
      </c>
    </row>
    <row r="905" spans="1:10" x14ac:dyDescent="0.25">
      <c r="A905" s="3" t="str">
        <f t="shared" si="14"/>
        <v>AC Tonnage04 to 056/17/2021 (5:00pm-6:00pm)16</v>
      </c>
      <c r="B905" t="s">
        <v>64</v>
      </c>
      <c r="C905" t="s">
        <v>99</v>
      </c>
      <c r="D905" t="s">
        <v>170</v>
      </c>
      <c r="E905" t="s">
        <v>189</v>
      </c>
      <c r="F905" s="69">
        <v>8.3861913681030273</v>
      </c>
      <c r="G905" s="69">
        <v>8.3478937149047852</v>
      </c>
      <c r="H905" s="69">
        <v>0.1806727796792984</v>
      </c>
      <c r="I905" s="69">
        <v>86.070755004882813</v>
      </c>
      <c r="J905" s="64">
        <v>0</v>
      </c>
    </row>
    <row r="906" spans="1:10" x14ac:dyDescent="0.25">
      <c r="A906" s="3" t="str">
        <f t="shared" si="14"/>
        <v>AC Tonnage04 to 056/17/2021 (5:00pm-6:00pm)17</v>
      </c>
      <c r="B906" t="s">
        <v>64</v>
      </c>
      <c r="C906" t="s">
        <v>99</v>
      </c>
      <c r="D906" t="s">
        <v>170</v>
      </c>
      <c r="E906" t="s">
        <v>190</v>
      </c>
      <c r="F906" s="69">
        <v>7.6474862098693848</v>
      </c>
      <c r="G906" s="69">
        <v>7.7401533126831055</v>
      </c>
      <c r="H906" s="69">
        <v>0.25266727805137634</v>
      </c>
      <c r="I906" s="69">
        <v>85.965866088867188</v>
      </c>
      <c r="J906" s="64">
        <v>0</v>
      </c>
    </row>
    <row r="907" spans="1:10" x14ac:dyDescent="0.25">
      <c r="A907" s="3" t="str">
        <f t="shared" si="14"/>
        <v>AC Tonnage04 to 056/17/2021 (5:00pm-6:00pm)18</v>
      </c>
      <c r="B907" t="s">
        <v>64</v>
      </c>
      <c r="C907" t="s">
        <v>99</v>
      </c>
      <c r="D907" t="s">
        <v>170</v>
      </c>
      <c r="E907" t="s">
        <v>191</v>
      </c>
      <c r="F907" s="69">
        <v>6.602320671081543</v>
      </c>
      <c r="G907" s="69">
        <v>6.2098793983459473</v>
      </c>
      <c r="H907" s="69">
        <v>0.2851162850856781</v>
      </c>
      <c r="I907" s="69">
        <v>84.854759216308594</v>
      </c>
      <c r="J907" s="64">
        <v>0</v>
      </c>
    </row>
    <row r="908" spans="1:10" x14ac:dyDescent="0.25">
      <c r="A908" s="3" t="str">
        <f t="shared" si="14"/>
        <v>AC Tonnage04 to 056/17/2021 (5:00pm-6:00pm)19</v>
      </c>
      <c r="B908" t="s">
        <v>64</v>
      </c>
      <c r="C908" t="s">
        <v>99</v>
      </c>
      <c r="D908" t="s">
        <v>170</v>
      </c>
      <c r="E908" t="s">
        <v>192</v>
      </c>
      <c r="F908" s="69">
        <v>5.8016791343688965</v>
      </c>
      <c r="G908" s="69">
        <v>5.9204850196838379</v>
      </c>
      <c r="H908" s="69">
        <v>0.3669382631778717</v>
      </c>
      <c r="I908" s="69">
        <v>83.200386047363281</v>
      </c>
      <c r="J908" s="64">
        <v>0</v>
      </c>
    </row>
    <row r="909" spans="1:10" x14ac:dyDescent="0.25">
      <c r="A909" s="3" t="str">
        <f t="shared" si="14"/>
        <v>AC Tonnage04 to 056/17/2021 (5:00pm-6:00pm)20</v>
      </c>
      <c r="B909" t="s">
        <v>64</v>
      </c>
      <c r="C909" t="s">
        <v>99</v>
      </c>
      <c r="D909" t="s">
        <v>170</v>
      </c>
      <c r="E909" t="s">
        <v>193</v>
      </c>
      <c r="F909" s="69">
        <v>5.3579807281494141</v>
      </c>
      <c r="G909" s="69">
        <v>5.447695255279541</v>
      </c>
      <c r="H909" s="69">
        <v>0.42138582468032837</v>
      </c>
      <c r="I909" s="69">
        <v>80.475624084472656</v>
      </c>
      <c r="J909" s="64">
        <v>0</v>
      </c>
    </row>
    <row r="910" spans="1:10" x14ac:dyDescent="0.25">
      <c r="A910" s="3" t="str">
        <f t="shared" si="14"/>
        <v>AC Tonnage04 to 056/17/2021 (5:00pm-6:00pm)21</v>
      </c>
      <c r="B910" t="s">
        <v>64</v>
      </c>
      <c r="C910" t="s">
        <v>99</v>
      </c>
      <c r="D910" t="s">
        <v>170</v>
      </c>
      <c r="E910" t="s">
        <v>194</v>
      </c>
      <c r="F910" s="69">
        <v>5.259129524230957</v>
      </c>
      <c r="G910" s="69">
        <v>5.3701229095458984</v>
      </c>
      <c r="H910" s="69">
        <v>0.31906116008758545</v>
      </c>
      <c r="I910" s="69">
        <v>77.185554504394531</v>
      </c>
      <c r="J910" s="64">
        <v>0</v>
      </c>
    </row>
    <row r="911" spans="1:10" x14ac:dyDescent="0.25">
      <c r="A911" s="3" t="str">
        <f t="shared" si="14"/>
        <v>AC Tonnage04 to 056/17/2021 (5:00pm-6:00pm)22</v>
      </c>
      <c r="B911" t="s">
        <v>64</v>
      </c>
      <c r="C911" t="s">
        <v>99</v>
      </c>
      <c r="D911" t="s">
        <v>170</v>
      </c>
      <c r="E911" t="s">
        <v>195</v>
      </c>
      <c r="F911" s="69">
        <v>4.8167271614074707</v>
      </c>
      <c r="G911" s="69">
        <v>5.0802521705627441</v>
      </c>
      <c r="H911" s="69">
        <v>0.30678623914718628</v>
      </c>
      <c r="I911" s="69">
        <v>74.334548950195313</v>
      </c>
      <c r="J911" s="64">
        <v>0</v>
      </c>
    </row>
    <row r="912" spans="1:10" x14ac:dyDescent="0.25">
      <c r="A912" s="3" t="str">
        <f t="shared" si="14"/>
        <v>AC Tonnage04 to 056/17/2021 (5:00pm-6:00pm)23</v>
      </c>
      <c r="B912" t="s">
        <v>64</v>
      </c>
      <c r="C912" t="s">
        <v>99</v>
      </c>
      <c r="D912" t="s">
        <v>170</v>
      </c>
      <c r="E912" t="s">
        <v>196</v>
      </c>
      <c r="F912" s="69">
        <v>4.4611959457397461</v>
      </c>
      <c r="G912" s="69">
        <v>4.6488823890686035</v>
      </c>
      <c r="H912" s="69">
        <v>0.28686106204986572</v>
      </c>
      <c r="I912" s="69">
        <v>72.738525390625</v>
      </c>
      <c r="J912" s="64">
        <v>0</v>
      </c>
    </row>
    <row r="913" spans="1:10" x14ac:dyDescent="0.25">
      <c r="A913" s="3" t="str">
        <f t="shared" si="14"/>
        <v>AC Tonnage04 to 056/17/2021 (5:00pm-6:00pm)24</v>
      </c>
      <c r="B913" t="s">
        <v>64</v>
      </c>
      <c r="C913" t="s">
        <v>99</v>
      </c>
      <c r="D913" t="s">
        <v>170</v>
      </c>
      <c r="E913" t="s">
        <v>197</v>
      </c>
      <c r="F913" s="69">
        <v>4.2153205871582031</v>
      </c>
      <c r="G913" s="69">
        <v>4.3193893432617188</v>
      </c>
      <c r="H913" s="69">
        <v>0.34463530778884888</v>
      </c>
      <c r="I913" s="69">
        <v>71.164253234863281</v>
      </c>
      <c r="J913" s="64">
        <v>0</v>
      </c>
    </row>
    <row r="914" spans="1:10" x14ac:dyDescent="0.25">
      <c r="A914" s="3" t="str">
        <f t="shared" si="14"/>
        <v>AC Tonnage04 to 057/9/2021 (5:50pm-8:55pm)1</v>
      </c>
      <c r="B914" t="s">
        <v>64</v>
      </c>
      <c r="C914" t="s">
        <v>99</v>
      </c>
      <c r="D914" t="s">
        <v>171</v>
      </c>
      <c r="E914" t="s">
        <v>174</v>
      </c>
      <c r="F914" s="69">
        <v>3.822490930557251</v>
      </c>
      <c r="G914" s="69">
        <v>3.7016444206237793</v>
      </c>
      <c r="H914" s="69">
        <v>0.22226572036743164</v>
      </c>
      <c r="I914" s="69">
        <v>74.826530456542969</v>
      </c>
      <c r="J914" s="64">
        <v>0</v>
      </c>
    </row>
    <row r="915" spans="1:10" x14ac:dyDescent="0.25">
      <c r="A915" s="3" t="str">
        <f t="shared" si="14"/>
        <v>AC Tonnage04 to 057/9/2021 (5:50pm-8:55pm)2</v>
      </c>
      <c r="B915" t="s">
        <v>64</v>
      </c>
      <c r="C915" t="s">
        <v>99</v>
      </c>
      <c r="D915" t="s">
        <v>171</v>
      </c>
      <c r="E915" t="s">
        <v>175</v>
      </c>
      <c r="F915" s="69">
        <v>3.7217957973480225</v>
      </c>
      <c r="G915" s="69">
        <v>3.4869699478149414</v>
      </c>
      <c r="H915" s="69">
        <v>0.21083052456378937</v>
      </c>
      <c r="I915" s="69">
        <v>74.160423278808594</v>
      </c>
      <c r="J915" s="64">
        <v>0</v>
      </c>
    </row>
    <row r="916" spans="1:10" x14ac:dyDescent="0.25">
      <c r="A916" s="3" t="str">
        <f t="shared" si="14"/>
        <v>AC Tonnage04 to 057/9/2021 (5:50pm-8:55pm)3</v>
      </c>
      <c r="B916" t="s">
        <v>64</v>
      </c>
      <c r="C916" t="s">
        <v>99</v>
      </c>
      <c r="D916" t="s">
        <v>171</v>
      </c>
      <c r="E916" t="s">
        <v>176</v>
      </c>
      <c r="F916" s="69">
        <v>3.5892469882965088</v>
      </c>
      <c r="G916" s="69">
        <v>3.4170973300933838</v>
      </c>
      <c r="H916" s="69">
        <v>0.21511061489582062</v>
      </c>
      <c r="I916" s="69">
        <v>73.522056579589844</v>
      </c>
      <c r="J916" s="64">
        <v>0</v>
      </c>
    </row>
    <row r="917" spans="1:10" x14ac:dyDescent="0.25">
      <c r="A917" s="3" t="str">
        <f t="shared" si="14"/>
        <v>AC Tonnage04 to 057/9/2021 (5:50pm-8:55pm)4</v>
      </c>
      <c r="B917" t="s">
        <v>64</v>
      </c>
      <c r="C917" t="s">
        <v>99</v>
      </c>
      <c r="D917" t="s">
        <v>171</v>
      </c>
      <c r="E917" t="s">
        <v>177</v>
      </c>
      <c r="F917" s="69">
        <v>3.7600405216217041</v>
      </c>
      <c r="G917" s="69">
        <v>3.3786585330963135</v>
      </c>
      <c r="H917" s="69">
        <v>0.20477375388145447</v>
      </c>
      <c r="I917" s="69">
        <v>72.789070129394531</v>
      </c>
      <c r="J917" s="64">
        <v>0</v>
      </c>
    </row>
    <row r="918" spans="1:10" x14ac:dyDescent="0.25">
      <c r="A918" s="3" t="str">
        <f t="shared" si="14"/>
        <v>AC Tonnage04 to 057/9/2021 (5:50pm-8:55pm)5</v>
      </c>
      <c r="B918" t="s">
        <v>64</v>
      </c>
      <c r="C918" t="s">
        <v>99</v>
      </c>
      <c r="D918" t="s">
        <v>171</v>
      </c>
      <c r="E918" t="s">
        <v>178</v>
      </c>
      <c r="F918" s="69">
        <v>3.9036791324615479</v>
      </c>
      <c r="G918" s="69">
        <v>3.4617516994476318</v>
      </c>
      <c r="H918" s="69">
        <v>0.21236850321292877</v>
      </c>
      <c r="I918" s="69">
        <v>72.335929870605469</v>
      </c>
      <c r="J918" s="64">
        <v>0</v>
      </c>
    </row>
    <row r="919" spans="1:10" x14ac:dyDescent="0.25">
      <c r="A919" s="3" t="str">
        <f t="shared" si="14"/>
        <v>AC Tonnage04 to 057/9/2021 (5:50pm-8:55pm)6</v>
      </c>
      <c r="B919" t="s">
        <v>64</v>
      </c>
      <c r="C919" t="s">
        <v>99</v>
      </c>
      <c r="D919" t="s">
        <v>171</v>
      </c>
      <c r="E919" t="s">
        <v>179</v>
      </c>
      <c r="F919" s="69">
        <v>4.4747600555419922</v>
      </c>
      <c r="G919" s="69">
        <v>3.9367568492889404</v>
      </c>
      <c r="H919" s="69">
        <v>0.21424961090087891</v>
      </c>
      <c r="I919" s="69">
        <v>71.787948608398438</v>
      </c>
      <c r="J919" s="64">
        <v>0</v>
      </c>
    </row>
    <row r="920" spans="1:10" x14ac:dyDescent="0.25">
      <c r="A920" s="3" t="str">
        <f t="shared" si="14"/>
        <v>AC Tonnage04 to 057/9/2021 (5:50pm-8:55pm)7</v>
      </c>
      <c r="B920" t="s">
        <v>64</v>
      </c>
      <c r="C920" t="s">
        <v>99</v>
      </c>
      <c r="D920" t="s">
        <v>171</v>
      </c>
      <c r="E920" t="s">
        <v>180</v>
      </c>
      <c r="F920" s="69">
        <v>5.169947624206543</v>
      </c>
      <c r="G920" s="69">
        <v>4.4046244621276855</v>
      </c>
      <c r="H920" s="69">
        <v>0.33569946885108948</v>
      </c>
      <c r="I920" s="69">
        <v>71.300056457519531</v>
      </c>
      <c r="J920" s="64">
        <v>0</v>
      </c>
    </row>
    <row r="921" spans="1:10" x14ac:dyDescent="0.25">
      <c r="A921" s="3" t="str">
        <f t="shared" si="14"/>
        <v>AC Tonnage04 to 057/9/2021 (5:50pm-8:55pm)8</v>
      </c>
      <c r="B921" t="s">
        <v>64</v>
      </c>
      <c r="C921" t="s">
        <v>99</v>
      </c>
      <c r="D921" t="s">
        <v>171</v>
      </c>
      <c r="E921" t="s">
        <v>181</v>
      </c>
      <c r="F921" s="69">
        <v>5.9990363121032715</v>
      </c>
      <c r="G921" s="69">
        <v>5.1405515670776367</v>
      </c>
      <c r="H921" s="69">
        <v>0.35132130980491638</v>
      </c>
      <c r="I921" s="69">
        <v>71.65118408203125</v>
      </c>
      <c r="J921" s="64">
        <v>0</v>
      </c>
    </row>
    <row r="922" spans="1:10" x14ac:dyDescent="0.25">
      <c r="A922" s="3" t="str">
        <f t="shared" si="14"/>
        <v>AC Tonnage04 to 057/9/2021 (5:50pm-8:55pm)9</v>
      </c>
      <c r="B922" t="s">
        <v>64</v>
      </c>
      <c r="C922" t="s">
        <v>99</v>
      </c>
      <c r="D922" t="s">
        <v>171</v>
      </c>
      <c r="E922" t="s">
        <v>182</v>
      </c>
      <c r="F922" s="69">
        <v>6.738100528717041</v>
      </c>
      <c r="G922" s="69">
        <v>6.1220846176147461</v>
      </c>
      <c r="H922" s="69">
        <v>0.37032681703567505</v>
      </c>
      <c r="I922" s="69">
        <v>74.112129211425781</v>
      </c>
      <c r="J922" s="64">
        <v>0</v>
      </c>
    </row>
    <row r="923" spans="1:10" x14ac:dyDescent="0.25">
      <c r="A923" s="3" t="str">
        <f t="shared" si="14"/>
        <v>AC Tonnage04 to 057/9/2021 (5:50pm-8:55pm)10</v>
      </c>
      <c r="B923" t="s">
        <v>64</v>
      </c>
      <c r="C923" t="s">
        <v>99</v>
      </c>
      <c r="D923" t="s">
        <v>171</v>
      </c>
      <c r="E923" t="s">
        <v>183</v>
      </c>
      <c r="F923" s="69">
        <v>7.6496071815490723</v>
      </c>
      <c r="G923" s="69">
        <v>7.1426663398742676</v>
      </c>
      <c r="H923" s="69">
        <v>0.42444333434104919</v>
      </c>
      <c r="I923" s="69">
        <v>77.772674560546875</v>
      </c>
      <c r="J923" s="64">
        <v>0</v>
      </c>
    </row>
    <row r="924" spans="1:10" x14ac:dyDescent="0.25">
      <c r="A924" s="3" t="str">
        <f t="shared" si="14"/>
        <v>AC Tonnage04 to 057/9/2021 (5:50pm-8:55pm)11</v>
      </c>
      <c r="B924" t="s">
        <v>64</v>
      </c>
      <c r="C924" t="s">
        <v>99</v>
      </c>
      <c r="D924" t="s">
        <v>171</v>
      </c>
      <c r="E924" t="s">
        <v>184</v>
      </c>
      <c r="F924" s="69">
        <v>7.7980656623840332</v>
      </c>
      <c r="G924" s="69">
        <v>7.7725663185119629</v>
      </c>
      <c r="H924" s="69">
        <v>0.4410666823387146</v>
      </c>
      <c r="I924" s="69">
        <v>82.165809631347656</v>
      </c>
      <c r="J924" s="64">
        <v>0</v>
      </c>
    </row>
    <row r="925" spans="1:10" x14ac:dyDescent="0.25">
      <c r="A925" s="3" t="str">
        <f t="shared" si="14"/>
        <v>AC Tonnage04 to 057/9/2021 (5:50pm-8:55pm)12</v>
      </c>
      <c r="B925" t="s">
        <v>64</v>
      </c>
      <c r="C925" t="s">
        <v>99</v>
      </c>
      <c r="D925" t="s">
        <v>171</v>
      </c>
      <c r="E925" t="s">
        <v>185</v>
      </c>
      <c r="F925" s="69">
        <v>8.1647129058837891</v>
      </c>
      <c r="G925" s="69">
        <v>8.3511543273925781</v>
      </c>
      <c r="H925" s="69">
        <v>0.36795800924301147</v>
      </c>
      <c r="I925" s="69">
        <v>85.066665649414063</v>
      </c>
      <c r="J925" s="64">
        <v>0</v>
      </c>
    </row>
    <row r="926" spans="1:10" x14ac:dyDescent="0.25">
      <c r="A926" s="3" t="str">
        <f t="shared" si="14"/>
        <v>AC Tonnage04 to 057/9/2021 (5:50pm-8:55pm)13</v>
      </c>
      <c r="B926" t="s">
        <v>64</v>
      </c>
      <c r="C926" t="s">
        <v>99</v>
      </c>
      <c r="D926" t="s">
        <v>171</v>
      </c>
      <c r="E926" t="s">
        <v>186</v>
      </c>
      <c r="F926" s="69">
        <v>8.5037651062011719</v>
      </c>
      <c r="G926" s="69">
        <v>8.4894952774047852</v>
      </c>
      <c r="H926" s="69">
        <v>0.34816861152648926</v>
      </c>
      <c r="I926" s="69">
        <v>87.173164367675781</v>
      </c>
      <c r="J926" s="64">
        <v>0</v>
      </c>
    </row>
    <row r="927" spans="1:10" x14ac:dyDescent="0.25">
      <c r="A927" s="3" t="str">
        <f t="shared" si="14"/>
        <v>AC Tonnage04 to 057/9/2021 (5:50pm-8:55pm)14</v>
      </c>
      <c r="B927" t="s">
        <v>64</v>
      </c>
      <c r="C927" t="s">
        <v>99</v>
      </c>
      <c r="D927" t="s">
        <v>171</v>
      </c>
      <c r="E927" t="s">
        <v>187</v>
      </c>
      <c r="F927" s="69">
        <v>8.9709987640380859</v>
      </c>
      <c r="G927" s="69">
        <v>8.745844841003418</v>
      </c>
      <c r="H927" s="69">
        <v>0.27774330973625183</v>
      </c>
      <c r="I927" s="69">
        <v>89.0042724609375</v>
      </c>
      <c r="J927" s="64">
        <v>0</v>
      </c>
    </row>
    <row r="928" spans="1:10" x14ac:dyDescent="0.25">
      <c r="A928" s="3" t="str">
        <f t="shared" si="14"/>
        <v>AC Tonnage04 to 057/9/2021 (5:50pm-8:55pm)15</v>
      </c>
      <c r="B928" t="s">
        <v>64</v>
      </c>
      <c r="C928" t="s">
        <v>99</v>
      </c>
      <c r="D928" t="s">
        <v>171</v>
      </c>
      <c r="E928" t="s">
        <v>188</v>
      </c>
      <c r="F928" s="69">
        <v>8.685978889465332</v>
      </c>
      <c r="G928" s="69">
        <v>8.7122573852539063</v>
      </c>
      <c r="H928" s="69">
        <v>0.15050800144672394</v>
      </c>
      <c r="I928" s="69">
        <v>90.057266235351563</v>
      </c>
      <c r="J928" s="64">
        <v>0</v>
      </c>
    </row>
    <row r="929" spans="1:10" x14ac:dyDescent="0.25">
      <c r="A929" s="3" t="str">
        <f t="shared" si="14"/>
        <v>AC Tonnage04 to 057/9/2021 (5:50pm-8:55pm)16</v>
      </c>
      <c r="B929" t="s">
        <v>64</v>
      </c>
      <c r="C929" t="s">
        <v>99</v>
      </c>
      <c r="D929" t="s">
        <v>171</v>
      </c>
      <c r="E929" t="s">
        <v>189</v>
      </c>
      <c r="F929" s="69">
        <v>8.5217838287353516</v>
      </c>
      <c r="G929" s="69">
        <v>8.4955053329467773</v>
      </c>
      <c r="H929" s="69">
        <v>0.15050797164440155</v>
      </c>
      <c r="I929" s="69">
        <v>91.052650451660156</v>
      </c>
      <c r="J929" s="64">
        <v>0</v>
      </c>
    </row>
    <row r="930" spans="1:10" x14ac:dyDescent="0.25">
      <c r="A930" s="3" t="str">
        <f t="shared" si="14"/>
        <v>AC Tonnage04 to 057/9/2021 (5:50pm-8:55pm)17</v>
      </c>
      <c r="B930" t="s">
        <v>64</v>
      </c>
      <c r="C930" t="s">
        <v>99</v>
      </c>
      <c r="D930" t="s">
        <v>171</v>
      </c>
      <c r="E930" t="s">
        <v>190</v>
      </c>
      <c r="F930" s="69">
        <v>7.8207087516784668</v>
      </c>
      <c r="G930" s="69">
        <v>7.6445231437683105</v>
      </c>
      <c r="H930" s="69">
        <v>0.21113269031047821</v>
      </c>
      <c r="I930" s="69">
        <v>91.780174255371094</v>
      </c>
      <c r="J930" s="64">
        <v>0</v>
      </c>
    </row>
    <row r="931" spans="1:10" x14ac:dyDescent="0.25">
      <c r="A931" s="3" t="str">
        <f t="shared" si="14"/>
        <v>AC Tonnage04 to 057/9/2021 (5:50pm-8:55pm)18</v>
      </c>
      <c r="B931" t="s">
        <v>64</v>
      </c>
      <c r="C931" t="s">
        <v>99</v>
      </c>
      <c r="D931" t="s">
        <v>171</v>
      </c>
      <c r="E931" t="s">
        <v>191</v>
      </c>
      <c r="F931" s="69">
        <v>6.340421199798584</v>
      </c>
      <c r="G931" s="69">
        <v>6.6779451370239258</v>
      </c>
      <c r="H931" s="69">
        <v>0.24841693043708801</v>
      </c>
      <c r="I931" s="69">
        <v>91.182731628417969</v>
      </c>
      <c r="J931" s="64">
        <v>0</v>
      </c>
    </row>
    <row r="932" spans="1:10" x14ac:dyDescent="0.25">
      <c r="A932" s="3" t="str">
        <f t="shared" si="14"/>
        <v>AC Tonnage04 to 057/9/2021 (5:50pm-8:55pm)19</v>
      </c>
      <c r="B932" t="s">
        <v>64</v>
      </c>
      <c r="C932" t="s">
        <v>99</v>
      </c>
      <c r="D932" t="s">
        <v>171</v>
      </c>
      <c r="E932" t="s">
        <v>192</v>
      </c>
      <c r="F932" s="69">
        <v>5.8742637634277344</v>
      </c>
      <c r="G932" s="69">
        <v>5.4975895881652832</v>
      </c>
      <c r="H932" s="69">
        <v>0.20046335458755493</v>
      </c>
      <c r="I932" s="69">
        <v>89.84649658203125</v>
      </c>
      <c r="J932" s="64">
        <v>0</v>
      </c>
    </row>
    <row r="933" spans="1:10" x14ac:dyDescent="0.25">
      <c r="A933" s="3" t="str">
        <f t="shared" si="14"/>
        <v>AC Tonnage04 to 057/9/2021 (5:50pm-8:55pm)20</v>
      </c>
      <c r="B933" t="s">
        <v>64</v>
      </c>
      <c r="C933" t="s">
        <v>99</v>
      </c>
      <c r="D933" t="s">
        <v>171</v>
      </c>
      <c r="E933" t="s">
        <v>193</v>
      </c>
      <c r="F933" s="69">
        <v>5.4511942863464355</v>
      </c>
      <c r="G933" s="69">
        <v>5.0523099899291992</v>
      </c>
      <c r="H933" s="69">
        <v>0.19799907505512238</v>
      </c>
      <c r="I933" s="69">
        <v>87.315727233886719</v>
      </c>
      <c r="J933" s="64">
        <v>0</v>
      </c>
    </row>
    <row r="934" spans="1:10" x14ac:dyDescent="0.25">
      <c r="A934" s="3" t="str">
        <f t="shared" si="14"/>
        <v>AC Tonnage04 to 057/9/2021 (5:50pm-8:55pm)21</v>
      </c>
      <c r="B934" t="s">
        <v>64</v>
      </c>
      <c r="C934" t="s">
        <v>99</v>
      </c>
      <c r="D934" t="s">
        <v>171</v>
      </c>
      <c r="E934" t="s">
        <v>194</v>
      </c>
      <c r="F934" s="69">
        <v>5.4966588020324707</v>
      </c>
      <c r="G934" s="69">
        <v>5.103485107421875</v>
      </c>
      <c r="H934" s="69">
        <v>0.21790355443954468</v>
      </c>
      <c r="I934" s="69">
        <v>83.938117980957031</v>
      </c>
      <c r="J934" s="64">
        <v>0</v>
      </c>
    </row>
    <row r="935" spans="1:10" x14ac:dyDescent="0.25">
      <c r="A935" s="3" t="str">
        <f t="shared" si="14"/>
        <v>AC Tonnage04 to 057/9/2021 (5:50pm-8:55pm)22</v>
      </c>
      <c r="B935" t="s">
        <v>64</v>
      </c>
      <c r="C935" t="s">
        <v>99</v>
      </c>
      <c r="D935" t="s">
        <v>171</v>
      </c>
      <c r="E935" t="s">
        <v>195</v>
      </c>
      <c r="F935" s="69">
        <v>5.1386203765869141</v>
      </c>
      <c r="G935" s="69">
        <v>5.040339469909668</v>
      </c>
      <c r="H935" s="69">
        <v>0.21711690723896027</v>
      </c>
      <c r="I935" s="69">
        <v>80.528717041015625</v>
      </c>
      <c r="J935" s="64">
        <v>0</v>
      </c>
    </row>
    <row r="936" spans="1:10" x14ac:dyDescent="0.25">
      <c r="A936" s="3" t="str">
        <f t="shared" si="14"/>
        <v>AC Tonnage04 to 057/9/2021 (5:50pm-8:55pm)23</v>
      </c>
      <c r="B936" t="s">
        <v>64</v>
      </c>
      <c r="C936" t="s">
        <v>99</v>
      </c>
      <c r="D936" t="s">
        <v>171</v>
      </c>
      <c r="E936" t="s">
        <v>196</v>
      </c>
      <c r="F936" s="69">
        <v>4.7698078155517578</v>
      </c>
      <c r="G936" s="69">
        <v>4.5944352149963379</v>
      </c>
      <c r="H936" s="69">
        <v>0.21138064563274384</v>
      </c>
      <c r="I936" s="69">
        <v>78.768035888671875</v>
      </c>
      <c r="J936" s="64">
        <v>0</v>
      </c>
    </row>
    <row r="937" spans="1:10" x14ac:dyDescent="0.25">
      <c r="A937" s="3" t="str">
        <f t="shared" si="14"/>
        <v>AC Tonnage04 to 057/9/2021 (5:50pm-8:55pm)24</v>
      </c>
      <c r="B937" t="s">
        <v>64</v>
      </c>
      <c r="C937" t="s">
        <v>99</v>
      </c>
      <c r="D937" t="s">
        <v>171</v>
      </c>
      <c r="E937" t="s">
        <v>197</v>
      </c>
      <c r="F937" s="69">
        <v>4.3209829330444336</v>
      </c>
      <c r="G937" s="69">
        <v>4.1687545776367188</v>
      </c>
      <c r="H937" s="69">
        <v>0.22392857074737549</v>
      </c>
      <c r="I937" s="69">
        <v>77.484031677246094</v>
      </c>
      <c r="J937" s="64">
        <v>0</v>
      </c>
    </row>
    <row r="938" spans="1:10" x14ac:dyDescent="0.25">
      <c r="A938" s="3" t="str">
        <f t="shared" si="14"/>
        <v>AC Tonnage04 to 058/27/2021 (5:00pm-6:00pm)1</v>
      </c>
      <c r="B938" t="s">
        <v>64</v>
      </c>
      <c r="C938" t="s">
        <v>99</v>
      </c>
      <c r="D938" t="s">
        <v>172</v>
      </c>
      <c r="E938" t="s">
        <v>174</v>
      </c>
      <c r="F938" s="69">
        <v>3.5349826812744141</v>
      </c>
      <c r="G938" s="69">
        <v>3.8504917621612549</v>
      </c>
      <c r="H938" s="69">
        <v>0.40684691071510315</v>
      </c>
      <c r="I938" s="69">
        <v>73.949676513671875</v>
      </c>
      <c r="J938" s="64">
        <v>0</v>
      </c>
    </row>
    <row r="939" spans="1:10" x14ac:dyDescent="0.25">
      <c r="A939" s="3" t="str">
        <f t="shared" si="14"/>
        <v>AC Tonnage04 to 058/27/2021 (5:00pm-6:00pm)2</v>
      </c>
      <c r="B939" t="s">
        <v>64</v>
      </c>
      <c r="C939" t="s">
        <v>99</v>
      </c>
      <c r="D939" t="s">
        <v>172</v>
      </c>
      <c r="E939" t="s">
        <v>175</v>
      </c>
      <c r="F939" s="69">
        <v>3.3176980018615723</v>
      </c>
      <c r="G939" s="69">
        <v>3.6559717655181885</v>
      </c>
      <c r="H939" s="69">
        <v>0.394074946641922</v>
      </c>
      <c r="I939" s="69">
        <v>72.304786682128906</v>
      </c>
      <c r="J939" s="64">
        <v>0</v>
      </c>
    </row>
    <row r="940" spans="1:10" x14ac:dyDescent="0.25">
      <c r="A940" s="3" t="str">
        <f t="shared" si="14"/>
        <v>AC Tonnage04 to 058/27/2021 (5:00pm-6:00pm)3</v>
      </c>
      <c r="B940" t="s">
        <v>64</v>
      </c>
      <c r="C940" t="s">
        <v>99</v>
      </c>
      <c r="D940" t="s">
        <v>172</v>
      </c>
      <c r="E940" t="s">
        <v>176</v>
      </c>
      <c r="F940" s="69">
        <v>3.1430871486663818</v>
      </c>
      <c r="G940" s="69">
        <v>3.5010614395141602</v>
      </c>
      <c r="H940" s="69">
        <v>0.37255555391311646</v>
      </c>
      <c r="I940" s="69">
        <v>70.708778381347656</v>
      </c>
      <c r="J940" s="64">
        <v>0</v>
      </c>
    </row>
    <row r="941" spans="1:10" x14ac:dyDescent="0.25">
      <c r="A941" s="3" t="str">
        <f t="shared" si="14"/>
        <v>AC Tonnage04 to 058/27/2021 (5:00pm-6:00pm)4</v>
      </c>
      <c r="B941" t="s">
        <v>64</v>
      </c>
      <c r="C941" t="s">
        <v>99</v>
      </c>
      <c r="D941" t="s">
        <v>172</v>
      </c>
      <c r="E941" t="s">
        <v>177</v>
      </c>
      <c r="F941" s="69">
        <v>3.1358001232147217</v>
      </c>
      <c r="G941" s="69">
        <v>3.2974443435668945</v>
      </c>
      <c r="H941" s="69">
        <v>0.25080445408821106</v>
      </c>
      <c r="I941" s="69">
        <v>69.709381103515625</v>
      </c>
      <c r="J941" s="64">
        <v>0</v>
      </c>
    </row>
    <row r="942" spans="1:10" x14ac:dyDescent="0.25">
      <c r="A942" s="3" t="str">
        <f t="shared" si="14"/>
        <v>AC Tonnage04 to 058/27/2021 (5:00pm-6:00pm)5</v>
      </c>
      <c r="B942" t="s">
        <v>64</v>
      </c>
      <c r="C942" t="s">
        <v>99</v>
      </c>
      <c r="D942" t="s">
        <v>172</v>
      </c>
      <c r="E942" t="s">
        <v>178</v>
      </c>
      <c r="F942" s="69">
        <v>3.3381636142730713</v>
      </c>
      <c r="G942" s="69">
        <v>3.305525541305542</v>
      </c>
      <c r="H942" s="69">
        <v>0.26831105351448059</v>
      </c>
      <c r="I942" s="69">
        <v>68.703468322753906</v>
      </c>
      <c r="J942" s="64">
        <v>0</v>
      </c>
    </row>
    <row r="943" spans="1:10" x14ac:dyDescent="0.25">
      <c r="A943" s="3" t="str">
        <f t="shared" si="14"/>
        <v>AC Tonnage04 to 058/27/2021 (5:00pm-6:00pm)6</v>
      </c>
      <c r="B943" t="s">
        <v>64</v>
      </c>
      <c r="C943" t="s">
        <v>99</v>
      </c>
      <c r="D943" t="s">
        <v>172</v>
      </c>
      <c r="E943" t="s">
        <v>179</v>
      </c>
      <c r="F943" s="69">
        <v>4.2694249153137207</v>
      </c>
      <c r="G943" s="69">
        <v>3.6993927955627441</v>
      </c>
      <c r="H943" s="69">
        <v>0.70274180173873901</v>
      </c>
      <c r="I943" s="69">
        <v>67.856758117675781</v>
      </c>
      <c r="J943" s="64">
        <v>0</v>
      </c>
    </row>
    <row r="944" spans="1:10" x14ac:dyDescent="0.25">
      <c r="A944" s="3" t="str">
        <f t="shared" si="14"/>
        <v>AC Tonnage04 to 058/27/2021 (5:00pm-6:00pm)7</v>
      </c>
      <c r="B944" t="s">
        <v>64</v>
      </c>
      <c r="C944" t="s">
        <v>99</v>
      </c>
      <c r="D944" t="s">
        <v>172</v>
      </c>
      <c r="E944" t="s">
        <v>180</v>
      </c>
      <c r="F944" s="69">
        <v>4.2977132797241211</v>
      </c>
      <c r="G944" s="69">
        <v>4.109710693359375</v>
      </c>
      <c r="H944" s="69">
        <v>0.51685249805450439</v>
      </c>
      <c r="I944" s="69">
        <v>66.915779113769531</v>
      </c>
      <c r="J944" s="64">
        <v>0</v>
      </c>
    </row>
    <row r="945" spans="1:10" x14ac:dyDescent="0.25">
      <c r="A945" s="3" t="str">
        <f t="shared" si="14"/>
        <v>AC Tonnage04 to 058/27/2021 (5:00pm-6:00pm)8</v>
      </c>
      <c r="B945" t="s">
        <v>64</v>
      </c>
      <c r="C945" t="s">
        <v>99</v>
      </c>
      <c r="D945" t="s">
        <v>172</v>
      </c>
      <c r="E945" t="s">
        <v>181</v>
      </c>
      <c r="F945" s="69">
        <v>4.7968764305114746</v>
      </c>
      <c r="G945" s="69">
        <v>4.7198629379272461</v>
      </c>
      <c r="H945" s="69">
        <v>0.25305962562561035</v>
      </c>
      <c r="I945" s="69">
        <v>66.6923828125</v>
      </c>
      <c r="J945" s="64">
        <v>0</v>
      </c>
    </row>
    <row r="946" spans="1:10" x14ac:dyDescent="0.25">
      <c r="A946" s="3" t="str">
        <f t="shared" si="14"/>
        <v>AC Tonnage04 to 058/27/2021 (5:00pm-6:00pm)9</v>
      </c>
      <c r="B946" t="s">
        <v>64</v>
      </c>
      <c r="C946" t="s">
        <v>99</v>
      </c>
      <c r="D946" t="s">
        <v>172</v>
      </c>
      <c r="E946" t="s">
        <v>182</v>
      </c>
      <c r="F946" s="69">
        <v>5.7612762451171875</v>
      </c>
      <c r="G946" s="69">
        <v>5.6539316177368164</v>
      </c>
      <c r="H946" s="69">
        <v>0.32461771368980408</v>
      </c>
      <c r="I946" s="69">
        <v>69.527412414550781</v>
      </c>
      <c r="J946" s="64">
        <v>0</v>
      </c>
    </row>
    <row r="947" spans="1:10" x14ac:dyDescent="0.25">
      <c r="A947" s="3" t="str">
        <f t="shared" si="14"/>
        <v>AC Tonnage04 to 058/27/2021 (5:00pm-6:00pm)10</v>
      </c>
      <c r="B947" t="s">
        <v>64</v>
      </c>
      <c r="C947" t="s">
        <v>99</v>
      </c>
      <c r="D947" t="s">
        <v>172</v>
      </c>
      <c r="E947" t="s">
        <v>183</v>
      </c>
      <c r="F947" s="69">
        <v>6.9851794242858887</v>
      </c>
      <c r="G947" s="69">
        <v>6.74969482421875</v>
      </c>
      <c r="H947" s="69">
        <v>0.38306951522827148</v>
      </c>
      <c r="I947" s="69">
        <v>74.862281799316406</v>
      </c>
      <c r="J947" s="64">
        <v>0</v>
      </c>
    </row>
    <row r="948" spans="1:10" x14ac:dyDescent="0.25">
      <c r="A948" s="3" t="str">
        <f t="shared" si="14"/>
        <v>AC Tonnage04 to 058/27/2021 (5:00pm-6:00pm)11</v>
      </c>
      <c r="B948" t="s">
        <v>64</v>
      </c>
      <c r="C948" t="s">
        <v>99</v>
      </c>
      <c r="D948" t="s">
        <v>172</v>
      </c>
      <c r="E948" t="s">
        <v>184</v>
      </c>
      <c r="F948" s="69">
        <v>7.1240582466125488</v>
      </c>
      <c r="G948" s="69">
        <v>7.4795217514038086</v>
      </c>
      <c r="H948" s="69">
        <v>0.41388463973999023</v>
      </c>
      <c r="I948" s="69">
        <v>80.137962341308594</v>
      </c>
      <c r="J948" s="64">
        <v>0</v>
      </c>
    </row>
    <row r="949" spans="1:10" x14ac:dyDescent="0.25">
      <c r="A949" s="3" t="str">
        <f t="shared" si="14"/>
        <v>AC Tonnage04 to 058/27/2021 (5:00pm-6:00pm)12</v>
      </c>
      <c r="B949" t="s">
        <v>64</v>
      </c>
      <c r="C949" t="s">
        <v>99</v>
      </c>
      <c r="D949" t="s">
        <v>172</v>
      </c>
      <c r="E949" t="s">
        <v>185</v>
      </c>
      <c r="F949" s="69">
        <v>8.0853118896484375</v>
      </c>
      <c r="G949" s="69">
        <v>7.8814568519592285</v>
      </c>
      <c r="H949" s="69">
        <v>0.42699912190437317</v>
      </c>
      <c r="I949" s="69">
        <v>84.508575439453125</v>
      </c>
      <c r="J949" s="64">
        <v>0</v>
      </c>
    </row>
    <row r="950" spans="1:10" x14ac:dyDescent="0.25">
      <c r="A950" s="3" t="str">
        <f t="shared" si="14"/>
        <v>AC Tonnage04 to 058/27/2021 (5:00pm-6:00pm)13</v>
      </c>
      <c r="B950" t="s">
        <v>64</v>
      </c>
      <c r="C950" t="s">
        <v>99</v>
      </c>
      <c r="D950" t="s">
        <v>172</v>
      </c>
      <c r="E950" t="s">
        <v>186</v>
      </c>
      <c r="F950" s="69">
        <v>8.4410972595214844</v>
      </c>
      <c r="G950" s="69">
        <v>8.1869401931762695</v>
      </c>
      <c r="H950" s="69">
        <v>0.40210855007171631</v>
      </c>
      <c r="I950" s="69">
        <v>87.840476989746094</v>
      </c>
      <c r="J950" s="64">
        <v>0</v>
      </c>
    </row>
    <row r="951" spans="1:10" x14ac:dyDescent="0.25">
      <c r="A951" s="3" t="str">
        <f t="shared" si="14"/>
        <v>AC Tonnage04 to 058/27/2021 (5:00pm-6:00pm)14</v>
      </c>
      <c r="B951" t="s">
        <v>64</v>
      </c>
      <c r="C951" t="s">
        <v>99</v>
      </c>
      <c r="D951" t="s">
        <v>172</v>
      </c>
      <c r="E951" t="s">
        <v>187</v>
      </c>
      <c r="F951" s="69">
        <v>8.9064140319824219</v>
      </c>
      <c r="G951" s="69">
        <v>8.5963735580444336</v>
      </c>
      <c r="H951" s="69">
        <v>0.4124675989151001</v>
      </c>
      <c r="I951" s="69">
        <v>90.419075012207031</v>
      </c>
      <c r="J951" s="64">
        <v>0</v>
      </c>
    </row>
    <row r="952" spans="1:10" x14ac:dyDescent="0.25">
      <c r="A952" s="3" t="str">
        <f t="shared" si="14"/>
        <v>AC Tonnage04 to 058/27/2021 (5:00pm-6:00pm)15</v>
      </c>
      <c r="B952" t="s">
        <v>64</v>
      </c>
      <c r="C952" t="s">
        <v>99</v>
      </c>
      <c r="D952" t="s">
        <v>172</v>
      </c>
      <c r="E952" t="s">
        <v>188</v>
      </c>
      <c r="F952" s="69">
        <v>8.4110965728759766</v>
      </c>
      <c r="G952" s="69">
        <v>8.4184503555297852</v>
      </c>
      <c r="H952" s="69">
        <v>0.14440685510635376</v>
      </c>
      <c r="I952" s="69">
        <v>91.914154052734375</v>
      </c>
      <c r="J952" s="64">
        <v>0</v>
      </c>
    </row>
    <row r="953" spans="1:10" x14ac:dyDescent="0.25">
      <c r="A953" s="3" t="str">
        <f t="shared" si="14"/>
        <v>AC Tonnage04 to 058/27/2021 (5:00pm-6:00pm)16</v>
      </c>
      <c r="B953" t="s">
        <v>64</v>
      </c>
      <c r="C953" t="s">
        <v>99</v>
      </c>
      <c r="D953" t="s">
        <v>172</v>
      </c>
      <c r="E953" t="s">
        <v>189</v>
      </c>
      <c r="F953" s="69">
        <v>8.1583366394042969</v>
      </c>
      <c r="G953" s="69">
        <v>8.1509838104248047</v>
      </c>
      <c r="H953" s="69">
        <v>0.14440687000751495</v>
      </c>
      <c r="I953" s="69">
        <v>93.156639099121094</v>
      </c>
      <c r="J953" s="64">
        <v>0</v>
      </c>
    </row>
    <row r="954" spans="1:10" x14ac:dyDescent="0.25">
      <c r="A954" s="3" t="str">
        <f t="shared" si="14"/>
        <v>AC Tonnage04 to 058/27/2021 (5:00pm-6:00pm)17</v>
      </c>
      <c r="B954" t="s">
        <v>64</v>
      </c>
      <c r="C954" t="s">
        <v>99</v>
      </c>
      <c r="D954" t="s">
        <v>172</v>
      </c>
      <c r="E954" t="s">
        <v>190</v>
      </c>
      <c r="F954" s="69">
        <v>7.2937617301940918</v>
      </c>
      <c r="G954" s="69">
        <v>7.4409308433532715</v>
      </c>
      <c r="H954" s="69">
        <v>0.33898761868476868</v>
      </c>
      <c r="I954" s="69">
        <v>92.676017761230469</v>
      </c>
      <c r="J954" s="64">
        <v>0</v>
      </c>
    </row>
    <row r="955" spans="1:10" x14ac:dyDescent="0.25">
      <c r="A955" s="3" t="str">
        <f t="shared" si="14"/>
        <v>AC Tonnage04 to 058/27/2021 (5:00pm-6:00pm)18</v>
      </c>
      <c r="B955" t="s">
        <v>64</v>
      </c>
      <c r="C955" t="s">
        <v>99</v>
      </c>
      <c r="D955" t="s">
        <v>172</v>
      </c>
      <c r="E955" t="s">
        <v>191</v>
      </c>
      <c r="F955" s="69">
        <v>6.3432908058166504</v>
      </c>
      <c r="G955" s="69">
        <v>6.0207705497741699</v>
      </c>
      <c r="H955" s="69">
        <v>0.37199249863624573</v>
      </c>
      <c r="I955" s="69">
        <v>90.863410949707031</v>
      </c>
      <c r="J955" s="64">
        <v>0</v>
      </c>
    </row>
    <row r="956" spans="1:10" x14ac:dyDescent="0.25">
      <c r="A956" s="3" t="str">
        <f t="shared" si="14"/>
        <v>AC Tonnage04 to 058/27/2021 (5:00pm-6:00pm)19</v>
      </c>
      <c r="B956" t="s">
        <v>64</v>
      </c>
      <c r="C956" t="s">
        <v>99</v>
      </c>
      <c r="D956" t="s">
        <v>172</v>
      </c>
      <c r="E956" t="s">
        <v>192</v>
      </c>
      <c r="F956" s="69">
        <v>5.467677116394043</v>
      </c>
      <c r="G956" s="69">
        <v>5.5706391334533691</v>
      </c>
      <c r="H956" s="69">
        <v>0.32985574007034302</v>
      </c>
      <c r="I956" s="69">
        <v>88.988815307617188</v>
      </c>
      <c r="J956" s="64">
        <v>0</v>
      </c>
    </row>
    <row r="957" spans="1:10" x14ac:dyDescent="0.25">
      <c r="A957" s="3" t="str">
        <f t="shared" si="14"/>
        <v>AC Tonnage04 to 058/27/2021 (5:00pm-6:00pm)20</v>
      </c>
      <c r="B957" t="s">
        <v>64</v>
      </c>
      <c r="C957" t="s">
        <v>99</v>
      </c>
      <c r="D957" t="s">
        <v>172</v>
      </c>
      <c r="E957" t="s">
        <v>193</v>
      </c>
      <c r="F957" s="69">
        <v>5.0702862739562988</v>
      </c>
      <c r="G957" s="69">
        <v>5.1580157279968262</v>
      </c>
      <c r="H957" s="69">
        <v>0.31764271855354309</v>
      </c>
      <c r="I957" s="69">
        <v>86.421409606933594</v>
      </c>
      <c r="J957" s="64">
        <v>0</v>
      </c>
    </row>
    <row r="958" spans="1:10" x14ac:dyDescent="0.25">
      <c r="A958" s="3" t="str">
        <f t="shared" si="14"/>
        <v>AC Tonnage04 to 058/27/2021 (5:00pm-6:00pm)21</v>
      </c>
      <c r="B958" t="s">
        <v>64</v>
      </c>
      <c r="C958" t="s">
        <v>99</v>
      </c>
      <c r="D958" t="s">
        <v>172</v>
      </c>
      <c r="E958" t="s">
        <v>194</v>
      </c>
      <c r="F958" s="69">
        <v>5.1378636360168457</v>
      </c>
      <c r="G958" s="69">
        <v>5.080559253692627</v>
      </c>
      <c r="H958" s="69">
        <v>0.24864056706428528</v>
      </c>
      <c r="I958" s="69">
        <v>81.938682556152344</v>
      </c>
      <c r="J958" s="64">
        <v>0</v>
      </c>
    </row>
    <row r="959" spans="1:10" x14ac:dyDescent="0.25">
      <c r="A959" s="3" t="str">
        <f t="shared" si="14"/>
        <v>AC Tonnage04 to 058/27/2021 (5:00pm-6:00pm)22</v>
      </c>
      <c r="B959" t="s">
        <v>64</v>
      </c>
      <c r="C959" t="s">
        <v>99</v>
      </c>
      <c r="D959" t="s">
        <v>172</v>
      </c>
      <c r="E959" t="s">
        <v>195</v>
      </c>
      <c r="F959" s="69">
        <v>4.8260912895202637</v>
      </c>
      <c r="G959" s="69">
        <v>4.6795516014099121</v>
      </c>
      <c r="H959" s="69">
        <v>0.25570282340049744</v>
      </c>
      <c r="I959" s="69">
        <v>78.300773620605469</v>
      </c>
      <c r="J959" s="64">
        <v>0</v>
      </c>
    </row>
    <row r="960" spans="1:10" x14ac:dyDescent="0.25">
      <c r="A960" s="3" t="str">
        <f t="shared" si="14"/>
        <v>AC Tonnage04 to 058/27/2021 (5:00pm-6:00pm)23</v>
      </c>
      <c r="B960" t="s">
        <v>64</v>
      </c>
      <c r="C960" t="s">
        <v>99</v>
      </c>
      <c r="D960" t="s">
        <v>172</v>
      </c>
      <c r="E960" t="s">
        <v>196</v>
      </c>
      <c r="F960" s="69">
        <v>4.365570068359375</v>
      </c>
      <c r="G960" s="69">
        <v>4.2386364936828613</v>
      </c>
      <c r="H960" s="69">
        <v>0.23596803843975067</v>
      </c>
      <c r="I960" s="69">
        <v>76.048149108886719</v>
      </c>
      <c r="J960" s="64">
        <v>0</v>
      </c>
    </row>
    <row r="961" spans="1:10" x14ac:dyDescent="0.25">
      <c r="A961" s="3" t="str">
        <f t="shared" si="14"/>
        <v>AC Tonnage04 to 058/27/2021 (5:00pm-6:00pm)24</v>
      </c>
      <c r="B961" t="s">
        <v>64</v>
      </c>
      <c r="C961" t="s">
        <v>99</v>
      </c>
      <c r="D961" t="s">
        <v>172</v>
      </c>
      <c r="E961" t="s">
        <v>197</v>
      </c>
      <c r="F961" s="69">
        <v>4.0455961227416992</v>
      </c>
      <c r="G961" s="69">
        <v>3.81821608543396</v>
      </c>
      <c r="H961" s="69">
        <v>0.2264285534620285</v>
      </c>
      <c r="I961" s="69">
        <v>74.068435668945313</v>
      </c>
      <c r="J961" s="64">
        <v>0</v>
      </c>
    </row>
    <row r="962" spans="1:10" x14ac:dyDescent="0.25">
      <c r="A962" s="3" t="str">
        <f t="shared" si="14"/>
        <v>AC Tonnage04 to 059/9/2021 (3:58pm-5:00pm)1</v>
      </c>
      <c r="B962" t="s">
        <v>64</v>
      </c>
      <c r="C962" t="s">
        <v>99</v>
      </c>
      <c r="D962" t="s">
        <v>173</v>
      </c>
      <c r="E962" t="s">
        <v>174</v>
      </c>
      <c r="F962" s="69">
        <v>3.4957273006439209</v>
      </c>
      <c r="G962" s="69">
        <v>3.7629916667938232</v>
      </c>
      <c r="H962" s="69">
        <v>0.30001381039619446</v>
      </c>
      <c r="I962" s="69">
        <v>72.0489501953125</v>
      </c>
      <c r="J962" s="64">
        <v>0</v>
      </c>
    </row>
    <row r="963" spans="1:10" x14ac:dyDescent="0.25">
      <c r="A963" s="3" t="str">
        <f t="shared" ref="A963:A1026" si="15">B963&amp;C963&amp;D963&amp;E963</f>
        <v>AC Tonnage04 to 059/9/2021 (3:58pm-5:00pm)2</v>
      </c>
      <c r="B963" t="s">
        <v>64</v>
      </c>
      <c r="C963" t="s">
        <v>99</v>
      </c>
      <c r="D963" t="s">
        <v>173</v>
      </c>
      <c r="E963" t="s">
        <v>175</v>
      </c>
      <c r="F963" s="69">
        <v>3.538705587387085</v>
      </c>
      <c r="G963" s="69">
        <v>3.4781489372253418</v>
      </c>
      <c r="H963" s="69">
        <v>0.12398479878902435</v>
      </c>
      <c r="I963" s="69">
        <v>71.600822448730469</v>
      </c>
      <c r="J963" s="64">
        <v>0</v>
      </c>
    </row>
    <row r="964" spans="1:10" x14ac:dyDescent="0.25">
      <c r="A964" s="3" t="str">
        <f t="shared" si="15"/>
        <v>AC Tonnage04 to 059/9/2021 (3:58pm-5:00pm)3</v>
      </c>
      <c r="B964" t="s">
        <v>64</v>
      </c>
      <c r="C964" t="s">
        <v>99</v>
      </c>
      <c r="D964" t="s">
        <v>173</v>
      </c>
      <c r="E964" t="s">
        <v>176</v>
      </c>
      <c r="F964" s="69">
        <v>3.489363431930542</v>
      </c>
      <c r="G964" s="69">
        <v>3.4204301834106445</v>
      </c>
      <c r="H964" s="69">
        <v>0.10512523353099823</v>
      </c>
      <c r="I964" s="69">
        <v>71.203071594238281</v>
      </c>
      <c r="J964" s="64">
        <v>0</v>
      </c>
    </row>
    <row r="965" spans="1:10" x14ac:dyDescent="0.25">
      <c r="A965" s="3" t="str">
        <f t="shared" si="15"/>
        <v>AC Tonnage04 to 059/9/2021 (3:58pm-5:00pm)4</v>
      </c>
      <c r="B965" t="s">
        <v>64</v>
      </c>
      <c r="C965" t="s">
        <v>99</v>
      </c>
      <c r="D965" t="s">
        <v>173</v>
      </c>
      <c r="E965" t="s">
        <v>177</v>
      </c>
      <c r="F965" s="69">
        <v>3.4857656955718994</v>
      </c>
      <c r="G965" s="69">
        <v>3.4271047115325928</v>
      </c>
      <c r="H965" s="69">
        <v>0.1184035912156105</v>
      </c>
      <c r="I965" s="69">
        <v>70.800636291503906</v>
      </c>
      <c r="J965" s="64">
        <v>0</v>
      </c>
    </row>
    <row r="966" spans="1:10" x14ac:dyDescent="0.25">
      <c r="A966" s="3" t="str">
        <f t="shared" si="15"/>
        <v>AC Tonnage04 to 059/9/2021 (3:58pm-5:00pm)5</v>
      </c>
      <c r="B966" t="s">
        <v>64</v>
      </c>
      <c r="C966" t="s">
        <v>99</v>
      </c>
      <c r="D966" t="s">
        <v>173</v>
      </c>
      <c r="E966" t="s">
        <v>178</v>
      </c>
      <c r="F966" s="69">
        <v>3.5304582118988037</v>
      </c>
      <c r="G966" s="69">
        <v>3.5473747253417969</v>
      </c>
      <c r="H966" s="69">
        <v>0.12746612727642059</v>
      </c>
      <c r="I966" s="69">
        <v>70.810516357421875</v>
      </c>
      <c r="J966" s="64">
        <v>0</v>
      </c>
    </row>
    <row r="967" spans="1:10" x14ac:dyDescent="0.25">
      <c r="A967" s="3" t="str">
        <f t="shared" si="15"/>
        <v>AC Tonnage04 to 059/9/2021 (3:58pm-5:00pm)6</v>
      </c>
      <c r="B967" t="s">
        <v>64</v>
      </c>
      <c r="C967" t="s">
        <v>99</v>
      </c>
      <c r="D967" t="s">
        <v>173</v>
      </c>
      <c r="E967" t="s">
        <v>179</v>
      </c>
      <c r="F967" s="69">
        <v>4.1600260734558105</v>
      </c>
      <c r="G967" s="69">
        <v>4.1156477928161621</v>
      </c>
      <c r="H967" s="69">
        <v>0.20856751501560211</v>
      </c>
      <c r="I967" s="69">
        <v>71.055435180664063</v>
      </c>
      <c r="J967" s="64">
        <v>0</v>
      </c>
    </row>
    <row r="968" spans="1:10" x14ac:dyDescent="0.25">
      <c r="A968" s="3" t="str">
        <f t="shared" si="15"/>
        <v>AC Tonnage04 to 059/9/2021 (3:58pm-5:00pm)7</v>
      </c>
      <c r="B968" t="s">
        <v>64</v>
      </c>
      <c r="C968" t="s">
        <v>99</v>
      </c>
      <c r="D968" t="s">
        <v>173</v>
      </c>
      <c r="E968" t="s">
        <v>180</v>
      </c>
      <c r="F968" s="69">
        <v>4.1273484230041504</v>
      </c>
      <c r="G968" s="69">
        <v>4.5778489112854004</v>
      </c>
      <c r="H968" s="69">
        <v>0.53789466619491577</v>
      </c>
      <c r="I968" s="69">
        <v>71.21435546875</v>
      </c>
      <c r="J968" s="64">
        <v>0</v>
      </c>
    </row>
    <row r="969" spans="1:10" x14ac:dyDescent="0.25">
      <c r="A969" s="3" t="str">
        <f t="shared" si="15"/>
        <v>AC Tonnage04 to 059/9/2021 (3:58pm-5:00pm)8</v>
      </c>
      <c r="B969" t="s">
        <v>64</v>
      </c>
      <c r="C969" t="s">
        <v>99</v>
      </c>
      <c r="D969" t="s">
        <v>173</v>
      </c>
      <c r="E969" t="s">
        <v>181</v>
      </c>
      <c r="F969" s="69">
        <v>5.1879220008850098</v>
      </c>
      <c r="G969" s="69">
        <v>5.4291481971740723</v>
      </c>
      <c r="H969" s="69">
        <v>0.58352899551391602</v>
      </c>
      <c r="I969" s="69">
        <v>70.880256652832031</v>
      </c>
      <c r="J969" s="64">
        <v>0</v>
      </c>
    </row>
    <row r="970" spans="1:10" x14ac:dyDescent="0.25">
      <c r="A970" s="3" t="str">
        <f t="shared" si="15"/>
        <v>AC Tonnage04 to 059/9/2021 (3:58pm-5:00pm)9</v>
      </c>
      <c r="B970" t="s">
        <v>64</v>
      </c>
      <c r="C970" t="s">
        <v>99</v>
      </c>
      <c r="D970" t="s">
        <v>173</v>
      </c>
      <c r="E970" t="s">
        <v>182</v>
      </c>
      <c r="F970" s="69">
        <v>6.3744735717773438</v>
      </c>
      <c r="G970" s="69">
        <v>6.340087890625</v>
      </c>
      <c r="H970" s="69">
        <v>0.50943583250045776</v>
      </c>
      <c r="I970" s="69">
        <v>72.096435546875</v>
      </c>
      <c r="J970" s="64">
        <v>0</v>
      </c>
    </row>
    <row r="971" spans="1:10" x14ac:dyDescent="0.25">
      <c r="A971" s="3" t="str">
        <f t="shared" si="15"/>
        <v>AC Tonnage04 to 059/9/2021 (3:58pm-5:00pm)10</v>
      </c>
      <c r="B971" t="s">
        <v>64</v>
      </c>
      <c r="C971" t="s">
        <v>99</v>
      </c>
      <c r="D971" t="s">
        <v>173</v>
      </c>
      <c r="E971" t="s">
        <v>183</v>
      </c>
      <c r="F971" s="69">
        <v>6.7697763442993164</v>
      </c>
      <c r="G971" s="69">
        <v>7.473548412322998</v>
      </c>
      <c r="H971" s="69">
        <v>0.53393948078155518</v>
      </c>
      <c r="I971" s="69">
        <v>75.551048278808594</v>
      </c>
      <c r="J971" s="64">
        <v>0</v>
      </c>
    </row>
    <row r="972" spans="1:10" x14ac:dyDescent="0.25">
      <c r="A972" s="3" t="str">
        <f t="shared" si="15"/>
        <v>AC Tonnage04 to 059/9/2021 (3:58pm-5:00pm)11</v>
      </c>
      <c r="B972" t="s">
        <v>64</v>
      </c>
      <c r="C972" t="s">
        <v>99</v>
      </c>
      <c r="D972" t="s">
        <v>173</v>
      </c>
      <c r="E972" t="s">
        <v>184</v>
      </c>
      <c r="F972" s="69">
        <v>7.8873248100280762</v>
      </c>
      <c r="G972" s="69">
        <v>8.2508401870727539</v>
      </c>
      <c r="H972" s="69">
        <v>0.35737422108650208</v>
      </c>
      <c r="I972" s="69">
        <v>79.534614562988281</v>
      </c>
      <c r="J972" s="64">
        <v>0</v>
      </c>
    </row>
    <row r="973" spans="1:10" x14ac:dyDescent="0.25">
      <c r="A973" s="3" t="str">
        <f t="shared" si="15"/>
        <v>AC Tonnage04 to 059/9/2021 (3:58pm-5:00pm)12</v>
      </c>
      <c r="B973" t="s">
        <v>64</v>
      </c>
      <c r="C973" t="s">
        <v>99</v>
      </c>
      <c r="D973" t="s">
        <v>173</v>
      </c>
      <c r="E973" t="s">
        <v>185</v>
      </c>
      <c r="F973" s="69">
        <v>8.3793430328369141</v>
      </c>
      <c r="G973" s="69">
        <v>8.7770023345947266</v>
      </c>
      <c r="H973" s="69">
        <v>0.31336894631385803</v>
      </c>
      <c r="I973" s="69">
        <v>83.317619323730469</v>
      </c>
      <c r="J973" s="64">
        <v>0</v>
      </c>
    </row>
    <row r="974" spans="1:10" x14ac:dyDescent="0.25">
      <c r="A974" s="3" t="str">
        <f t="shared" si="15"/>
        <v>AC Tonnage04 to 059/9/2021 (3:58pm-5:00pm)13</v>
      </c>
      <c r="B974" t="s">
        <v>64</v>
      </c>
      <c r="C974" t="s">
        <v>99</v>
      </c>
      <c r="D974" t="s">
        <v>173</v>
      </c>
      <c r="E974" t="s">
        <v>186</v>
      </c>
      <c r="F974" s="69">
        <v>8.8883676528930664</v>
      </c>
      <c r="G974" s="69">
        <v>8.8814411163330078</v>
      </c>
      <c r="H974" s="69">
        <v>0.15693865716457367</v>
      </c>
      <c r="I974" s="69">
        <v>85.935348510742188</v>
      </c>
      <c r="J974" s="64">
        <v>0</v>
      </c>
    </row>
    <row r="975" spans="1:10" x14ac:dyDescent="0.25">
      <c r="A975" s="3" t="str">
        <f t="shared" si="15"/>
        <v>AC Tonnage04 to 059/9/2021 (3:58pm-5:00pm)14</v>
      </c>
      <c r="B975" t="s">
        <v>64</v>
      </c>
      <c r="C975" t="s">
        <v>99</v>
      </c>
      <c r="D975" t="s">
        <v>173</v>
      </c>
      <c r="E975" t="s">
        <v>187</v>
      </c>
      <c r="F975" s="69">
        <v>9.3078708648681641</v>
      </c>
      <c r="G975" s="69">
        <v>9.3147983551025391</v>
      </c>
      <c r="H975" s="69">
        <v>0.15693867206573486</v>
      </c>
      <c r="I975" s="69">
        <v>88.337837219238281</v>
      </c>
      <c r="J975" s="64">
        <v>0</v>
      </c>
    </row>
    <row r="976" spans="1:10" x14ac:dyDescent="0.25">
      <c r="A976" s="3" t="str">
        <f t="shared" si="15"/>
        <v>AC Tonnage04 to 059/9/2021 (3:58pm-5:00pm)15</v>
      </c>
      <c r="B976" t="s">
        <v>64</v>
      </c>
      <c r="C976" t="s">
        <v>99</v>
      </c>
      <c r="D976" t="s">
        <v>173</v>
      </c>
      <c r="E976" t="s">
        <v>188</v>
      </c>
      <c r="F976" s="69">
        <v>9.9787082672119141</v>
      </c>
      <c r="G976" s="69">
        <v>9.498896598815918</v>
      </c>
      <c r="H976" s="69">
        <v>0.35627809166908264</v>
      </c>
      <c r="I976" s="69">
        <v>90.369430541992188</v>
      </c>
      <c r="J976" s="64">
        <v>0</v>
      </c>
    </row>
    <row r="977" spans="1:10" x14ac:dyDescent="0.25">
      <c r="A977" s="3" t="str">
        <f t="shared" si="15"/>
        <v>AC Tonnage04 to 059/9/2021 (3:58pm-5:00pm)16</v>
      </c>
      <c r="B977" t="s">
        <v>64</v>
      </c>
      <c r="C977" t="s">
        <v>99</v>
      </c>
      <c r="D977" t="s">
        <v>173</v>
      </c>
      <c r="E977" t="s">
        <v>189</v>
      </c>
      <c r="F977" s="69">
        <v>9.3668842315673828</v>
      </c>
      <c r="G977" s="69">
        <v>9.066828727722168</v>
      </c>
      <c r="H977" s="69">
        <v>0.35805144906044006</v>
      </c>
      <c r="I977" s="69">
        <v>92.404975891113281</v>
      </c>
      <c r="J977" s="64">
        <v>0</v>
      </c>
    </row>
    <row r="978" spans="1:10" x14ac:dyDescent="0.25">
      <c r="A978" s="3" t="str">
        <f t="shared" si="15"/>
        <v>AC Tonnage04 to 059/9/2021 (3:58pm-5:00pm)17</v>
      </c>
      <c r="B978" t="s">
        <v>64</v>
      </c>
      <c r="C978" t="s">
        <v>99</v>
      </c>
      <c r="D978" t="s">
        <v>173</v>
      </c>
      <c r="E978" t="s">
        <v>190</v>
      </c>
      <c r="F978" s="69">
        <v>8.1814384460449219</v>
      </c>
      <c r="G978" s="69">
        <v>7.4710302352905273</v>
      </c>
      <c r="H978" s="69">
        <v>0.3330208957195282</v>
      </c>
      <c r="I978" s="69">
        <v>92.128715515136719</v>
      </c>
      <c r="J978" s="64">
        <v>0</v>
      </c>
    </row>
    <row r="979" spans="1:10" x14ac:dyDescent="0.25">
      <c r="A979" s="3" t="str">
        <f t="shared" si="15"/>
        <v>AC Tonnage04 to 059/9/2021 (3:58pm-5:00pm)18</v>
      </c>
      <c r="B979" t="s">
        <v>64</v>
      </c>
      <c r="C979" t="s">
        <v>99</v>
      </c>
      <c r="D979" t="s">
        <v>173</v>
      </c>
      <c r="E979" t="s">
        <v>191</v>
      </c>
      <c r="F979" s="69">
        <v>6.7665972709655762</v>
      </c>
      <c r="G979" s="69">
        <v>6.8127560615539551</v>
      </c>
      <c r="H979" s="69">
        <v>0.33315619826316833</v>
      </c>
      <c r="I979" s="69">
        <v>90.973960876464844</v>
      </c>
      <c r="J979" s="64">
        <v>0</v>
      </c>
    </row>
    <row r="980" spans="1:10" x14ac:dyDescent="0.25">
      <c r="A980" s="3" t="str">
        <f t="shared" si="15"/>
        <v>AC Tonnage04 to 059/9/2021 (3:58pm-5:00pm)19</v>
      </c>
      <c r="B980" t="s">
        <v>64</v>
      </c>
      <c r="C980" t="s">
        <v>99</v>
      </c>
      <c r="D980" t="s">
        <v>173</v>
      </c>
      <c r="E980" t="s">
        <v>192</v>
      </c>
      <c r="F980" s="69">
        <v>5.9013400077819824</v>
      </c>
      <c r="G980" s="69">
        <v>5.8865146636962891</v>
      </c>
      <c r="H980" s="69">
        <v>0.34236729145050049</v>
      </c>
      <c r="I980" s="69">
        <v>88.43170166015625</v>
      </c>
      <c r="J980" s="64">
        <v>0</v>
      </c>
    </row>
    <row r="981" spans="1:10" x14ac:dyDescent="0.25">
      <c r="A981" s="3" t="str">
        <f t="shared" si="15"/>
        <v>AC Tonnage04 to 059/9/2021 (3:58pm-5:00pm)20</v>
      </c>
      <c r="B981" t="s">
        <v>64</v>
      </c>
      <c r="C981" t="s">
        <v>99</v>
      </c>
      <c r="D981" t="s">
        <v>173</v>
      </c>
      <c r="E981" t="s">
        <v>193</v>
      </c>
      <c r="F981" s="69">
        <v>5.3468060493469238</v>
      </c>
      <c r="G981" s="69">
        <v>5.5018343925476074</v>
      </c>
      <c r="H981" s="69">
        <v>0.33721840381622314</v>
      </c>
      <c r="I981" s="69">
        <v>84.745193481445313</v>
      </c>
      <c r="J981" s="64">
        <v>0</v>
      </c>
    </row>
    <row r="982" spans="1:10" x14ac:dyDescent="0.25">
      <c r="A982" s="3" t="str">
        <f t="shared" si="15"/>
        <v>AC Tonnage04 to 059/9/2021 (3:58pm-5:00pm)21</v>
      </c>
      <c r="B982" t="s">
        <v>64</v>
      </c>
      <c r="C982" t="s">
        <v>99</v>
      </c>
      <c r="D982" t="s">
        <v>173</v>
      </c>
      <c r="E982" t="s">
        <v>194</v>
      </c>
      <c r="F982" s="69">
        <v>5.2160911560058594</v>
      </c>
      <c r="G982" s="69">
        <v>5.173492431640625</v>
      </c>
      <c r="H982" s="69">
        <v>0.32970824837684631</v>
      </c>
      <c r="I982" s="69">
        <v>81.012245178222656</v>
      </c>
      <c r="J982" s="64">
        <v>0</v>
      </c>
    </row>
    <row r="983" spans="1:10" x14ac:dyDescent="0.25">
      <c r="A983" s="3" t="str">
        <f t="shared" si="15"/>
        <v>AC Tonnage04 to 059/9/2021 (3:58pm-5:00pm)22</v>
      </c>
      <c r="B983" t="s">
        <v>64</v>
      </c>
      <c r="C983" t="s">
        <v>99</v>
      </c>
      <c r="D983" t="s">
        <v>173</v>
      </c>
      <c r="E983" t="s">
        <v>195</v>
      </c>
      <c r="F983" s="69">
        <v>5.0473728179931641</v>
      </c>
      <c r="G983" s="69">
        <v>4.6193652153015137</v>
      </c>
      <c r="H983" s="69">
        <v>0.31265613436698914</v>
      </c>
      <c r="I983" s="69">
        <v>78.413894653320313</v>
      </c>
      <c r="J983" s="64">
        <v>0</v>
      </c>
    </row>
    <row r="984" spans="1:10" x14ac:dyDescent="0.25">
      <c r="A984" s="3" t="str">
        <f t="shared" si="15"/>
        <v>AC Tonnage04 to 059/9/2021 (3:58pm-5:00pm)23</v>
      </c>
      <c r="B984" t="s">
        <v>64</v>
      </c>
      <c r="C984" t="s">
        <v>99</v>
      </c>
      <c r="D984" t="s">
        <v>173</v>
      </c>
      <c r="E984" t="s">
        <v>196</v>
      </c>
      <c r="F984" s="69">
        <v>4.7450656890869141</v>
      </c>
      <c r="G984" s="69">
        <v>4.2194981575012207</v>
      </c>
      <c r="H984" s="69">
        <v>0.31847712397575378</v>
      </c>
      <c r="I984" s="69">
        <v>76.356689453125</v>
      </c>
      <c r="J984" s="64">
        <v>0</v>
      </c>
    </row>
    <row r="985" spans="1:10" x14ac:dyDescent="0.25">
      <c r="A985" s="3" t="str">
        <f t="shared" si="15"/>
        <v>AC Tonnage04 to 059/9/2021 (3:58pm-5:00pm)24</v>
      </c>
      <c r="B985" t="s">
        <v>64</v>
      </c>
      <c r="C985" t="s">
        <v>99</v>
      </c>
      <c r="D985" t="s">
        <v>173</v>
      </c>
      <c r="E985" t="s">
        <v>197</v>
      </c>
      <c r="F985" s="69">
        <v>4.3194866180419922</v>
      </c>
      <c r="G985" s="69">
        <v>3.9324436187744141</v>
      </c>
      <c r="H985" s="69">
        <v>0.31633689999580383</v>
      </c>
      <c r="I985" s="69">
        <v>75.062057495117188</v>
      </c>
      <c r="J985" s="64">
        <v>0</v>
      </c>
    </row>
    <row r="986" spans="1:10" x14ac:dyDescent="0.25">
      <c r="A986" s="3" t="str">
        <f t="shared" si="15"/>
        <v>AC Tonnage04 to 05Average Event Day (5:00pm-6:00pm)1</v>
      </c>
      <c r="B986" t="s">
        <v>64</v>
      </c>
      <c r="C986" t="s">
        <v>99</v>
      </c>
      <c r="D986" t="s">
        <v>167</v>
      </c>
      <c r="E986" t="s">
        <v>174</v>
      </c>
      <c r="F986" s="69">
        <v>3.6762368679046631</v>
      </c>
      <c r="G986" s="69">
        <v>3.7697532176971436</v>
      </c>
      <c r="H986" s="69">
        <v>0.12551049888134003</v>
      </c>
      <c r="I986" s="69">
        <v>73.119308471679688</v>
      </c>
      <c r="J986" s="64">
        <v>0</v>
      </c>
    </row>
    <row r="987" spans="1:10" x14ac:dyDescent="0.25">
      <c r="A987" s="3" t="str">
        <f t="shared" si="15"/>
        <v>AC Tonnage04 to 05Average Event Day (5:00pm-6:00pm)2</v>
      </c>
      <c r="B987" t="s">
        <v>64</v>
      </c>
      <c r="C987" t="s">
        <v>99</v>
      </c>
      <c r="D987" t="s">
        <v>167</v>
      </c>
      <c r="E987" t="s">
        <v>175</v>
      </c>
      <c r="F987" s="69">
        <v>3.5462188720703125</v>
      </c>
      <c r="G987" s="69">
        <v>3.6618330478668213</v>
      </c>
      <c r="H987" s="69">
        <v>9.0382792055606842E-2</v>
      </c>
      <c r="I987" s="69">
        <v>72.033218383789063</v>
      </c>
      <c r="J987" s="64">
        <v>0</v>
      </c>
    </row>
    <row r="988" spans="1:10" x14ac:dyDescent="0.25">
      <c r="A988" s="3" t="str">
        <f t="shared" si="15"/>
        <v>AC Tonnage04 to 05Average Event Day (5:00pm-6:00pm)3</v>
      </c>
      <c r="B988" t="s">
        <v>64</v>
      </c>
      <c r="C988" t="s">
        <v>99</v>
      </c>
      <c r="D988" t="s">
        <v>167</v>
      </c>
      <c r="E988" t="s">
        <v>176</v>
      </c>
      <c r="F988" s="69">
        <v>3.5287520885467529</v>
      </c>
      <c r="G988" s="69">
        <v>3.5102670192718506</v>
      </c>
      <c r="H988" s="69">
        <v>8.2723595201969147E-2</v>
      </c>
      <c r="I988" s="69">
        <v>71.113922119140625</v>
      </c>
      <c r="J988" s="64">
        <v>0</v>
      </c>
    </row>
    <row r="989" spans="1:10" x14ac:dyDescent="0.25">
      <c r="A989" s="3" t="str">
        <f t="shared" si="15"/>
        <v>AC Tonnage04 to 05Average Event Day (5:00pm-6:00pm)4</v>
      </c>
      <c r="B989" t="s">
        <v>64</v>
      </c>
      <c r="C989" t="s">
        <v>99</v>
      </c>
      <c r="D989" t="s">
        <v>167</v>
      </c>
      <c r="E989" t="s">
        <v>177</v>
      </c>
      <c r="F989" s="69">
        <v>3.5358219146728516</v>
      </c>
      <c r="G989" s="69">
        <v>3.4779038429260254</v>
      </c>
      <c r="H989" s="69">
        <v>7.5087606906890869E-2</v>
      </c>
      <c r="I989" s="69">
        <v>70.487899780273438</v>
      </c>
      <c r="J989" s="64">
        <v>0</v>
      </c>
    </row>
    <row r="990" spans="1:10" x14ac:dyDescent="0.25">
      <c r="A990" s="3" t="str">
        <f t="shared" si="15"/>
        <v>AC Tonnage04 to 05Average Event Day (5:00pm-6:00pm)5</v>
      </c>
      <c r="B990" t="s">
        <v>64</v>
      </c>
      <c r="C990" t="s">
        <v>99</v>
      </c>
      <c r="D990" t="s">
        <v>167</v>
      </c>
      <c r="E990" t="s">
        <v>178</v>
      </c>
      <c r="F990" s="69">
        <v>3.7653682231903076</v>
      </c>
      <c r="G990" s="69">
        <v>3.5919578075408936</v>
      </c>
      <c r="H990" s="69">
        <v>9.057161957025528E-2</v>
      </c>
      <c r="I990" s="69">
        <v>69.860519409179688</v>
      </c>
      <c r="J990" s="64">
        <v>0</v>
      </c>
    </row>
    <row r="991" spans="1:10" x14ac:dyDescent="0.25">
      <c r="A991" s="3" t="str">
        <f t="shared" si="15"/>
        <v>AC Tonnage04 to 05Average Event Day (5:00pm-6:00pm)6</v>
      </c>
      <c r="B991" t="s">
        <v>64</v>
      </c>
      <c r="C991" t="s">
        <v>99</v>
      </c>
      <c r="D991" t="s">
        <v>167</v>
      </c>
      <c r="E991" t="s">
        <v>179</v>
      </c>
      <c r="F991" s="69">
        <v>4.3718409538269043</v>
      </c>
      <c r="G991" s="69">
        <v>3.9431619644165039</v>
      </c>
      <c r="H991" s="69">
        <v>0.20196652412414551</v>
      </c>
      <c r="I991" s="69">
        <v>69.422218322753906</v>
      </c>
      <c r="J991" s="64">
        <v>0</v>
      </c>
    </row>
    <row r="992" spans="1:10" x14ac:dyDescent="0.25">
      <c r="A992" s="3" t="str">
        <f t="shared" si="15"/>
        <v>AC Tonnage04 to 05Average Event Day (5:00pm-6:00pm)7</v>
      </c>
      <c r="B992" t="s">
        <v>64</v>
      </c>
      <c r="C992" t="s">
        <v>99</v>
      </c>
      <c r="D992" t="s">
        <v>167</v>
      </c>
      <c r="E992" t="s">
        <v>180</v>
      </c>
      <c r="F992" s="69">
        <v>4.915804386138916</v>
      </c>
      <c r="G992" s="69">
        <v>4.4995474815368652</v>
      </c>
      <c r="H992" s="69">
        <v>0.23948538303375244</v>
      </c>
      <c r="I992" s="69">
        <v>69.199859619140625</v>
      </c>
      <c r="J992" s="64">
        <v>0</v>
      </c>
    </row>
    <row r="993" spans="1:10" x14ac:dyDescent="0.25">
      <c r="A993" s="3" t="str">
        <f t="shared" si="15"/>
        <v>AC Tonnage04 to 05Average Event Day (5:00pm-6:00pm)8</v>
      </c>
      <c r="B993" t="s">
        <v>64</v>
      </c>
      <c r="C993" t="s">
        <v>99</v>
      </c>
      <c r="D993" t="s">
        <v>167</v>
      </c>
      <c r="E993" t="s">
        <v>181</v>
      </c>
      <c r="F993" s="69">
        <v>5.3498597145080566</v>
      </c>
      <c r="G993" s="69">
        <v>5.2011246681213379</v>
      </c>
      <c r="H993" s="69">
        <v>0.14171783626079559</v>
      </c>
      <c r="I993" s="69">
        <v>69.924530029296875</v>
      </c>
      <c r="J993" s="64">
        <v>0</v>
      </c>
    </row>
    <row r="994" spans="1:10" x14ac:dyDescent="0.25">
      <c r="A994" s="3" t="str">
        <f t="shared" si="15"/>
        <v>AC Tonnage04 to 05Average Event Day (5:00pm-6:00pm)9</v>
      </c>
      <c r="B994" t="s">
        <v>64</v>
      </c>
      <c r="C994" t="s">
        <v>99</v>
      </c>
      <c r="D994" t="s">
        <v>167</v>
      </c>
      <c r="E994" t="s">
        <v>182</v>
      </c>
      <c r="F994" s="69">
        <v>6.2433381080627441</v>
      </c>
      <c r="G994" s="69">
        <v>6.1414074897766113</v>
      </c>
      <c r="H994" s="69">
        <v>0.16078408062458038</v>
      </c>
      <c r="I994" s="69">
        <v>72.30133056640625</v>
      </c>
      <c r="J994" s="64">
        <v>0</v>
      </c>
    </row>
    <row r="995" spans="1:10" x14ac:dyDescent="0.25">
      <c r="A995" s="3" t="str">
        <f t="shared" si="15"/>
        <v>AC Tonnage04 to 05Average Event Day (5:00pm-6:00pm)10</v>
      </c>
      <c r="B995" t="s">
        <v>64</v>
      </c>
      <c r="C995" t="s">
        <v>99</v>
      </c>
      <c r="D995" t="s">
        <v>167</v>
      </c>
      <c r="E995" t="s">
        <v>183</v>
      </c>
      <c r="F995" s="69">
        <v>7.1203570365905762</v>
      </c>
      <c r="G995" s="69">
        <v>6.9673233032226563</v>
      </c>
      <c r="H995" s="69">
        <v>0.16838462650775909</v>
      </c>
      <c r="I995" s="69">
        <v>75.94384765625</v>
      </c>
      <c r="J995" s="64">
        <v>0</v>
      </c>
    </row>
    <row r="996" spans="1:10" x14ac:dyDescent="0.25">
      <c r="A996" s="3" t="str">
        <f t="shared" si="15"/>
        <v>AC Tonnage04 to 05Average Event Day (5:00pm-6:00pm)11</v>
      </c>
      <c r="B996" t="s">
        <v>64</v>
      </c>
      <c r="C996" t="s">
        <v>99</v>
      </c>
      <c r="D996" t="s">
        <v>167</v>
      </c>
      <c r="E996" t="s">
        <v>184</v>
      </c>
      <c r="F996" s="69">
        <v>7.5177559852600098</v>
      </c>
      <c r="G996" s="69">
        <v>7.732574462890625</v>
      </c>
      <c r="H996" s="69">
        <v>0.21417208015918732</v>
      </c>
      <c r="I996" s="69">
        <v>79.217887878417969</v>
      </c>
      <c r="J996" s="64">
        <v>0</v>
      </c>
    </row>
    <row r="997" spans="1:10" x14ac:dyDescent="0.25">
      <c r="A997" s="3" t="str">
        <f t="shared" si="15"/>
        <v>AC Tonnage04 to 05Average Event Day (5:00pm-6:00pm)12</v>
      </c>
      <c r="B997" t="s">
        <v>64</v>
      </c>
      <c r="C997" t="s">
        <v>99</v>
      </c>
      <c r="D997" t="s">
        <v>167</v>
      </c>
      <c r="E997" t="s">
        <v>185</v>
      </c>
      <c r="F997" s="69">
        <v>8.2010402679443359</v>
      </c>
      <c r="G997" s="69">
        <v>8.1408796310424805</v>
      </c>
      <c r="H997" s="69">
        <v>0.12092013657093048</v>
      </c>
      <c r="I997" s="69">
        <v>82.872947692871094</v>
      </c>
      <c r="J997" s="64">
        <v>0</v>
      </c>
    </row>
    <row r="998" spans="1:10" x14ac:dyDescent="0.25">
      <c r="A998" s="3" t="str">
        <f t="shared" si="15"/>
        <v>AC Tonnage04 to 05Average Event Day (5:00pm-6:00pm)13</v>
      </c>
      <c r="B998" t="s">
        <v>64</v>
      </c>
      <c r="C998" t="s">
        <v>99</v>
      </c>
      <c r="D998" t="s">
        <v>167</v>
      </c>
      <c r="E998" t="s">
        <v>186</v>
      </c>
      <c r="F998" s="69">
        <v>8.603973388671875</v>
      </c>
      <c r="G998" s="69">
        <v>8.5163288116455078</v>
      </c>
      <c r="H998" s="69">
        <v>8.3050355315208435E-2</v>
      </c>
      <c r="I998" s="69">
        <v>86.029159545898438</v>
      </c>
      <c r="J998" s="64">
        <v>0</v>
      </c>
    </row>
    <row r="999" spans="1:10" x14ac:dyDescent="0.25">
      <c r="A999" s="3" t="str">
        <f t="shared" si="15"/>
        <v>AC Tonnage04 to 05Average Event Day (5:00pm-6:00pm)14</v>
      </c>
      <c r="B999" t="s">
        <v>64</v>
      </c>
      <c r="C999" t="s">
        <v>99</v>
      </c>
      <c r="D999" t="s">
        <v>167</v>
      </c>
      <c r="E999" t="s">
        <v>187</v>
      </c>
      <c r="F999" s="69">
        <v>8.917022705078125</v>
      </c>
      <c r="G999" s="69">
        <v>8.6920757293701172</v>
      </c>
      <c r="H999" s="69">
        <v>8.6936712265014648E-2</v>
      </c>
      <c r="I999" s="69">
        <v>88.051506042480469</v>
      </c>
      <c r="J999" s="64">
        <v>0</v>
      </c>
    </row>
    <row r="1000" spans="1:10" x14ac:dyDescent="0.25">
      <c r="A1000" s="3" t="str">
        <f t="shared" si="15"/>
        <v>AC Tonnage04 to 05Average Event Day (5:00pm-6:00pm)15</v>
      </c>
      <c r="B1000" t="s">
        <v>64</v>
      </c>
      <c r="C1000" t="s">
        <v>99</v>
      </c>
      <c r="D1000" t="s">
        <v>167</v>
      </c>
      <c r="E1000" t="s">
        <v>188</v>
      </c>
      <c r="F1000" s="69">
        <v>8.7793540954589844</v>
      </c>
      <c r="G1000" s="69">
        <v>8.7140512466430664</v>
      </c>
      <c r="H1000" s="69">
        <v>0.1317349374294281</v>
      </c>
      <c r="I1000" s="69">
        <v>89.534027099609375</v>
      </c>
      <c r="J1000" s="64">
        <v>0</v>
      </c>
    </row>
    <row r="1001" spans="1:10" x14ac:dyDescent="0.25">
      <c r="A1001" s="3" t="str">
        <f t="shared" si="15"/>
        <v>AC Tonnage04 to 05Average Event Day (5:00pm-6:00pm)16</v>
      </c>
      <c r="B1001" t="s">
        <v>64</v>
      </c>
      <c r="C1001" t="s">
        <v>99</v>
      </c>
      <c r="D1001" t="s">
        <v>167</v>
      </c>
      <c r="E1001" t="s">
        <v>189</v>
      </c>
      <c r="F1001" s="69">
        <v>8.6677589416503906</v>
      </c>
      <c r="G1001" s="69">
        <v>8.4102916717529297</v>
      </c>
      <c r="H1001" s="69">
        <v>0.18718838691711426</v>
      </c>
      <c r="I1001" s="69">
        <v>90.37127685546875</v>
      </c>
      <c r="J1001" s="64">
        <v>0</v>
      </c>
    </row>
    <row r="1002" spans="1:10" x14ac:dyDescent="0.25">
      <c r="A1002" s="3" t="str">
        <f t="shared" si="15"/>
        <v>AC Tonnage04 to 05Average Event Day (5:00pm-6:00pm)17</v>
      </c>
      <c r="B1002" t="s">
        <v>64</v>
      </c>
      <c r="C1002" t="s">
        <v>99</v>
      </c>
      <c r="D1002" t="s">
        <v>167</v>
      </c>
      <c r="E1002" t="s">
        <v>190</v>
      </c>
      <c r="F1002" s="69">
        <v>7.7151412963867188</v>
      </c>
      <c r="G1002" s="69">
        <v>7.730504035949707</v>
      </c>
      <c r="H1002" s="69">
        <v>0.13916666805744171</v>
      </c>
      <c r="I1002" s="69">
        <v>90.585647583007813</v>
      </c>
      <c r="J1002" s="64">
        <v>0</v>
      </c>
    </row>
    <row r="1003" spans="1:10" x14ac:dyDescent="0.25">
      <c r="A1003" s="3" t="str">
        <f t="shared" si="15"/>
        <v>AC Tonnage04 to 05Average Event Day (5:00pm-6:00pm)18</v>
      </c>
      <c r="B1003" t="s">
        <v>64</v>
      </c>
      <c r="C1003" t="s">
        <v>99</v>
      </c>
      <c r="D1003" t="s">
        <v>167</v>
      </c>
      <c r="E1003" t="s">
        <v>191</v>
      </c>
      <c r="F1003" s="69">
        <v>6.8011903762817383</v>
      </c>
      <c r="G1003" s="69">
        <v>6.2996687889099121</v>
      </c>
      <c r="H1003" s="69">
        <v>0.12134474515914917</v>
      </c>
      <c r="I1003" s="69">
        <v>89.451278686523438</v>
      </c>
      <c r="J1003" s="64">
        <v>0</v>
      </c>
    </row>
    <row r="1004" spans="1:10" x14ac:dyDescent="0.25">
      <c r="A1004" s="3" t="str">
        <f t="shared" si="15"/>
        <v>AC Tonnage04 to 05Average Event Day (5:00pm-6:00pm)19</v>
      </c>
      <c r="B1004" t="s">
        <v>64</v>
      </c>
      <c r="C1004" t="s">
        <v>99</v>
      </c>
      <c r="D1004" t="s">
        <v>167</v>
      </c>
      <c r="E1004" t="s">
        <v>192</v>
      </c>
      <c r="F1004" s="69">
        <v>6.0779666900634766</v>
      </c>
      <c r="G1004" s="69">
        <v>6.1027522087097168</v>
      </c>
      <c r="H1004" s="69">
        <v>0.13584901392459869</v>
      </c>
      <c r="I1004" s="69">
        <v>87.757530212402344</v>
      </c>
      <c r="J1004" s="64">
        <v>0</v>
      </c>
    </row>
    <row r="1005" spans="1:10" x14ac:dyDescent="0.25">
      <c r="A1005" s="3" t="str">
        <f t="shared" si="15"/>
        <v>AC Tonnage04 to 05Average Event Day (5:00pm-6:00pm)20</v>
      </c>
      <c r="B1005" t="s">
        <v>64</v>
      </c>
      <c r="C1005" t="s">
        <v>99</v>
      </c>
      <c r="D1005" t="s">
        <v>167</v>
      </c>
      <c r="E1005" t="s">
        <v>193</v>
      </c>
      <c r="F1005" s="69">
        <v>5.504359245300293</v>
      </c>
      <c r="G1005" s="69">
        <v>5.497809886932373</v>
      </c>
      <c r="H1005" s="69">
        <v>0.15867596864700317</v>
      </c>
      <c r="I1005" s="69">
        <v>85.146965026855469</v>
      </c>
      <c r="J1005" s="64">
        <v>0</v>
      </c>
    </row>
    <row r="1006" spans="1:10" x14ac:dyDescent="0.25">
      <c r="A1006" s="3" t="str">
        <f t="shared" si="15"/>
        <v>AC Tonnage04 to 05Average Event Day (5:00pm-6:00pm)21</v>
      </c>
      <c r="B1006" t="s">
        <v>64</v>
      </c>
      <c r="C1006" t="s">
        <v>99</v>
      </c>
      <c r="D1006" t="s">
        <v>167</v>
      </c>
      <c r="E1006" t="s">
        <v>194</v>
      </c>
      <c r="F1006" s="69">
        <v>5.2549757957458496</v>
      </c>
      <c r="G1006" s="69">
        <v>5.3170809745788574</v>
      </c>
      <c r="H1006" s="69">
        <v>0.11416222155094147</v>
      </c>
      <c r="I1006" s="69">
        <v>81.322929382324219</v>
      </c>
      <c r="J1006" s="64">
        <v>0</v>
      </c>
    </row>
    <row r="1007" spans="1:10" x14ac:dyDescent="0.25">
      <c r="A1007" s="3" t="str">
        <f t="shared" si="15"/>
        <v>AC Tonnage04 to 05Average Event Day (5:00pm-6:00pm)22</v>
      </c>
      <c r="B1007" t="s">
        <v>64</v>
      </c>
      <c r="C1007" t="s">
        <v>99</v>
      </c>
      <c r="D1007" t="s">
        <v>167</v>
      </c>
      <c r="E1007" t="s">
        <v>195</v>
      </c>
      <c r="F1007" s="69">
        <v>4.9612255096435547</v>
      </c>
      <c r="G1007" s="69">
        <v>4.9769382476806641</v>
      </c>
      <c r="H1007" s="69">
        <v>0.11940599232912064</v>
      </c>
      <c r="I1007" s="69">
        <v>77.911155700683594</v>
      </c>
      <c r="J1007" s="64">
        <v>0</v>
      </c>
    </row>
    <row r="1008" spans="1:10" x14ac:dyDescent="0.25">
      <c r="A1008" s="3" t="str">
        <f t="shared" si="15"/>
        <v>AC Tonnage04 to 05Average Event Day (5:00pm-6:00pm)23</v>
      </c>
      <c r="B1008" t="s">
        <v>64</v>
      </c>
      <c r="C1008" t="s">
        <v>99</v>
      </c>
      <c r="D1008" t="s">
        <v>167</v>
      </c>
      <c r="E1008" t="s">
        <v>196</v>
      </c>
      <c r="F1008" s="69">
        <v>4.6226439476013184</v>
      </c>
      <c r="G1008" s="69">
        <v>4.5011119842529297</v>
      </c>
      <c r="H1008" s="69">
        <v>9.9483594298362732E-2</v>
      </c>
      <c r="I1008" s="69">
        <v>75.7576904296875</v>
      </c>
      <c r="J1008" s="64">
        <v>0</v>
      </c>
    </row>
    <row r="1009" spans="1:10" x14ac:dyDescent="0.25">
      <c r="A1009" s="3" t="str">
        <f t="shared" si="15"/>
        <v>AC Tonnage04 to 05Average Event Day (5:00pm-6:00pm)24</v>
      </c>
      <c r="B1009" t="s">
        <v>64</v>
      </c>
      <c r="C1009" t="s">
        <v>99</v>
      </c>
      <c r="D1009" t="s">
        <v>167</v>
      </c>
      <c r="E1009" t="s">
        <v>197</v>
      </c>
      <c r="F1009" s="69">
        <v>4.3428220748901367</v>
      </c>
      <c r="G1009" s="69">
        <v>4.1174178123474121</v>
      </c>
      <c r="H1009" s="69">
        <v>0.13602191209793091</v>
      </c>
      <c r="I1009" s="69">
        <v>73.884902954101563</v>
      </c>
      <c r="J1009" s="64">
        <v>0</v>
      </c>
    </row>
    <row r="1010" spans="1:10" x14ac:dyDescent="0.25">
      <c r="A1010" s="3" t="str">
        <f t="shared" si="15"/>
        <v>AC Tonnage05 to 1010/14/2020 (6:00pm-7:00pm)1</v>
      </c>
      <c r="B1010" t="s">
        <v>64</v>
      </c>
      <c r="C1010" t="s">
        <v>100</v>
      </c>
      <c r="D1010" t="s">
        <v>168</v>
      </c>
      <c r="E1010" t="s">
        <v>174</v>
      </c>
      <c r="F1010" s="69" t="s">
        <v>208</v>
      </c>
      <c r="G1010" s="69" t="s">
        <v>208</v>
      </c>
      <c r="H1010" s="69" t="s">
        <v>208</v>
      </c>
      <c r="I1010" s="69" t="s">
        <v>208</v>
      </c>
      <c r="J1010" s="64">
        <v>1</v>
      </c>
    </row>
    <row r="1011" spans="1:10" x14ac:dyDescent="0.25">
      <c r="A1011" s="3" t="str">
        <f t="shared" si="15"/>
        <v>AC Tonnage05 to 1010/14/2020 (6:00pm-7:00pm)2</v>
      </c>
      <c r="B1011" t="s">
        <v>64</v>
      </c>
      <c r="C1011" t="s">
        <v>100</v>
      </c>
      <c r="D1011" t="s">
        <v>168</v>
      </c>
      <c r="E1011" t="s">
        <v>175</v>
      </c>
      <c r="F1011" s="69" t="s">
        <v>208</v>
      </c>
      <c r="G1011" s="69" t="s">
        <v>208</v>
      </c>
      <c r="H1011" s="69" t="s">
        <v>208</v>
      </c>
      <c r="I1011" s="69" t="s">
        <v>208</v>
      </c>
      <c r="J1011" s="64">
        <v>1</v>
      </c>
    </row>
    <row r="1012" spans="1:10" x14ac:dyDescent="0.25">
      <c r="A1012" s="3" t="str">
        <f t="shared" si="15"/>
        <v>AC Tonnage05 to 1010/14/2020 (6:00pm-7:00pm)3</v>
      </c>
      <c r="B1012" t="s">
        <v>64</v>
      </c>
      <c r="C1012" t="s">
        <v>100</v>
      </c>
      <c r="D1012" t="s">
        <v>168</v>
      </c>
      <c r="E1012" t="s">
        <v>176</v>
      </c>
      <c r="F1012" s="69" t="s">
        <v>208</v>
      </c>
      <c r="G1012" s="69" t="s">
        <v>208</v>
      </c>
      <c r="H1012" s="69" t="s">
        <v>208</v>
      </c>
      <c r="I1012" s="69" t="s">
        <v>208</v>
      </c>
      <c r="J1012" s="64">
        <v>1</v>
      </c>
    </row>
    <row r="1013" spans="1:10" x14ac:dyDescent="0.25">
      <c r="A1013" s="3" t="str">
        <f t="shared" si="15"/>
        <v>AC Tonnage05 to 1010/14/2020 (6:00pm-7:00pm)4</v>
      </c>
      <c r="B1013" t="s">
        <v>64</v>
      </c>
      <c r="C1013" t="s">
        <v>100</v>
      </c>
      <c r="D1013" t="s">
        <v>168</v>
      </c>
      <c r="E1013" t="s">
        <v>177</v>
      </c>
      <c r="F1013" s="69" t="s">
        <v>208</v>
      </c>
      <c r="G1013" s="69" t="s">
        <v>208</v>
      </c>
      <c r="H1013" s="69" t="s">
        <v>208</v>
      </c>
      <c r="I1013" s="69" t="s">
        <v>208</v>
      </c>
      <c r="J1013" s="64">
        <v>1</v>
      </c>
    </row>
    <row r="1014" spans="1:10" x14ac:dyDescent="0.25">
      <c r="A1014" s="3" t="str">
        <f t="shared" si="15"/>
        <v>AC Tonnage05 to 1010/14/2020 (6:00pm-7:00pm)5</v>
      </c>
      <c r="B1014" t="s">
        <v>64</v>
      </c>
      <c r="C1014" t="s">
        <v>100</v>
      </c>
      <c r="D1014" t="s">
        <v>168</v>
      </c>
      <c r="E1014" t="s">
        <v>178</v>
      </c>
      <c r="F1014" s="69" t="s">
        <v>208</v>
      </c>
      <c r="G1014" s="69" t="s">
        <v>208</v>
      </c>
      <c r="H1014" s="69" t="s">
        <v>208</v>
      </c>
      <c r="I1014" s="69" t="s">
        <v>208</v>
      </c>
      <c r="J1014" s="64">
        <v>1</v>
      </c>
    </row>
    <row r="1015" spans="1:10" x14ac:dyDescent="0.25">
      <c r="A1015" s="3" t="str">
        <f t="shared" si="15"/>
        <v>AC Tonnage05 to 1010/14/2020 (6:00pm-7:00pm)6</v>
      </c>
      <c r="B1015" t="s">
        <v>64</v>
      </c>
      <c r="C1015" t="s">
        <v>100</v>
      </c>
      <c r="D1015" t="s">
        <v>168</v>
      </c>
      <c r="E1015" t="s">
        <v>179</v>
      </c>
      <c r="F1015" s="69" t="s">
        <v>208</v>
      </c>
      <c r="G1015" s="69" t="s">
        <v>208</v>
      </c>
      <c r="H1015" s="69" t="s">
        <v>208</v>
      </c>
      <c r="I1015" s="69" t="s">
        <v>208</v>
      </c>
      <c r="J1015" s="64">
        <v>1</v>
      </c>
    </row>
    <row r="1016" spans="1:10" x14ac:dyDescent="0.25">
      <c r="A1016" s="3" t="str">
        <f t="shared" si="15"/>
        <v>AC Tonnage05 to 1010/14/2020 (6:00pm-7:00pm)7</v>
      </c>
      <c r="B1016" t="s">
        <v>64</v>
      </c>
      <c r="C1016" t="s">
        <v>100</v>
      </c>
      <c r="D1016" t="s">
        <v>168</v>
      </c>
      <c r="E1016" t="s">
        <v>180</v>
      </c>
      <c r="F1016" s="69" t="s">
        <v>208</v>
      </c>
      <c r="G1016" s="69" t="s">
        <v>208</v>
      </c>
      <c r="H1016" s="69" t="s">
        <v>208</v>
      </c>
      <c r="I1016" s="69" t="s">
        <v>208</v>
      </c>
      <c r="J1016" s="64">
        <v>1</v>
      </c>
    </row>
    <row r="1017" spans="1:10" x14ac:dyDescent="0.25">
      <c r="A1017" s="3" t="str">
        <f t="shared" si="15"/>
        <v>AC Tonnage05 to 1010/14/2020 (6:00pm-7:00pm)8</v>
      </c>
      <c r="B1017" t="s">
        <v>64</v>
      </c>
      <c r="C1017" t="s">
        <v>100</v>
      </c>
      <c r="D1017" t="s">
        <v>168</v>
      </c>
      <c r="E1017" t="s">
        <v>181</v>
      </c>
      <c r="F1017" s="69" t="s">
        <v>208</v>
      </c>
      <c r="G1017" s="69" t="s">
        <v>208</v>
      </c>
      <c r="H1017" s="69" t="s">
        <v>208</v>
      </c>
      <c r="I1017" s="69" t="s">
        <v>208</v>
      </c>
      <c r="J1017" s="64">
        <v>1</v>
      </c>
    </row>
    <row r="1018" spans="1:10" x14ac:dyDescent="0.25">
      <c r="A1018" s="3" t="str">
        <f t="shared" si="15"/>
        <v>AC Tonnage05 to 1010/14/2020 (6:00pm-7:00pm)9</v>
      </c>
      <c r="B1018" t="s">
        <v>64</v>
      </c>
      <c r="C1018" t="s">
        <v>100</v>
      </c>
      <c r="D1018" t="s">
        <v>168</v>
      </c>
      <c r="E1018" t="s">
        <v>182</v>
      </c>
      <c r="F1018" s="69" t="s">
        <v>208</v>
      </c>
      <c r="G1018" s="69" t="s">
        <v>208</v>
      </c>
      <c r="H1018" s="69" t="s">
        <v>208</v>
      </c>
      <c r="I1018" s="69" t="s">
        <v>208</v>
      </c>
      <c r="J1018" s="64">
        <v>1</v>
      </c>
    </row>
    <row r="1019" spans="1:10" x14ac:dyDescent="0.25">
      <c r="A1019" s="3" t="str">
        <f t="shared" si="15"/>
        <v>AC Tonnage05 to 1010/14/2020 (6:00pm-7:00pm)10</v>
      </c>
      <c r="B1019" t="s">
        <v>64</v>
      </c>
      <c r="C1019" t="s">
        <v>100</v>
      </c>
      <c r="D1019" t="s">
        <v>168</v>
      </c>
      <c r="E1019" t="s">
        <v>183</v>
      </c>
      <c r="F1019" s="69" t="s">
        <v>208</v>
      </c>
      <c r="G1019" s="69" t="s">
        <v>208</v>
      </c>
      <c r="H1019" s="69" t="s">
        <v>208</v>
      </c>
      <c r="I1019" s="69" t="s">
        <v>208</v>
      </c>
      <c r="J1019" s="64">
        <v>1</v>
      </c>
    </row>
    <row r="1020" spans="1:10" x14ac:dyDescent="0.25">
      <c r="A1020" s="3" t="str">
        <f t="shared" si="15"/>
        <v>AC Tonnage05 to 1010/14/2020 (6:00pm-7:00pm)11</v>
      </c>
      <c r="B1020" t="s">
        <v>64</v>
      </c>
      <c r="C1020" t="s">
        <v>100</v>
      </c>
      <c r="D1020" t="s">
        <v>168</v>
      </c>
      <c r="E1020" t="s">
        <v>184</v>
      </c>
      <c r="F1020" s="69" t="s">
        <v>208</v>
      </c>
      <c r="G1020" s="69" t="s">
        <v>208</v>
      </c>
      <c r="H1020" s="69" t="s">
        <v>208</v>
      </c>
      <c r="I1020" s="69" t="s">
        <v>208</v>
      </c>
      <c r="J1020" s="64">
        <v>1</v>
      </c>
    </row>
    <row r="1021" spans="1:10" x14ac:dyDescent="0.25">
      <c r="A1021" s="3" t="str">
        <f t="shared" si="15"/>
        <v>AC Tonnage05 to 1010/14/2020 (6:00pm-7:00pm)12</v>
      </c>
      <c r="B1021" t="s">
        <v>64</v>
      </c>
      <c r="C1021" t="s">
        <v>100</v>
      </c>
      <c r="D1021" t="s">
        <v>168</v>
      </c>
      <c r="E1021" t="s">
        <v>185</v>
      </c>
      <c r="F1021" s="69" t="s">
        <v>208</v>
      </c>
      <c r="G1021" s="69" t="s">
        <v>208</v>
      </c>
      <c r="H1021" s="69" t="s">
        <v>208</v>
      </c>
      <c r="I1021" s="69" t="s">
        <v>208</v>
      </c>
      <c r="J1021" s="64">
        <v>1</v>
      </c>
    </row>
    <row r="1022" spans="1:10" x14ac:dyDescent="0.25">
      <c r="A1022" s="3" t="str">
        <f t="shared" si="15"/>
        <v>AC Tonnage05 to 1010/14/2020 (6:00pm-7:00pm)13</v>
      </c>
      <c r="B1022" t="s">
        <v>64</v>
      </c>
      <c r="C1022" t="s">
        <v>100</v>
      </c>
      <c r="D1022" t="s">
        <v>168</v>
      </c>
      <c r="E1022" t="s">
        <v>186</v>
      </c>
      <c r="F1022" s="69" t="s">
        <v>208</v>
      </c>
      <c r="G1022" s="69" t="s">
        <v>208</v>
      </c>
      <c r="H1022" s="69" t="s">
        <v>208</v>
      </c>
      <c r="I1022" s="69" t="s">
        <v>208</v>
      </c>
      <c r="J1022" s="64">
        <v>1</v>
      </c>
    </row>
    <row r="1023" spans="1:10" x14ac:dyDescent="0.25">
      <c r="A1023" s="3" t="str">
        <f t="shared" si="15"/>
        <v>AC Tonnage05 to 1010/14/2020 (6:00pm-7:00pm)14</v>
      </c>
      <c r="B1023" t="s">
        <v>64</v>
      </c>
      <c r="C1023" t="s">
        <v>100</v>
      </c>
      <c r="D1023" t="s">
        <v>168</v>
      </c>
      <c r="E1023" t="s">
        <v>187</v>
      </c>
      <c r="F1023" s="69" t="s">
        <v>208</v>
      </c>
      <c r="G1023" s="69" t="s">
        <v>208</v>
      </c>
      <c r="H1023" s="69" t="s">
        <v>208</v>
      </c>
      <c r="I1023" s="69" t="s">
        <v>208</v>
      </c>
      <c r="J1023" s="64">
        <v>1</v>
      </c>
    </row>
    <row r="1024" spans="1:10" x14ac:dyDescent="0.25">
      <c r="A1024" s="3" t="str">
        <f t="shared" si="15"/>
        <v>AC Tonnage05 to 1010/14/2020 (6:00pm-7:00pm)15</v>
      </c>
      <c r="B1024" t="s">
        <v>64</v>
      </c>
      <c r="C1024" t="s">
        <v>100</v>
      </c>
      <c r="D1024" t="s">
        <v>168</v>
      </c>
      <c r="E1024" t="s">
        <v>188</v>
      </c>
      <c r="F1024" s="69" t="s">
        <v>208</v>
      </c>
      <c r="G1024" s="69" t="s">
        <v>208</v>
      </c>
      <c r="H1024" s="69" t="s">
        <v>208</v>
      </c>
      <c r="I1024" s="69" t="s">
        <v>208</v>
      </c>
      <c r="J1024" s="64">
        <v>1</v>
      </c>
    </row>
    <row r="1025" spans="1:10" x14ac:dyDescent="0.25">
      <c r="A1025" s="3" t="str">
        <f t="shared" si="15"/>
        <v>AC Tonnage05 to 1010/14/2020 (6:00pm-7:00pm)16</v>
      </c>
      <c r="B1025" t="s">
        <v>64</v>
      </c>
      <c r="C1025" t="s">
        <v>100</v>
      </c>
      <c r="D1025" t="s">
        <v>168</v>
      </c>
      <c r="E1025" t="s">
        <v>189</v>
      </c>
      <c r="F1025" s="69" t="s">
        <v>208</v>
      </c>
      <c r="G1025" s="69" t="s">
        <v>208</v>
      </c>
      <c r="H1025" s="69" t="s">
        <v>208</v>
      </c>
      <c r="I1025" s="69" t="s">
        <v>208</v>
      </c>
      <c r="J1025" s="64">
        <v>1</v>
      </c>
    </row>
    <row r="1026" spans="1:10" x14ac:dyDescent="0.25">
      <c r="A1026" s="3" t="str">
        <f t="shared" si="15"/>
        <v>AC Tonnage05 to 1010/14/2020 (6:00pm-7:00pm)17</v>
      </c>
      <c r="B1026" t="s">
        <v>64</v>
      </c>
      <c r="C1026" t="s">
        <v>100</v>
      </c>
      <c r="D1026" t="s">
        <v>168</v>
      </c>
      <c r="E1026" t="s">
        <v>190</v>
      </c>
      <c r="F1026" s="69" t="s">
        <v>208</v>
      </c>
      <c r="G1026" s="69" t="s">
        <v>208</v>
      </c>
      <c r="H1026" s="69" t="s">
        <v>208</v>
      </c>
      <c r="I1026" s="69" t="s">
        <v>208</v>
      </c>
      <c r="J1026" s="64">
        <v>1</v>
      </c>
    </row>
    <row r="1027" spans="1:10" x14ac:dyDescent="0.25">
      <c r="A1027" s="3" t="str">
        <f t="shared" ref="A1027:A1090" si="16">B1027&amp;C1027&amp;D1027&amp;E1027</f>
        <v>AC Tonnage05 to 1010/14/2020 (6:00pm-7:00pm)18</v>
      </c>
      <c r="B1027" t="s">
        <v>64</v>
      </c>
      <c r="C1027" t="s">
        <v>100</v>
      </c>
      <c r="D1027" t="s">
        <v>168</v>
      </c>
      <c r="E1027" t="s">
        <v>191</v>
      </c>
      <c r="F1027" s="69" t="s">
        <v>208</v>
      </c>
      <c r="G1027" s="69" t="s">
        <v>208</v>
      </c>
      <c r="H1027" s="69" t="s">
        <v>208</v>
      </c>
      <c r="I1027" s="69" t="s">
        <v>208</v>
      </c>
      <c r="J1027" s="64">
        <v>1</v>
      </c>
    </row>
    <row r="1028" spans="1:10" x14ac:dyDescent="0.25">
      <c r="A1028" s="3" t="str">
        <f t="shared" si="16"/>
        <v>AC Tonnage05 to 1010/14/2020 (6:00pm-7:00pm)19</v>
      </c>
      <c r="B1028" t="s">
        <v>64</v>
      </c>
      <c r="C1028" t="s">
        <v>100</v>
      </c>
      <c r="D1028" t="s">
        <v>168</v>
      </c>
      <c r="E1028" t="s">
        <v>192</v>
      </c>
      <c r="F1028" s="69" t="s">
        <v>208</v>
      </c>
      <c r="G1028" s="69" t="s">
        <v>208</v>
      </c>
      <c r="H1028" s="69" t="s">
        <v>208</v>
      </c>
      <c r="I1028" s="69" t="s">
        <v>208</v>
      </c>
      <c r="J1028" s="64">
        <v>1</v>
      </c>
    </row>
    <row r="1029" spans="1:10" x14ac:dyDescent="0.25">
      <c r="A1029" s="3" t="str">
        <f t="shared" si="16"/>
        <v>AC Tonnage05 to 1010/14/2020 (6:00pm-7:00pm)20</v>
      </c>
      <c r="B1029" t="s">
        <v>64</v>
      </c>
      <c r="C1029" t="s">
        <v>100</v>
      </c>
      <c r="D1029" t="s">
        <v>168</v>
      </c>
      <c r="E1029" t="s">
        <v>193</v>
      </c>
      <c r="F1029" s="69" t="s">
        <v>208</v>
      </c>
      <c r="G1029" s="69" t="s">
        <v>208</v>
      </c>
      <c r="H1029" s="69" t="s">
        <v>208</v>
      </c>
      <c r="I1029" s="69" t="s">
        <v>208</v>
      </c>
      <c r="J1029" s="64">
        <v>1</v>
      </c>
    </row>
    <row r="1030" spans="1:10" x14ac:dyDescent="0.25">
      <c r="A1030" s="3" t="str">
        <f t="shared" si="16"/>
        <v>AC Tonnage05 to 1010/14/2020 (6:00pm-7:00pm)21</v>
      </c>
      <c r="B1030" t="s">
        <v>64</v>
      </c>
      <c r="C1030" t="s">
        <v>100</v>
      </c>
      <c r="D1030" t="s">
        <v>168</v>
      </c>
      <c r="E1030" t="s">
        <v>194</v>
      </c>
      <c r="F1030" s="69" t="s">
        <v>208</v>
      </c>
      <c r="G1030" s="69" t="s">
        <v>208</v>
      </c>
      <c r="H1030" s="69" t="s">
        <v>208</v>
      </c>
      <c r="I1030" s="69" t="s">
        <v>208</v>
      </c>
      <c r="J1030" s="64">
        <v>1</v>
      </c>
    </row>
    <row r="1031" spans="1:10" x14ac:dyDescent="0.25">
      <c r="A1031" s="3" t="str">
        <f t="shared" si="16"/>
        <v>AC Tonnage05 to 1010/14/2020 (6:00pm-7:00pm)22</v>
      </c>
      <c r="B1031" t="s">
        <v>64</v>
      </c>
      <c r="C1031" t="s">
        <v>100</v>
      </c>
      <c r="D1031" t="s">
        <v>168</v>
      </c>
      <c r="E1031" t="s">
        <v>195</v>
      </c>
      <c r="F1031" s="69" t="s">
        <v>208</v>
      </c>
      <c r="G1031" s="69" t="s">
        <v>208</v>
      </c>
      <c r="H1031" s="69" t="s">
        <v>208</v>
      </c>
      <c r="I1031" s="69" t="s">
        <v>208</v>
      </c>
      <c r="J1031" s="64">
        <v>1</v>
      </c>
    </row>
    <row r="1032" spans="1:10" x14ac:dyDescent="0.25">
      <c r="A1032" s="3" t="str">
        <f t="shared" si="16"/>
        <v>AC Tonnage05 to 1010/14/2020 (6:00pm-7:00pm)23</v>
      </c>
      <c r="B1032" t="s">
        <v>64</v>
      </c>
      <c r="C1032" t="s">
        <v>100</v>
      </c>
      <c r="D1032" t="s">
        <v>168</v>
      </c>
      <c r="E1032" t="s">
        <v>196</v>
      </c>
      <c r="F1032" s="69" t="s">
        <v>208</v>
      </c>
      <c r="G1032" s="69" t="s">
        <v>208</v>
      </c>
      <c r="H1032" s="69" t="s">
        <v>208</v>
      </c>
      <c r="I1032" s="69" t="s">
        <v>208</v>
      </c>
      <c r="J1032" s="64">
        <v>1</v>
      </c>
    </row>
    <row r="1033" spans="1:10" x14ac:dyDescent="0.25">
      <c r="A1033" s="3" t="str">
        <f t="shared" si="16"/>
        <v>AC Tonnage05 to 1010/14/2020 (6:00pm-7:00pm)24</v>
      </c>
      <c r="B1033" t="s">
        <v>64</v>
      </c>
      <c r="C1033" t="s">
        <v>100</v>
      </c>
      <c r="D1033" t="s">
        <v>168</v>
      </c>
      <c r="E1033" t="s">
        <v>197</v>
      </c>
      <c r="F1033" s="69" t="s">
        <v>208</v>
      </c>
      <c r="G1033" s="69" t="s">
        <v>208</v>
      </c>
      <c r="H1033" s="69" t="s">
        <v>208</v>
      </c>
      <c r="I1033" s="69" t="s">
        <v>208</v>
      </c>
      <c r="J1033" s="64">
        <v>1</v>
      </c>
    </row>
    <row r="1034" spans="1:10" x14ac:dyDescent="0.25">
      <c r="A1034" s="3" t="str">
        <f t="shared" si="16"/>
        <v>AC Tonnage05 to 1010/15/2020 (6:00pm-7:00pm)1</v>
      </c>
      <c r="B1034" t="s">
        <v>64</v>
      </c>
      <c r="C1034" t="s">
        <v>100</v>
      </c>
      <c r="D1034" t="s">
        <v>169</v>
      </c>
      <c r="E1034" t="s">
        <v>174</v>
      </c>
      <c r="F1034" s="69" t="s">
        <v>208</v>
      </c>
      <c r="G1034" s="69" t="s">
        <v>208</v>
      </c>
      <c r="H1034" s="69" t="s">
        <v>208</v>
      </c>
      <c r="I1034" s="69" t="s">
        <v>208</v>
      </c>
      <c r="J1034" s="64">
        <v>1</v>
      </c>
    </row>
    <row r="1035" spans="1:10" x14ac:dyDescent="0.25">
      <c r="A1035" s="3" t="str">
        <f t="shared" si="16"/>
        <v>AC Tonnage05 to 1010/15/2020 (6:00pm-7:00pm)2</v>
      </c>
      <c r="B1035" t="s">
        <v>64</v>
      </c>
      <c r="C1035" t="s">
        <v>100</v>
      </c>
      <c r="D1035" t="s">
        <v>169</v>
      </c>
      <c r="E1035" t="s">
        <v>175</v>
      </c>
      <c r="F1035" s="69" t="s">
        <v>208</v>
      </c>
      <c r="G1035" s="69" t="s">
        <v>208</v>
      </c>
      <c r="H1035" s="69" t="s">
        <v>208</v>
      </c>
      <c r="I1035" s="69" t="s">
        <v>208</v>
      </c>
      <c r="J1035" s="64">
        <v>1</v>
      </c>
    </row>
    <row r="1036" spans="1:10" x14ac:dyDescent="0.25">
      <c r="A1036" s="3" t="str">
        <f t="shared" si="16"/>
        <v>AC Tonnage05 to 1010/15/2020 (6:00pm-7:00pm)3</v>
      </c>
      <c r="B1036" t="s">
        <v>64</v>
      </c>
      <c r="C1036" t="s">
        <v>100</v>
      </c>
      <c r="D1036" t="s">
        <v>169</v>
      </c>
      <c r="E1036" t="s">
        <v>176</v>
      </c>
      <c r="F1036" s="69" t="s">
        <v>208</v>
      </c>
      <c r="G1036" s="69" t="s">
        <v>208</v>
      </c>
      <c r="H1036" s="69" t="s">
        <v>208</v>
      </c>
      <c r="I1036" s="69" t="s">
        <v>208</v>
      </c>
      <c r="J1036" s="64">
        <v>1</v>
      </c>
    </row>
    <row r="1037" spans="1:10" x14ac:dyDescent="0.25">
      <c r="A1037" s="3" t="str">
        <f t="shared" si="16"/>
        <v>AC Tonnage05 to 1010/15/2020 (6:00pm-7:00pm)4</v>
      </c>
      <c r="B1037" t="s">
        <v>64</v>
      </c>
      <c r="C1037" t="s">
        <v>100</v>
      </c>
      <c r="D1037" t="s">
        <v>169</v>
      </c>
      <c r="E1037" t="s">
        <v>177</v>
      </c>
      <c r="F1037" s="69" t="s">
        <v>208</v>
      </c>
      <c r="G1037" s="69" t="s">
        <v>208</v>
      </c>
      <c r="H1037" s="69" t="s">
        <v>208</v>
      </c>
      <c r="I1037" s="69" t="s">
        <v>208</v>
      </c>
      <c r="J1037" s="64">
        <v>1</v>
      </c>
    </row>
    <row r="1038" spans="1:10" x14ac:dyDescent="0.25">
      <c r="A1038" s="3" t="str">
        <f t="shared" si="16"/>
        <v>AC Tonnage05 to 1010/15/2020 (6:00pm-7:00pm)5</v>
      </c>
      <c r="B1038" t="s">
        <v>64</v>
      </c>
      <c r="C1038" t="s">
        <v>100</v>
      </c>
      <c r="D1038" t="s">
        <v>169</v>
      </c>
      <c r="E1038" t="s">
        <v>178</v>
      </c>
      <c r="F1038" s="69" t="s">
        <v>208</v>
      </c>
      <c r="G1038" s="69" t="s">
        <v>208</v>
      </c>
      <c r="H1038" s="69" t="s">
        <v>208</v>
      </c>
      <c r="I1038" s="69" t="s">
        <v>208</v>
      </c>
      <c r="J1038" s="64">
        <v>1</v>
      </c>
    </row>
    <row r="1039" spans="1:10" x14ac:dyDescent="0.25">
      <c r="A1039" s="3" t="str">
        <f t="shared" si="16"/>
        <v>AC Tonnage05 to 1010/15/2020 (6:00pm-7:00pm)6</v>
      </c>
      <c r="B1039" t="s">
        <v>64</v>
      </c>
      <c r="C1039" t="s">
        <v>100</v>
      </c>
      <c r="D1039" t="s">
        <v>169</v>
      </c>
      <c r="E1039" t="s">
        <v>179</v>
      </c>
      <c r="F1039" s="69" t="s">
        <v>208</v>
      </c>
      <c r="G1039" s="69" t="s">
        <v>208</v>
      </c>
      <c r="H1039" s="69" t="s">
        <v>208</v>
      </c>
      <c r="I1039" s="69" t="s">
        <v>208</v>
      </c>
      <c r="J1039" s="64">
        <v>1</v>
      </c>
    </row>
    <row r="1040" spans="1:10" x14ac:dyDescent="0.25">
      <c r="A1040" s="3" t="str">
        <f t="shared" si="16"/>
        <v>AC Tonnage05 to 1010/15/2020 (6:00pm-7:00pm)7</v>
      </c>
      <c r="B1040" t="s">
        <v>64</v>
      </c>
      <c r="C1040" t="s">
        <v>100</v>
      </c>
      <c r="D1040" t="s">
        <v>169</v>
      </c>
      <c r="E1040" t="s">
        <v>180</v>
      </c>
      <c r="F1040" s="69" t="s">
        <v>208</v>
      </c>
      <c r="G1040" s="69" t="s">
        <v>208</v>
      </c>
      <c r="H1040" s="69" t="s">
        <v>208</v>
      </c>
      <c r="I1040" s="69" t="s">
        <v>208</v>
      </c>
      <c r="J1040" s="64">
        <v>1</v>
      </c>
    </row>
    <row r="1041" spans="1:10" x14ac:dyDescent="0.25">
      <c r="A1041" s="3" t="str">
        <f t="shared" si="16"/>
        <v>AC Tonnage05 to 1010/15/2020 (6:00pm-7:00pm)8</v>
      </c>
      <c r="B1041" t="s">
        <v>64</v>
      </c>
      <c r="C1041" t="s">
        <v>100</v>
      </c>
      <c r="D1041" t="s">
        <v>169</v>
      </c>
      <c r="E1041" t="s">
        <v>181</v>
      </c>
      <c r="F1041" s="69" t="s">
        <v>208</v>
      </c>
      <c r="G1041" s="69" t="s">
        <v>208</v>
      </c>
      <c r="H1041" s="69" t="s">
        <v>208</v>
      </c>
      <c r="I1041" s="69" t="s">
        <v>208</v>
      </c>
      <c r="J1041" s="64">
        <v>1</v>
      </c>
    </row>
    <row r="1042" spans="1:10" x14ac:dyDescent="0.25">
      <c r="A1042" s="3" t="str">
        <f t="shared" si="16"/>
        <v>AC Tonnage05 to 1010/15/2020 (6:00pm-7:00pm)9</v>
      </c>
      <c r="B1042" t="s">
        <v>64</v>
      </c>
      <c r="C1042" t="s">
        <v>100</v>
      </c>
      <c r="D1042" t="s">
        <v>169</v>
      </c>
      <c r="E1042" t="s">
        <v>182</v>
      </c>
      <c r="F1042" s="69" t="s">
        <v>208</v>
      </c>
      <c r="G1042" s="69" t="s">
        <v>208</v>
      </c>
      <c r="H1042" s="69" t="s">
        <v>208</v>
      </c>
      <c r="I1042" s="69" t="s">
        <v>208</v>
      </c>
      <c r="J1042" s="64">
        <v>1</v>
      </c>
    </row>
    <row r="1043" spans="1:10" x14ac:dyDescent="0.25">
      <c r="A1043" s="3" t="str">
        <f t="shared" si="16"/>
        <v>AC Tonnage05 to 1010/15/2020 (6:00pm-7:00pm)10</v>
      </c>
      <c r="B1043" t="s">
        <v>64</v>
      </c>
      <c r="C1043" t="s">
        <v>100</v>
      </c>
      <c r="D1043" t="s">
        <v>169</v>
      </c>
      <c r="E1043" t="s">
        <v>183</v>
      </c>
      <c r="F1043" s="69" t="s">
        <v>208</v>
      </c>
      <c r="G1043" s="69" t="s">
        <v>208</v>
      </c>
      <c r="H1043" s="69" t="s">
        <v>208</v>
      </c>
      <c r="I1043" s="69" t="s">
        <v>208</v>
      </c>
      <c r="J1043" s="64">
        <v>1</v>
      </c>
    </row>
    <row r="1044" spans="1:10" x14ac:dyDescent="0.25">
      <c r="A1044" s="3" t="str">
        <f t="shared" si="16"/>
        <v>AC Tonnage05 to 1010/15/2020 (6:00pm-7:00pm)11</v>
      </c>
      <c r="B1044" t="s">
        <v>64</v>
      </c>
      <c r="C1044" t="s">
        <v>100</v>
      </c>
      <c r="D1044" t="s">
        <v>169</v>
      </c>
      <c r="E1044" t="s">
        <v>184</v>
      </c>
      <c r="F1044" s="69" t="s">
        <v>208</v>
      </c>
      <c r="G1044" s="69" t="s">
        <v>208</v>
      </c>
      <c r="H1044" s="69" t="s">
        <v>208</v>
      </c>
      <c r="I1044" s="69" t="s">
        <v>208</v>
      </c>
      <c r="J1044" s="64">
        <v>1</v>
      </c>
    </row>
    <row r="1045" spans="1:10" x14ac:dyDescent="0.25">
      <c r="A1045" s="3" t="str">
        <f t="shared" si="16"/>
        <v>AC Tonnage05 to 1010/15/2020 (6:00pm-7:00pm)12</v>
      </c>
      <c r="B1045" t="s">
        <v>64</v>
      </c>
      <c r="C1045" t="s">
        <v>100</v>
      </c>
      <c r="D1045" t="s">
        <v>169</v>
      </c>
      <c r="E1045" t="s">
        <v>185</v>
      </c>
      <c r="F1045" s="69" t="s">
        <v>208</v>
      </c>
      <c r="G1045" s="69" t="s">
        <v>208</v>
      </c>
      <c r="H1045" s="69" t="s">
        <v>208</v>
      </c>
      <c r="I1045" s="69" t="s">
        <v>208</v>
      </c>
      <c r="J1045" s="64">
        <v>1</v>
      </c>
    </row>
    <row r="1046" spans="1:10" x14ac:dyDescent="0.25">
      <c r="A1046" s="3" t="str">
        <f t="shared" si="16"/>
        <v>AC Tonnage05 to 1010/15/2020 (6:00pm-7:00pm)13</v>
      </c>
      <c r="B1046" t="s">
        <v>64</v>
      </c>
      <c r="C1046" t="s">
        <v>100</v>
      </c>
      <c r="D1046" t="s">
        <v>169</v>
      </c>
      <c r="E1046" t="s">
        <v>186</v>
      </c>
      <c r="F1046" s="69" t="s">
        <v>208</v>
      </c>
      <c r="G1046" s="69" t="s">
        <v>208</v>
      </c>
      <c r="H1046" s="69" t="s">
        <v>208</v>
      </c>
      <c r="I1046" s="69" t="s">
        <v>208</v>
      </c>
      <c r="J1046" s="64">
        <v>1</v>
      </c>
    </row>
    <row r="1047" spans="1:10" x14ac:dyDescent="0.25">
      <c r="A1047" s="3" t="str">
        <f t="shared" si="16"/>
        <v>AC Tonnage05 to 1010/15/2020 (6:00pm-7:00pm)14</v>
      </c>
      <c r="B1047" t="s">
        <v>64</v>
      </c>
      <c r="C1047" t="s">
        <v>100</v>
      </c>
      <c r="D1047" t="s">
        <v>169</v>
      </c>
      <c r="E1047" t="s">
        <v>187</v>
      </c>
      <c r="F1047" s="69" t="s">
        <v>208</v>
      </c>
      <c r="G1047" s="69" t="s">
        <v>208</v>
      </c>
      <c r="H1047" s="69" t="s">
        <v>208</v>
      </c>
      <c r="I1047" s="69" t="s">
        <v>208</v>
      </c>
      <c r="J1047" s="64">
        <v>1</v>
      </c>
    </row>
    <row r="1048" spans="1:10" x14ac:dyDescent="0.25">
      <c r="A1048" s="3" t="str">
        <f t="shared" si="16"/>
        <v>AC Tonnage05 to 1010/15/2020 (6:00pm-7:00pm)15</v>
      </c>
      <c r="B1048" t="s">
        <v>64</v>
      </c>
      <c r="C1048" t="s">
        <v>100</v>
      </c>
      <c r="D1048" t="s">
        <v>169</v>
      </c>
      <c r="E1048" t="s">
        <v>188</v>
      </c>
      <c r="F1048" s="69" t="s">
        <v>208</v>
      </c>
      <c r="G1048" s="69" t="s">
        <v>208</v>
      </c>
      <c r="H1048" s="69" t="s">
        <v>208</v>
      </c>
      <c r="I1048" s="69" t="s">
        <v>208</v>
      </c>
      <c r="J1048" s="64">
        <v>1</v>
      </c>
    </row>
    <row r="1049" spans="1:10" x14ac:dyDescent="0.25">
      <c r="A1049" s="3" t="str">
        <f t="shared" si="16"/>
        <v>AC Tonnage05 to 1010/15/2020 (6:00pm-7:00pm)16</v>
      </c>
      <c r="B1049" t="s">
        <v>64</v>
      </c>
      <c r="C1049" t="s">
        <v>100</v>
      </c>
      <c r="D1049" t="s">
        <v>169</v>
      </c>
      <c r="E1049" t="s">
        <v>189</v>
      </c>
      <c r="F1049" s="69" t="s">
        <v>208</v>
      </c>
      <c r="G1049" s="69" t="s">
        <v>208</v>
      </c>
      <c r="H1049" s="69" t="s">
        <v>208</v>
      </c>
      <c r="I1049" s="69" t="s">
        <v>208</v>
      </c>
      <c r="J1049" s="64">
        <v>1</v>
      </c>
    </row>
    <row r="1050" spans="1:10" x14ac:dyDescent="0.25">
      <c r="A1050" s="3" t="str">
        <f t="shared" si="16"/>
        <v>AC Tonnage05 to 1010/15/2020 (6:00pm-7:00pm)17</v>
      </c>
      <c r="B1050" t="s">
        <v>64</v>
      </c>
      <c r="C1050" t="s">
        <v>100</v>
      </c>
      <c r="D1050" t="s">
        <v>169</v>
      </c>
      <c r="E1050" t="s">
        <v>190</v>
      </c>
      <c r="F1050" s="69" t="s">
        <v>208</v>
      </c>
      <c r="G1050" s="69" t="s">
        <v>208</v>
      </c>
      <c r="H1050" s="69" t="s">
        <v>208</v>
      </c>
      <c r="I1050" s="69" t="s">
        <v>208</v>
      </c>
      <c r="J1050" s="64">
        <v>1</v>
      </c>
    </row>
    <row r="1051" spans="1:10" x14ac:dyDescent="0.25">
      <c r="A1051" s="3" t="str">
        <f t="shared" si="16"/>
        <v>AC Tonnage05 to 1010/15/2020 (6:00pm-7:00pm)18</v>
      </c>
      <c r="B1051" t="s">
        <v>64</v>
      </c>
      <c r="C1051" t="s">
        <v>100</v>
      </c>
      <c r="D1051" t="s">
        <v>169</v>
      </c>
      <c r="E1051" t="s">
        <v>191</v>
      </c>
      <c r="F1051" s="69" t="s">
        <v>208</v>
      </c>
      <c r="G1051" s="69" t="s">
        <v>208</v>
      </c>
      <c r="H1051" s="69" t="s">
        <v>208</v>
      </c>
      <c r="I1051" s="69" t="s">
        <v>208</v>
      </c>
      <c r="J1051" s="64">
        <v>1</v>
      </c>
    </row>
    <row r="1052" spans="1:10" x14ac:dyDescent="0.25">
      <c r="A1052" s="3" t="str">
        <f t="shared" si="16"/>
        <v>AC Tonnage05 to 1010/15/2020 (6:00pm-7:00pm)19</v>
      </c>
      <c r="B1052" t="s">
        <v>64</v>
      </c>
      <c r="C1052" t="s">
        <v>100</v>
      </c>
      <c r="D1052" t="s">
        <v>169</v>
      </c>
      <c r="E1052" t="s">
        <v>192</v>
      </c>
      <c r="F1052" s="69" t="s">
        <v>208</v>
      </c>
      <c r="G1052" s="69" t="s">
        <v>208</v>
      </c>
      <c r="H1052" s="69" t="s">
        <v>208</v>
      </c>
      <c r="I1052" s="69" t="s">
        <v>208</v>
      </c>
      <c r="J1052" s="64">
        <v>1</v>
      </c>
    </row>
    <row r="1053" spans="1:10" x14ac:dyDescent="0.25">
      <c r="A1053" s="3" t="str">
        <f t="shared" si="16"/>
        <v>AC Tonnage05 to 1010/15/2020 (6:00pm-7:00pm)20</v>
      </c>
      <c r="B1053" t="s">
        <v>64</v>
      </c>
      <c r="C1053" t="s">
        <v>100</v>
      </c>
      <c r="D1053" t="s">
        <v>169</v>
      </c>
      <c r="E1053" t="s">
        <v>193</v>
      </c>
      <c r="F1053" s="69" t="s">
        <v>208</v>
      </c>
      <c r="G1053" s="69" t="s">
        <v>208</v>
      </c>
      <c r="H1053" s="69" t="s">
        <v>208</v>
      </c>
      <c r="I1053" s="69" t="s">
        <v>208</v>
      </c>
      <c r="J1053" s="64">
        <v>1</v>
      </c>
    </row>
    <row r="1054" spans="1:10" x14ac:dyDescent="0.25">
      <c r="A1054" s="3" t="str">
        <f t="shared" si="16"/>
        <v>AC Tonnage05 to 1010/15/2020 (6:00pm-7:00pm)21</v>
      </c>
      <c r="B1054" t="s">
        <v>64</v>
      </c>
      <c r="C1054" t="s">
        <v>100</v>
      </c>
      <c r="D1054" t="s">
        <v>169</v>
      </c>
      <c r="E1054" t="s">
        <v>194</v>
      </c>
      <c r="F1054" s="69" t="s">
        <v>208</v>
      </c>
      <c r="G1054" s="69" t="s">
        <v>208</v>
      </c>
      <c r="H1054" s="69" t="s">
        <v>208</v>
      </c>
      <c r="I1054" s="69" t="s">
        <v>208</v>
      </c>
      <c r="J1054" s="64">
        <v>1</v>
      </c>
    </row>
    <row r="1055" spans="1:10" x14ac:dyDescent="0.25">
      <c r="A1055" s="3" t="str">
        <f t="shared" si="16"/>
        <v>AC Tonnage05 to 1010/15/2020 (6:00pm-7:00pm)22</v>
      </c>
      <c r="B1055" t="s">
        <v>64</v>
      </c>
      <c r="C1055" t="s">
        <v>100</v>
      </c>
      <c r="D1055" t="s">
        <v>169</v>
      </c>
      <c r="E1055" t="s">
        <v>195</v>
      </c>
      <c r="F1055" s="69" t="s">
        <v>208</v>
      </c>
      <c r="G1055" s="69" t="s">
        <v>208</v>
      </c>
      <c r="H1055" s="69" t="s">
        <v>208</v>
      </c>
      <c r="I1055" s="69" t="s">
        <v>208</v>
      </c>
      <c r="J1055" s="64">
        <v>1</v>
      </c>
    </row>
    <row r="1056" spans="1:10" x14ac:dyDescent="0.25">
      <c r="A1056" s="3" t="str">
        <f t="shared" si="16"/>
        <v>AC Tonnage05 to 1010/15/2020 (6:00pm-7:00pm)23</v>
      </c>
      <c r="B1056" t="s">
        <v>64</v>
      </c>
      <c r="C1056" t="s">
        <v>100</v>
      </c>
      <c r="D1056" t="s">
        <v>169</v>
      </c>
      <c r="E1056" t="s">
        <v>196</v>
      </c>
      <c r="F1056" s="69" t="s">
        <v>208</v>
      </c>
      <c r="G1056" s="69" t="s">
        <v>208</v>
      </c>
      <c r="H1056" s="69" t="s">
        <v>208</v>
      </c>
      <c r="I1056" s="69" t="s">
        <v>208</v>
      </c>
      <c r="J1056" s="64">
        <v>1</v>
      </c>
    </row>
    <row r="1057" spans="1:10" x14ac:dyDescent="0.25">
      <c r="A1057" s="3" t="str">
        <f t="shared" si="16"/>
        <v>AC Tonnage05 to 1010/15/2020 (6:00pm-7:00pm)24</v>
      </c>
      <c r="B1057" t="s">
        <v>64</v>
      </c>
      <c r="C1057" t="s">
        <v>100</v>
      </c>
      <c r="D1057" t="s">
        <v>169</v>
      </c>
      <c r="E1057" t="s">
        <v>197</v>
      </c>
      <c r="F1057" s="69" t="s">
        <v>208</v>
      </c>
      <c r="G1057" s="69" t="s">
        <v>208</v>
      </c>
      <c r="H1057" s="69" t="s">
        <v>208</v>
      </c>
      <c r="I1057" s="69" t="s">
        <v>208</v>
      </c>
      <c r="J1057" s="64">
        <v>1</v>
      </c>
    </row>
    <row r="1058" spans="1:10" x14ac:dyDescent="0.25">
      <c r="A1058" s="3" t="str">
        <f t="shared" si="16"/>
        <v>AC Tonnage05 to 106/17/2021 (5:00pm-6:00pm)1</v>
      </c>
      <c r="B1058" t="s">
        <v>64</v>
      </c>
      <c r="C1058" t="s">
        <v>100</v>
      </c>
      <c r="D1058" t="s">
        <v>170</v>
      </c>
      <c r="E1058" t="s">
        <v>174</v>
      </c>
      <c r="F1058" s="69">
        <v>7.2556109428405762</v>
      </c>
      <c r="G1058" s="69">
        <v>7.2890868186950684</v>
      </c>
      <c r="H1058" s="69">
        <v>0.23421958088874817</v>
      </c>
      <c r="I1058" s="69">
        <v>71.1412353515625</v>
      </c>
      <c r="J1058" s="64">
        <v>0</v>
      </c>
    </row>
    <row r="1059" spans="1:10" x14ac:dyDescent="0.25">
      <c r="A1059" s="3" t="str">
        <f t="shared" si="16"/>
        <v>AC Tonnage05 to 106/17/2021 (5:00pm-6:00pm)2</v>
      </c>
      <c r="B1059" t="s">
        <v>64</v>
      </c>
      <c r="C1059" t="s">
        <v>100</v>
      </c>
      <c r="D1059" t="s">
        <v>170</v>
      </c>
      <c r="E1059" t="s">
        <v>175</v>
      </c>
      <c r="F1059" s="69">
        <v>6.9861741065979004</v>
      </c>
      <c r="G1059" s="69">
        <v>7.0023908615112305</v>
      </c>
      <c r="H1059" s="69">
        <v>0.2074362188577652</v>
      </c>
      <c r="I1059" s="69">
        <v>70.256690979003906</v>
      </c>
      <c r="J1059" s="64">
        <v>0</v>
      </c>
    </row>
    <row r="1060" spans="1:10" x14ac:dyDescent="0.25">
      <c r="A1060" s="3" t="str">
        <f t="shared" si="16"/>
        <v>AC Tonnage05 to 106/17/2021 (5:00pm-6:00pm)3</v>
      </c>
      <c r="B1060" t="s">
        <v>64</v>
      </c>
      <c r="C1060" t="s">
        <v>100</v>
      </c>
      <c r="D1060" t="s">
        <v>170</v>
      </c>
      <c r="E1060" t="s">
        <v>176</v>
      </c>
      <c r="F1060" s="69">
        <v>6.8796672821044922</v>
      </c>
      <c r="G1060" s="69">
        <v>6.8864917755126953</v>
      </c>
      <c r="H1060" s="69">
        <v>0.20555984973907471</v>
      </c>
      <c r="I1060" s="69">
        <v>69.392898559570313</v>
      </c>
      <c r="J1060" s="64">
        <v>0</v>
      </c>
    </row>
    <row r="1061" spans="1:10" x14ac:dyDescent="0.25">
      <c r="A1061" s="3" t="str">
        <f t="shared" si="16"/>
        <v>AC Tonnage05 to 106/17/2021 (5:00pm-6:00pm)4</v>
      </c>
      <c r="B1061" t="s">
        <v>64</v>
      </c>
      <c r="C1061" t="s">
        <v>100</v>
      </c>
      <c r="D1061" t="s">
        <v>170</v>
      </c>
      <c r="E1061" t="s">
        <v>177</v>
      </c>
      <c r="F1061" s="69">
        <v>6.8715319633483887</v>
      </c>
      <c r="G1061" s="69">
        <v>6.9172487258911133</v>
      </c>
      <c r="H1061" s="69">
        <v>0.18401835858821869</v>
      </c>
      <c r="I1061" s="69">
        <v>68.775291442871094</v>
      </c>
      <c r="J1061" s="64">
        <v>0</v>
      </c>
    </row>
    <row r="1062" spans="1:10" x14ac:dyDescent="0.25">
      <c r="A1062" s="3" t="str">
        <f t="shared" si="16"/>
        <v>AC Tonnage05 to 106/17/2021 (5:00pm-6:00pm)5</v>
      </c>
      <c r="B1062" t="s">
        <v>64</v>
      </c>
      <c r="C1062" t="s">
        <v>100</v>
      </c>
      <c r="D1062" t="s">
        <v>170</v>
      </c>
      <c r="E1062" t="s">
        <v>178</v>
      </c>
      <c r="F1062" s="69">
        <v>7.4152102470397949</v>
      </c>
      <c r="G1062" s="69">
        <v>7.4649434089660645</v>
      </c>
      <c r="H1062" s="69">
        <v>0.21048808097839355</v>
      </c>
      <c r="I1062" s="69">
        <v>68.264198303222656</v>
      </c>
      <c r="J1062" s="64">
        <v>0</v>
      </c>
    </row>
    <row r="1063" spans="1:10" x14ac:dyDescent="0.25">
      <c r="A1063" s="3" t="str">
        <f t="shared" si="16"/>
        <v>AC Tonnage05 to 106/17/2021 (5:00pm-6:00pm)6</v>
      </c>
      <c r="B1063" t="s">
        <v>64</v>
      </c>
      <c r="C1063" t="s">
        <v>100</v>
      </c>
      <c r="D1063" t="s">
        <v>170</v>
      </c>
      <c r="E1063" t="s">
        <v>179</v>
      </c>
      <c r="F1063" s="69">
        <v>7.7681970596313477</v>
      </c>
      <c r="G1063" s="69">
        <v>8.1266899108886719</v>
      </c>
      <c r="H1063" s="69">
        <v>0.28478521108627319</v>
      </c>
      <c r="I1063" s="69">
        <v>67.866912841796875</v>
      </c>
      <c r="J1063" s="64">
        <v>0</v>
      </c>
    </row>
    <row r="1064" spans="1:10" x14ac:dyDescent="0.25">
      <c r="A1064" s="3" t="str">
        <f t="shared" si="16"/>
        <v>AC Tonnage05 to 106/17/2021 (5:00pm-6:00pm)7</v>
      </c>
      <c r="B1064" t="s">
        <v>64</v>
      </c>
      <c r="C1064" t="s">
        <v>100</v>
      </c>
      <c r="D1064" t="s">
        <v>170</v>
      </c>
      <c r="E1064" t="s">
        <v>180</v>
      </c>
      <c r="F1064" s="69">
        <v>8.9163084030151367</v>
      </c>
      <c r="G1064" s="69">
        <v>8.9737529754638672</v>
      </c>
      <c r="H1064" s="69">
        <v>0.34995889663696289</v>
      </c>
      <c r="I1064" s="69">
        <v>67.373947143554688</v>
      </c>
      <c r="J1064" s="64">
        <v>0</v>
      </c>
    </row>
    <row r="1065" spans="1:10" x14ac:dyDescent="0.25">
      <c r="A1065" s="3" t="str">
        <f t="shared" si="16"/>
        <v>AC Tonnage05 to 106/17/2021 (5:00pm-6:00pm)8</v>
      </c>
      <c r="B1065" t="s">
        <v>64</v>
      </c>
      <c r="C1065" t="s">
        <v>100</v>
      </c>
      <c r="D1065" t="s">
        <v>170</v>
      </c>
      <c r="E1065" t="s">
        <v>181</v>
      </c>
      <c r="F1065" s="69">
        <v>10.269149780273438</v>
      </c>
      <c r="G1065" s="69">
        <v>10.490508079528809</v>
      </c>
      <c r="H1065" s="69">
        <v>0.33929967880249023</v>
      </c>
      <c r="I1065" s="69">
        <v>68.099922180175781</v>
      </c>
      <c r="J1065" s="64">
        <v>0</v>
      </c>
    </row>
    <row r="1066" spans="1:10" x14ac:dyDescent="0.25">
      <c r="A1066" s="3" t="str">
        <f t="shared" si="16"/>
        <v>AC Tonnage05 to 106/17/2021 (5:00pm-6:00pm)9</v>
      </c>
      <c r="B1066" t="s">
        <v>64</v>
      </c>
      <c r="C1066" t="s">
        <v>100</v>
      </c>
      <c r="D1066" t="s">
        <v>170</v>
      </c>
      <c r="E1066" t="s">
        <v>182</v>
      </c>
      <c r="F1066" s="69">
        <v>12.075749397277832</v>
      </c>
      <c r="G1066" s="69">
        <v>12.174125671386719</v>
      </c>
      <c r="H1066" s="69">
        <v>0.40945196151733398</v>
      </c>
      <c r="I1066" s="69">
        <v>71.687263488769531</v>
      </c>
      <c r="J1066" s="64">
        <v>0</v>
      </c>
    </row>
    <row r="1067" spans="1:10" x14ac:dyDescent="0.25">
      <c r="A1067" s="3" t="str">
        <f t="shared" si="16"/>
        <v>AC Tonnage05 to 106/17/2021 (5:00pm-6:00pm)10</v>
      </c>
      <c r="B1067" t="s">
        <v>64</v>
      </c>
      <c r="C1067" t="s">
        <v>100</v>
      </c>
      <c r="D1067" t="s">
        <v>170</v>
      </c>
      <c r="E1067" t="s">
        <v>183</v>
      </c>
      <c r="F1067" s="69">
        <v>12.975692749023438</v>
      </c>
      <c r="G1067" s="69">
        <v>13.323378562927246</v>
      </c>
      <c r="H1067" s="69">
        <v>0.35875532031059265</v>
      </c>
      <c r="I1067" s="69">
        <v>74.717643737792969</v>
      </c>
      <c r="J1067" s="64">
        <v>0</v>
      </c>
    </row>
    <row r="1068" spans="1:10" x14ac:dyDescent="0.25">
      <c r="A1068" s="3" t="str">
        <f t="shared" si="16"/>
        <v>AC Tonnage05 to 106/17/2021 (5:00pm-6:00pm)11</v>
      </c>
      <c r="B1068" t="s">
        <v>64</v>
      </c>
      <c r="C1068" t="s">
        <v>100</v>
      </c>
      <c r="D1068" t="s">
        <v>170</v>
      </c>
      <c r="E1068" t="s">
        <v>184</v>
      </c>
      <c r="F1068" s="69">
        <v>13.722820281982422</v>
      </c>
      <c r="G1068" s="69">
        <v>13.714409828186035</v>
      </c>
      <c r="H1068" s="69">
        <v>0.44685041904449463</v>
      </c>
      <c r="I1068" s="69">
        <v>75.999763488769531</v>
      </c>
      <c r="J1068" s="64">
        <v>0</v>
      </c>
    </row>
    <row r="1069" spans="1:10" x14ac:dyDescent="0.25">
      <c r="A1069" s="3" t="str">
        <f t="shared" si="16"/>
        <v>AC Tonnage05 to 106/17/2021 (5:00pm-6:00pm)12</v>
      </c>
      <c r="B1069" t="s">
        <v>64</v>
      </c>
      <c r="C1069" t="s">
        <v>100</v>
      </c>
      <c r="D1069" t="s">
        <v>170</v>
      </c>
      <c r="E1069" t="s">
        <v>185</v>
      </c>
      <c r="F1069" s="69">
        <v>13.844127655029297</v>
      </c>
      <c r="G1069" s="69">
        <v>14.329350471496582</v>
      </c>
      <c r="H1069" s="69">
        <v>0.4016965925693512</v>
      </c>
      <c r="I1069" s="69">
        <v>80.1419677734375</v>
      </c>
      <c r="J1069" s="64">
        <v>0</v>
      </c>
    </row>
    <row r="1070" spans="1:10" x14ac:dyDescent="0.25">
      <c r="A1070" s="3" t="str">
        <f t="shared" si="16"/>
        <v>AC Tonnage05 to 106/17/2021 (5:00pm-6:00pm)13</v>
      </c>
      <c r="B1070" t="s">
        <v>64</v>
      </c>
      <c r="C1070" t="s">
        <v>100</v>
      </c>
      <c r="D1070" t="s">
        <v>170</v>
      </c>
      <c r="E1070" t="s">
        <v>186</v>
      </c>
      <c r="F1070" s="69">
        <v>14.064056396484375</v>
      </c>
      <c r="G1070" s="69">
        <v>14.69664192199707</v>
      </c>
      <c r="H1070" s="69">
        <v>0.40205571055412292</v>
      </c>
      <c r="I1070" s="69">
        <v>83.713485717773438</v>
      </c>
      <c r="J1070" s="64">
        <v>0</v>
      </c>
    </row>
    <row r="1071" spans="1:10" x14ac:dyDescent="0.25">
      <c r="A1071" s="3" t="str">
        <f t="shared" si="16"/>
        <v>AC Tonnage05 to 106/17/2021 (5:00pm-6:00pm)14</v>
      </c>
      <c r="B1071" t="s">
        <v>64</v>
      </c>
      <c r="C1071" t="s">
        <v>100</v>
      </c>
      <c r="D1071" t="s">
        <v>170</v>
      </c>
      <c r="E1071" t="s">
        <v>187</v>
      </c>
      <c r="F1071" s="69">
        <v>14.616369247436523</v>
      </c>
      <c r="G1071" s="69">
        <v>15.078797340393066</v>
      </c>
      <c r="H1071" s="69">
        <v>0.32125747203826904</v>
      </c>
      <c r="I1071" s="69">
        <v>85.606071472167969</v>
      </c>
      <c r="J1071" s="64">
        <v>0</v>
      </c>
    </row>
    <row r="1072" spans="1:10" x14ac:dyDescent="0.25">
      <c r="A1072" s="3" t="str">
        <f t="shared" si="16"/>
        <v>AC Tonnage05 to 106/17/2021 (5:00pm-6:00pm)15</v>
      </c>
      <c r="B1072" t="s">
        <v>64</v>
      </c>
      <c r="C1072" t="s">
        <v>100</v>
      </c>
      <c r="D1072" t="s">
        <v>170</v>
      </c>
      <c r="E1072" t="s">
        <v>188</v>
      </c>
      <c r="F1072" s="69">
        <v>14.775263786315918</v>
      </c>
      <c r="G1072" s="69">
        <v>14.815873146057129</v>
      </c>
      <c r="H1072" s="69">
        <v>0.1879798024892807</v>
      </c>
      <c r="I1072" s="69">
        <v>86.789703369140625</v>
      </c>
      <c r="J1072" s="64">
        <v>0</v>
      </c>
    </row>
    <row r="1073" spans="1:10" x14ac:dyDescent="0.25">
      <c r="A1073" s="3" t="str">
        <f t="shared" si="16"/>
        <v>AC Tonnage05 to 106/17/2021 (5:00pm-6:00pm)16</v>
      </c>
      <c r="B1073" t="s">
        <v>64</v>
      </c>
      <c r="C1073" t="s">
        <v>100</v>
      </c>
      <c r="D1073" t="s">
        <v>170</v>
      </c>
      <c r="E1073" t="s">
        <v>189</v>
      </c>
      <c r="F1073" s="69">
        <v>14.243602752685547</v>
      </c>
      <c r="G1073" s="69">
        <v>14.202993392944336</v>
      </c>
      <c r="H1073" s="69">
        <v>0.18797981739044189</v>
      </c>
      <c r="I1073" s="69">
        <v>86.151016235351563</v>
      </c>
      <c r="J1073" s="64">
        <v>0</v>
      </c>
    </row>
    <row r="1074" spans="1:10" x14ac:dyDescent="0.25">
      <c r="A1074" s="3" t="str">
        <f t="shared" si="16"/>
        <v>AC Tonnage05 to 106/17/2021 (5:00pm-6:00pm)17</v>
      </c>
      <c r="B1074" t="s">
        <v>64</v>
      </c>
      <c r="C1074" t="s">
        <v>100</v>
      </c>
      <c r="D1074" t="s">
        <v>170</v>
      </c>
      <c r="E1074" t="s">
        <v>190</v>
      </c>
      <c r="F1074" s="69">
        <v>13.287041664123535</v>
      </c>
      <c r="G1074" s="69">
        <v>13.254292488098145</v>
      </c>
      <c r="H1074" s="69">
        <v>0.28991872072219849</v>
      </c>
      <c r="I1074" s="69">
        <v>85.995277404785156</v>
      </c>
      <c r="J1074" s="64">
        <v>0</v>
      </c>
    </row>
    <row r="1075" spans="1:10" x14ac:dyDescent="0.25">
      <c r="A1075" s="3" t="str">
        <f t="shared" si="16"/>
        <v>AC Tonnage05 to 106/17/2021 (5:00pm-6:00pm)18</v>
      </c>
      <c r="B1075" t="s">
        <v>64</v>
      </c>
      <c r="C1075" t="s">
        <v>100</v>
      </c>
      <c r="D1075" t="s">
        <v>170</v>
      </c>
      <c r="E1075" t="s">
        <v>191</v>
      </c>
      <c r="F1075" s="69">
        <v>11.71385383605957</v>
      </c>
      <c r="G1075" s="69">
        <v>11.119357109069824</v>
      </c>
      <c r="H1075" s="69">
        <v>0.33593752980232239</v>
      </c>
      <c r="I1075" s="69">
        <v>84.849014282226563</v>
      </c>
      <c r="J1075" s="64">
        <v>0</v>
      </c>
    </row>
    <row r="1076" spans="1:10" x14ac:dyDescent="0.25">
      <c r="A1076" s="3" t="str">
        <f t="shared" si="16"/>
        <v>AC Tonnage05 to 106/17/2021 (5:00pm-6:00pm)19</v>
      </c>
      <c r="B1076" t="s">
        <v>64</v>
      </c>
      <c r="C1076" t="s">
        <v>100</v>
      </c>
      <c r="D1076" t="s">
        <v>170</v>
      </c>
      <c r="E1076" t="s">
        <v>192</v>
      </c>
      <c r="F1076" s="69">
        <v>10.56409740447998</v>
      </c>
      <c r="G1076" s="69">
        <v>10.592881202697754</v>
      </c>
      <c r="H1076" s="69">
        <v>0.32720926403999329</v>
      </c>
      <c r="I1076" s="69">
        <v>83.160964965820313</v>
      </c>
      <c r="J1076" s="64">
        <v>0</v>
      </c>
    </row>
    <row r="1077" spans="1:10" x14ac:dyDescent="0.25">
      <c r="A1077" s="3" t="str">
        <f t="shared" si="16"/>
        <v>AC Tonnage05 to 106/17/2021 (5:00pm-6:00pm)20</v>
      </c>
      <c r="B1077" t="s">
        <v>64</v>
      </c>
      <c r="C1077" t="s">
        <v>100</v>
      </c>
      <c r="D1077" t="s">
        <v>170</v>
      </c>
      <c r="E1077" t="s">
        <v>193</v>
      </c>
      <c r="F1077" s="69">
        <v>9.8580455780029297</v>
      </c>
      <c r="G1077" s="69">
        <v>9.8573522567749023</v>
      </c>
      <c r="H1077" s="69">
        <v>0.3559575080871582</v>
      </c>
      <c r="I1077" s="69">
        <v>80.474906921386719</v>
      </c>
      <c r="J1077" s="64">
        <v>0</v>
      </c>
    </row>
    <row r="1078" spans="1:10" x14ac:dyDescent="0.25">
      <c r="A1078" s="3" t="str">
        <f t="shared" si="16"/>
        <v>AC Tonnage05 to 106/17/2021 (5:00pm-6:00pm)21</v>
      </c>
      <c r="B1078" t="s">
        <v>64</v>
      </c>
      <c r="C1078" t="s">
        <v>100</v>
      </c>
      <c r="D1078" t="s">
        <v>170</v>
      </c>
      <c r="E1078" t="s">
        <v>194</v>
      </c>
      <c r="F1078" s="69">
        <v>9.4313774108886719</v>
      </c>
      <c r="G1078" s="69">
        <v>9.5864391326904297</v>
      </c>
      <c r="H1078" s="69">
        <v>0.34089711308479309</v>
      </c>
      <c r="I1078" s="69">
        <v>77.152168273925781</v>
      </c>
      <c r="J1078" s="64">
        <v>0</v>
      </c>
    </row>
    <row r="1079" spans="1:10" x14ac:dyDescent="0.25">
      <c r="A1079" s="3" t="str">
        <f t="shared" si="16"/>
        <v>AC Tonnage05 to 106/17/2021 (5:00pm-6:00pm)22</v>
      </c>
      <c r="B1079" t="s">
        <v>64</v>
      </c>
      <c r="C1079" t="s">
        <v>100</v>
      </c>
      <c r="D1079" t="s">
        <v>170</v>
      </c>
      <c r="E1079" t="s">
        <v>195</v>
      </c>
      <c r="F1079" s="69">
        <v>8.7189216613769531</v>
      </c>
      <c r="G1079" s="69">
        <v>8.9293441772460938</v>
      </c>
      <c r="H1079" s="69">
        <v>0.29802319407463074</v>
      </c>
      <c r="I1079" s="69">
        <v>74.288284301757813</v>
      </c>
      <c r="J1079" s="64">
        <v>0</v>
      </c>
    </row>
    <row r="1080" spans="1:10" x14ac:dyDescent="0.25">
      <c r="A1080" s="3" t="str">
        <f t="shared" si="16"/>
        <v>AC Tonnage05 to 106/17/2021 (5:00pm-6:00pm)23</v>
      </c>
      <c r="B1080" t="s">
        <v>64</v>
      </c>
      <c r="C1080" t="s">
        <v>100</v>
      </c>
      <c r="D1080" t="s">
        <v>170</v>
      </c>
      <c r="E1080" t="s">
        <v>196</v>
      </c>
      <c r="F1080" s="69">
        <v>7.9568672180175781</v>
      </c>
      <c r="G1080" s="69">
        <v>8.272064208984375</v>
      </c>
      <c r="H1080" s="69">
        <v>0.29502978920936584</v>
      </c>
      <c r="I1080" s="69">
        <v>72.674919128417969</v>
      </c>
      <c r="J1080" s="64">
        <v>0</v>
      </c>
    </row>
    <row r="1081" spans="1:10" x14ac:dyDescent="0.25">
      <c r="A1081" s="3" t="str">
        <f t="shared" si="16"/>
        <v>AC Tonnage05 to 106/17/2021 (5:00pm-6:00pm)24</v>
      </c>
      <c r="B1081" t="s">
        <v>64</v>
      </c>
      <c r="C1081" t="s">
        <v>100</v>
      </c>
      <c r="D1081" t="s">
        <v>170</v>
      </c>
      <c r="E1081" t="s">
        <v>197</v>
      </c>
      <c r="F1081" s="69">
        <v>7.5839934349060059</v>
      </c>
      <c r="G1081" s="69">
        <v>7.7470688819885254</v>
      </c>
      <c r="H1081" s="69">
        <v>0.26172316074371338</v>
      </c>
      <c r="I1081" s="69">
        <v>71.059043884277344</v>
      </c>
      <c r="J1081" s="64">
        <v>0</v>
      </c>
    </row>
    <row r="1082" spans="1:10" x14ac:dyDescent="0.25">
      <c r="A1082" s="3" t="str">
        <f t="shared" si="16"/>
        <v>AC Tonnage05 to 107/9/2021 (5:50pm-8:55pm)1</v>
      </c>
      <c r="B1082" t="s">
        <v>64</v>
      </c>
      <c r="C1082" t="s">
        <v>100</v>
      </c>
      <c r="D1082" t="s">
        <v>171</v>
      </c>
      <c r="E1082" t="s">
        <v>174</v>
      </c>
      <c r="F1082" s="69">
        <v>7.5943799018859863</v>
      </c>
      <c r="G1082" s="69">
        <v>7.4777421951293945</v>
      </c>
      <c r="H1082" s="69">
        <v>0.11017604917287827</v>
      </c>
      <c r="I1082" s="69">
        <v>74.55731201171875</v>
      </c>
      <c r="J1082" s="64">
        <v>0</v>
      </c>
    </row>
    <row r="1083" spans="1:10" x14ac:dyDescent="0.25">
      <c r="A1083" s="3" t="str">
        <f t="shared" si="16"/>
        <v>AC Tonnage05 to 107/9/2021 (5:50pm-8:55pm)2</v>
      </c>
      <c r="B1083" t="s">
        <v>64</v>
      </c>
      <c r="C1083" t="s">
        <v>100</v>
      </c>
      <c r="D1083" t="s">
        <v>171</v>
      </c>
      <c r="E1083" t="s">
        <v>175</v>
      </c>
      <c r="F1083" s="69">
        <v>7.3848094940185547</v>
      </c>
      <c r="G1083" s="69">
        <v>7.2064123153686523</v>
      </c>
      <c r="H1083" s="69">
        <v>0.10496759414672852</v>
      </c>
      <c r="I1083" s="69">
        <v>73.874702453613281</v>
      </c>
      <c r="J1083" s="64">
        <v>0</v>
      </c>
    </row>
    <row r="1084" spans="1:10" x14ac:dyDescent="0.25">
      <c r="A1084" s="3" t="str">
        <f t="shared" si="16"/>
        <v>AC Tonnage05 to 107/9/2021 (5:50pm-8:55pm)3</v>
      </c>
      <c r="B1084" t="s">
        <v>64</v>
      </c>
      <c r="C1084" t="s">
        <v>100</v>
      </c>
      <c r="D1084" t="s">
        <v>171</v>
      </c>
      <c r="E1084" t="s">
        <v>176</v>
      </c>
      <c r="F1084" s="69">
        <v>7.140373706817627</v>
      </c>
      <c r="G1084" s="69">
        <v>7.0925440788269043</v>
      </c>
      <c r="H1084" s="69">
        <v>0.1037980392575264</v>
      </c>
      <c r="I1084" s="69">
        <v>73.225540161132813</v>
      </c>
      <c r="J1084" s="64">
        <v>0</v>
      </c>
    </row>
    <row r="1085" spans="1:10" x14ac:dyDescent="0.25">
      <c r="A1085" s="3" t="str">
        <f t="shared" si="16"/>
        <v>AC Tonnage05 to 107/9/2021 (5:50pm-8:55pm)4</v>
      </c>
      <c r="B1085" t="s">
        <v>64</v>
      </c>
      <c r="C1085" t="s">
        <v>100</v>
      </c>
      <c r="D1085" t="s">
        <v>171</v>
      </c>
      <c r="E1085" t="s">
        <v>177</v>
      </c>
      <c r="F1085" s="69">
        <v>7.1454286575317383</v>
      </c>
      <c r="G1085" s="69">
        <v>7.0480356216430664</v>
      </c>
      <c r="H1085" s="69">
        <v>9.9316023290157318E-2</v>
      </c>
      <c r="I1085" s="69">
        <v>72.453895568847656</v>
      </c>
      <c r="J1085" s="64">
        <v>0</v>
      </c>
    </row>
    <row r="1086" spans="1:10" x14ac:dyDescent="0.25">
      <c r="A1086" s="3" t="str">
        <f t="shared" si="16"/>
        <v>AC Tonnage05 to 107/9/2021 (5:50pm-8:55pm)5</v>
      </c>
      <c r="B1086" t="s">
        <v>64</v>
      </c>
      <c r="C1086" t="s">
        <v>100</v>
      </c>
      <c r="D1086" t="s">
        <v>171</v>
      </c>
      <c r="E1086" t="s">
        <v>178</v>
      </c>
      <c r="F1086" s="69">
        <v>7.7005257606506348</v>
      </c>
      <c r="G1086" s="69">
        <v>7.4793295860290527</v>
      </c>
      <c r="H1086" s="69">
        <v>0.12806402146816254</v>
      </c>
      <c r="I1086" s="69">
        <v>72.012359619140625</v>
      </c>
      <c r="J1086" s="64">
        <v>0</v>
      </c>
    </row>
    <row r="1087" spans="1:10" x14ac:dyDescent="0.25">
      <c r="A1087" s="3" t="str">
        <f t="shared" si="16"/>
        <v>AC Tonnage05 to 107/9/2021 (5:50pm-8:55pm)6</v>
      </c>
      <c r="B1087" t="s">
        <v>64</v>
      </c>
      <c r="C1087" t="s">
        <v>100</v>
      </c>
      <c r="D1087" t="s">
        <v>171</v>
      </c>
      <c r="E1087" t="s">
        <v>179</v>
      </c>
      <c r="F1087" s="69">
        <v>8.4729318618774414</v>
      </c>
      <c r="G1087" s="69">
        <v>8.0798263549804688</v>
      </c>
      <c r="H1087" s="69">
        <v>0.16450828313827515</v>
      </c>
      <c r="I1087" s="69">
        <v>71.569473266601563</v>
      </c>
      <c r="J1087" s="64">
        <v>0</v>
      </c>
    </row>
    <row r="1088" spans="1:10" x14ac:dyDescent="0.25">
      <c r="A1088" s="3" t="str">
        <f t="shared" si="16"/>
        <v>AC Tonnage05 to 107/9/2021 (5:50pm-8:55pm)7</v>
      </c>
      <c r="B1088" t="s">
        <v>64</v>
      </c>
      <c r="C1088" t="s">
        <v>100</v>
      </c>
      <c r="D1088" t="s">
        <v>171</v>
      </c>
      <c r="E1088" t="s">
        <v>180</v>
      </c>
      <c r="F1088" s="69">
        <v>9.4118213653564453</v>
      </c>
      <c r="G1088" s="69">
        <v>9.0504980087280273</v>
      </c>
      <c r="H1088" s="69">
        <v>0.24018734693527222</v>
      </c>
      <c r="I1088" s="69">
        <v>71.077140808105469</v>
      </c>
      <c r="J1088" s="64">
        <v>0</v>
      </c>
    </row>
    <row r="1089" spans="1:10" x14ac:dyDescent="0.25">
      <c r="A1089" s="3" t="str">
        <f t="shared" si="16"/>
        <v>AC Tonnage05 to 107/9/2021 (5:50pm-8:55pm)8</v>
      </c>
      <c r="B1089" t="s">
        <v>64</v>
      </c>
      <c r="C1089" t="s">
        <v>100</v>
      </c>
      <c r="D1089" t="s">
        <v>171</v>
      </c>
      <c r="E1089" t="s">
        <v>181</v>
      </c>
      <c r="F1089" s="69">
        <v>10.749660491943359</v>
      </c>
      <c r="G1089" s="69">
        <v>10.484682083129883</v>
      </c>
      <c r="H1089" s="69">
        <v>0.26039561629295349</v>
      </c>
      <c r="I1089" s="69">
        <v>71.362930297851563</v>
      </c>
      <c r="J1089" s="64">
        <v>0</v>
      </c>
    </row>
    <row r="1090" spans="1:10" x14ac:dyDescent="0.25">
      <c r="A1090" s="3" t="str">
        <f t="shared" si="16"/>
        <v>AC Tonnage05 to 107/9/2021 (5:50pm-8:55pm)9</v>
      </c>
      <c r="B1090" t="s">
        <v>64</v>
      </c>
      <c r="C1090" t="s">
        <v>100</v>
      </c>
      <c r="D1090" t="s">
        <v>171</v>
      </c>
      <c r="E1090" t="s">
        <v>182</v>
      </c>
      <c r="F1090" s="69">
        <v>12.482430458068848</v>
      </c>
      <c r="G1090" s="69">
        <v>12.179739952087402</v>
      </c>
      <c r="H1090" s="69">
        <v>0.28755488991737366</v>
      </c>
      <c r="I1090" s="69">
        <v>73.842811584472656</v>
      </c>
      <c r="J1090" s="64">
        <v>0</v>
      </c>
    </row>
    <row r="1091" spans="1:10" x14ac:dyDescent="0.25">
      <c r="A1091" s="3" t="str">
        <f t="shared" ref="A1091:A1154" si="17">B1091&amp;C1091&amp;D1091&amp;E1091</f>
        <v>AC Tonnage05 to 107/9/2021 (5:50pm-8:55pm)10</v>
      </c>
      <c r="B1091" t="s">
        <v>64</v>
      </c>
      <c r="C1091" t="s">
        <v>100</v>
      </c>
      <c r="D1091" t="s">
        <v>171</v>
      </c>
      <c r="E1091" t="s">
        <v>183</v>
      </c>
      <c r="F1091" s="69">
        <v>13.750980377197266</v>
      </c>
      <c r="G1091" s="69">
        <v>13.318440437316895</v>
      </c>
      <c r="H1091" s="69">
        <v>0.30277255177497864</v>
      </c>
      <c r="I1091" s="69">
        <v>77.519081115722656</v>
      </c>
      <c r="J1091" s="64">
        <v>0</v>
      </c>
    </row>
    <row r="1092" spans="1:10" x14ac:dyDescent="0.25">
      <c r="A1092" s="3" t="str">
        <f t="shared" si="17"/>
        <v>AC Tonnage05 to 107/9/2021 (5:50pm-8:55pm)11</v>
      </c>
      <c r="B1092" t="s">
        <v>64</v>
      </c>
      <c r="C1092" t="s">
        <v>100</v>
      </c>
      <c r="D1092" t="s">
        <v>171</v>
      </c>
      <c r="E1092" t="s">
        <v>184</v>
      </c>
      <c r="F1092" s="69">
        <v>14.111083030700684</v>
      </c>
      <c r="G1092" s="69">
        <v>13.918862342834473</v>
      </c>
      <c r="H1092" s="69">
        <v>0.32539644837379456</v>
      </c>
      <c r="I1092" s="69">
        <v>82.063087463378906</v>
      </c>
      <c r="J1092" s="64">
        <v>0</v>
      </c>
    </row>
    <row r="1093" spans="1:10" x14ac:dyDescent="0.25">
      <c r="A1093" s="3" t="str">
        <f t="shared" si="17"/>
        <v>AC Tonnage05 to 107/9/2021 (5:50pm-8:55pm)12</v>
      </c>
      <c r="B1093" t="s">
        <v>64</v>
      </c>
      <c r="C1093" t="s">
        <v>100</v>
      </c>
      <c r="D1093" t="s">
        <v>171</v>
      </c>
      <c r="E1093" t="s">
        <v>185</v>
      </c>
      <c r="F1093" s="69">
        <v>14.477478981018066</v>
      </c>
      <c r="G1093" s="69">
        <v>14.410499572753906</v>
      </c>
      <c r="H1093" s="69">
        <v>0.32482385635375977</v>
      </c>
      <c r="I1093" s="69">
        <v>84.917884826660156</v>
      </c>
      <c r="J1093" s="64">
        <v>0</v>
      </c>
    </row>
    <row r="1094" spans="1:10" x14ac:dyDescent="0.25">
      <c r="A1094" s="3" t="str">
        <f t="shared" si="17"/>
        <v>AC Tonnage05 to 107/9/2021 (5:50pm-8:55pm)13</v>
      </c>
      <c r="B1094" t="s">
        <v>64</v>
      </c>
      <c r="C1094" t="s">
        <v>100</v>
      </c>
      <c r="D1094" t="s">
        <v>171</v>
      </c>
      <c r="E1094" t="s">
        <v>186</v>
      </c>
      <c r="F1094" s="69">
        <v>14.691725730895996</v>
      </c>
      <c r="G1094" s="69">
        <v>14.703227996826172</v>
      </c>
      <c r="H1094" s="69">
        <v>0.32691681385040283</v>
      </c>
      <c r="I1094" s="69">
        <v>87.092636108398438</v>
      </c>
      <c r="J1094" s="64">
        <v>0</v>
      </c>
    </row>
    <row r="1095" spans="1:10" x14ac:dyDescent="0.25">
      <c r="A1095" s="3" t="str">
        <f t="shared" si="17"/>
        <v>AC Tonnage05 to 107/9/2021 (5:50pm-8:55pm)14</v>
      </c>
      <c r="B1095" t="s">
        <v>64</v>
      </c>
      <c r="C1095" t="s">
        <v>100</v>
      </c>
      <c r="D1095" t="s">
        <v>171</v>
      </c>
      <c r="E1095" t="s">
        <v>187</v>
      </c>
      <c r="F1095" s="69">
        <v>15.117312431335449</v>
      </c>
      <c r="G1095" s="69">
        <v>14.943734169006348</v>
      </c>
      <c r="H1095" s="69">
        <v>0.26437804102897644</v>
      </c>
      <c r="I1095" s="69">
        <v>88.993133544921875</v>
      </c>
      <c r="J1095" s="64">
        <v>0</v>
      </c>
    </row>
    <row r="1096" spans="1:10" x14ac:dyDescent="0.25">
      <c r="A1096" s="3" t="str">
        <f t="shared" si="17"/>
        <v>AC Tonnage05 to 107/9/2021 (5:50pm-8:55pm)15</v>
      </c>
      <c r="B1096" t="s">
        <v>64</v>
      </c>
      <c r="C1096" t="s">
        <v>100</v>
      </c>
      <c r="D1096" t="s">
        <v>171</v>
      </c>
      <c r="E1096" t="s">
        <v>188</v>
      </c>
      <c r="F1096" s="69">
        <v>14.851058959960938</v>
      </c>
      <c r="G1096" s="69">
        <v>14.85805606842041</v>
      </c>
      <c r="H1096" s="69">
        <v>0.13748246431350708</v>
      </c>
      <c r="I1096" s="69">
        <v>90.029327392578125</v>
      </c>
      <c r="J1096" s="64">
        <v>0</v>
      </c>
    </row>
    <row r="1097" spans="1:10" x14ac:dyDescent="0.25">
      <c r="A1097" s="3" t="str">
        <f t="shared" si="17"/>
        <v>AC Tonnage05 to 107/9/2021 (5:50pm-8:55pm)16</v>
      </c>
      <c r="B1097" t="s">
        <v>64</v>
      </c>
      <c r="C1097" t="s">
        <v>100</v>
      </c>
      <c r="D1097" t="s">
        <v>171</v>
      </c>
      <c r="E1097" t="s">
        <v>189</v>
      </c>
      <c r="F1097" s="69">
        <v>14.334268569946289</v>
      </c>
      <c r="G1097" s="69">
        <v>14.3272705078125</v>
      </c>
      <c r="H1097" s="69">
        <v>0.13748246431350708</v>
      </c>
      <c r="I1097" s="69">
        <v>90.932548522949219</v>
      </c>
      <c r="J1097" s="64">
        <v>0</v>
      </c>
    </row>
    <row r="1098" spans="1:10" x14ac:dyDescent="0.25">
      <c r="A1098" s="3" t="str">
        <f t="shared" si="17"/>
        <v>AC Tonnage05 to 107/9/2021 (5:50pm-8:55pm)17</v>
      </c>
      <c r="B1098" t="s">
        <v>64</v>
      </c>
      <c r="C1098" t="s">
        <v>100</v>
      </c>
      <c r="D1098" t="s">
        <v>171</v>
      </c>
      <c r="E1098" t="s">
        <v>190</v>
      </c>
      <c r="F1098" s="69">
        <v>13.384530067443848</v>
      </c>
      <c r="G1098" s="69">
        <v>13.283591270446777</v>
      </c>
      <c r="H1098" s="69">
        <v>0.23322795331478119</v>
      </c>
      <c r="I1098" s="69">
        <v>91.587409973144531</v>
      </c>
      <c r="J1098" s="64">
        <v>0</v>
      </c>
    </row>
    <row r="1099" spans="1:10" x14ac:dyDescent="0.25">
      <c r="A1099" s="3" t="str">
        <f t="shared" si="17"/>
        <v>AC Tonnage05 to 107/9/2021 (5:50pm-8:55pm)18</v>
      </c>
      <c r="B1099" t="s">
        <v>64</v>
      </c>
      <c r="C1099" t="s">
        <v>100</v>
      </c>
      <c r="D1099" t="s">
        <v>171</v>
      </c>
      <c r="E1099" t="s">
        <v>191</v>
      </c>
      <c r="F1099" s="69">
        <v>11.64424991607666</v>
      </c>
      <c r="G1099" s="69">
        <v>11.80405330657959</v>
      </c>
      <c r="H1099" s="69">
        <v>0.26854148507118225</v>
      </c>
      <c r="I1099" s="69">
        <v>91.001785278320313</v>
      </c>
      <c r="J1099" s="64">
        <v>0</v>
      </c>
    </row>
    <row r="1100" spans="1:10" x14ac:dyDescent="0.25">
      <c r="A1100" s="3" t="str">
        <f t="shared" si="17"/>
        <v>AC Tonnage05 to 107/9/2021 (5:50pm-8:55pm)19</v>
      </c>
      <c r="B1100" t="s">
        <v>64</v>
      </c>
      <c r="C1100" t="s">
        <v>100</v>
      </c>
      <c r="D1100" t="s">
        <v>171</v>
      </c>
      <c r="E1100" t="s">
        <v>192</v>
      </c>
      <c r="F1100" s="69">
        <v>10.851547241210938</v>
      </c>
      <c r="G1100" s="69">
        <v>10.530732154846191</v>
      </c>
      <c r="H1100" s="69">
        <v>0.23751482367515564</v>
      </c>
      <c r="I1100" s="69">
        <v>89.6622314453125</v>
      </c>
      <c r="J1100" s="64">
        <v>0</v>
      </c>
    </row>
    <row r="1101" spans="1:10" x14ac:dyDescent="0.25">
      <c r="A1101" s="3" t="str">
        <f t="shared" si="17"/>
        <v>AC Tonnage05 to 107/9/2021 (5:50pm-8:55pm)20</v>
      </c>
      <c r="B1101" t="s">
        <v>64</v>
      </c>
      <c r="C1101" t="s">
        <v>100</v>
      </c>
      <c r="D1101" t="s">
        <v>171</v>
      </c>
      <c r="E1101" t="s">
        <v>193</v>
      </c>
      <c r="F1101" s="69">
        <v>10.144736289978027</v>
      </c>
      <c r="G1101" s="69">
        <v>9.953587532043457</v>
      </c>
      <c r="H1101" s="69">
        <v>0.22843272984027863</v>
      </c>
      <c r="I1101" s="69">
        <v>87.089698791503906</v>
      </c>
      <c r="J1101" s="64">
        <v>0</v>
      </c>
    </row>
    <row r="1102" spans="1:10" x14ac:dyDescent="0.25">
      <c r="A1102" s="3" t="str">
        <f t="shared" si="17"/>
        <v>AC Tonnage05 to 107/9/2021 (5:50pm-8:55pm)21</v>
      </c>
      <c r="B1102" t="s">
        <v>64</v>
      </c>
      <c r="C1102" t="s">
        <v>100</v>
      </c>
      <c r="D1102" t="s">
        <v>171</v>
      </c>
      <c r="E1102" t="s">
        <v>194</v>
      </c>
      <c r="F1102" s="69">
        <v>9.8220233917236328</v>
      </c>
      <c r="G1102" s="69">
        <v>9.7996892929077148</v>
      </c>
      <c r="H1102" s="69">
        <v>0.19351352751255035</v>
      </c>
      <c r="I1102" s="69">
        <v>83.680900573730469</v>
      </c>
      <c r="J1102" s="64">
        <v>0</v>
      </c>
    </row>
    <row r="1103" spans="1:10" x14ac:dyDescent="0.25">
      <c r="A1103" s="3" t="str">
        <f t="shared" si="17"/>
        <v>AC Tonnage05 to 107/9/2021 (5:50pm-8:55pm)22</v>
      </c>
      <c r="B1103" t="s">
        <v>64</v>
      </c>
      <c r="C1103" t="s">
        <v>100</v>
      </c>
      <c r="D1103" t="s">
        <v>171</v>
      </c>
      <c r="E1103" t="s">
        <v>195</v>
      </c>
      <c r="F1103" s="69">
        <v>9.1937713623046875</v>
      </c>
      <c r="G1103" s="69">
        <v>9.5102462768554688</v>
      </c>
      <c r="H1103" s="69">
        <v>0.18338020145893097</v>
      </c>
      <c r="I1103" s="69">
        <v>80.247764587402344</v>
      </c>
      <c r="J1103" s="64">
        <v>0</v>
      </c>
    </row>
    <row r="1104" spans="1:10" x14ac:dyDescent="0.25">
      <c r="A1104" s="3" t="str">
        <f t="shared" si="17"/>
        <v>AC Tonnage05 to 107/9/2021 (5:50pm-8:55pm)23</v>
      </c>
      <c r="B1104" t="s">
        <v>64</v>
      </c>
      <c r="C1104" t="s">
        <v>100</v>
      </c>
      <c r="D1104" t="s">
        <v>171</v>
      </c>
      <c r="E1104" t="s">
        <v>196</v>
      </c>
      <c r="F1104" s="69">
        <v>8.4837818145751953</v>
      </c>
      <c r="G1104" s="69">
        <v>8.7314939498901367</v>
      </c>
      <c r="H1104" s="69">
        <v>0.16064877808094025</v>
      </c>
      <c r="I1104" s="69">
        <v>78.482398986816406</v>
      </c>
      <c r="J1104" s="64">
        <v>0</v>
      </c>
    </row>
    <row r="1105" spans="1:10" x14ac:dyDescent="0.25">
      <c r="A1105" s="3" t="str">
        <f t="shared" si="17"/>
        <v>AC Tonnage05 to 107/9/2021 (5:50pm-8:55pm)24</v>
      </c>
      <c r="B1105" t="s">
        <v>64</v>
      </c>
      <c r="C1105" t="s">
        <v>100</v>
      </c>
      <c r="D1105" t="s">
        <v>171</v>
      </c>
      <c r="E1105" t="s">
        <v>197</v>
      </c>
      <c r="F1105" s="69">
        <v>7.9561691284179688</v>
      </c>
      <c r="G1105" s="69">
        <v>8.2485017776489258</v>
      </c>
      <c r="H1105" s="69">
        <v>0.14750216901302338</v>
      </c>
      <c r="I1105" s="69">
        <v>77.228309631347656</v>
      </c>
      <c r="J1105" s="64">
        <v>0</v>
      </c>
    </row>
    <row r="1106" spans="1:10" x14ac:dyDescent="0.25">
      <c r="A1106" s="3" t="str">
        <f t="shared" si="17"/>
        <v>AC Tonnage05 to 108/27/2021 (5:00pm-6:00pm)1</v>
      </c>
      <c r="B1106" t="s">
        <v>64</v>
      </c>
      <c r="C1106" t="s">
        <v>100</v>
      </c>
      <c r="D1106" t="s">
        <v>172</v>
      </c>
      <c r="E1106" t="s">
        <v>174</v>
      </c>
      <c r="F1106" s="69">
        <v>7.3353877067565918</v>
      </c>
      <c r="G1106" s="69">
        <v>7.4009828567504883</v>
      </c>
      <c r="H1106" s="69">
        <v>0.26017990708351135</v>
      </c>
      <c r="I1106" s="69">
        <v>73.638618469238281</v>
      </c>
      <c r="J1106" s="64">
        <v>0</v>
      </c>
    </row>
    <row r="1107" spans="1:10" x14ac:dyDescent="0.25">
      <c r="A1107" s="3" t="str">
        <f t="shared" si="17"/>
        <v>AC Tonnage05 to 108/27/2021 (5:00pm-6:00pm)2</v>
      </c>
      <c r="B1107" t="s">
        <v>64</v>
      </c>
      <c r="C1107" t="s">
        <v>100</v>
      </c>
      <c r="D1107" t="s">
        <v>172</v>
      </c>
      <c r="E1107" t="s">
        <v>175</v>
      </c>
      <c r="F1107" s="69">
        <v>6.9570207595825195</v>
      </c>
      <c r="G1107" s="69">
        <v>7.0162525177001953</v>
      </c>
      <c r="H1107" s="69">
        <v>0.21539345383644104</v>
      </c>
      <c r="I1107" s="69">
        <v>72.016830444335938</v>
      </c>
      <c r="J1107" s="64">
        <v>0</v>
      </c>
    </row>
    <row r="1108" spans="1:10" x14ac:dyDescent="0.25">
      <c r="A1108" s="3" t="str">
        <f t="shared" si="17"/>
        <v>AC Tonnage05 to 108/27/2021 (5:00pm-6:00pm)3</v>
      </c>
      <c r="B1108" t="s">
        <v>64</v>
      </c>
      <c r="C1108" t="s">
        <v>100</v>
      </c>
      <c r="D1108" t="s">
        <v>172</v>
      </c>
      <c r="E1108" t="s">
        <v>176</v>
      </c>
      <c r="F1108" s="69">
        <v>6.739781379699707</v>
      </c>
      <c r="G1108" s="69">
        <v>6.8407230377197266</v>
      </c>
      <c r="H1108" s="69">
        <v>0.20125098526477814</v>
      </c>
      <c r="I1108" s="69">
        <v>70.470024108886719</v>
      </c>
      <c r="J1108" s="64">
        <v>0</v>
      </c>
    </row>
    <row r="1109" spans="1:10" x14ac:dyDescent="0.25">
      <c r="A1109" s="3" t="str">
        <f t="shared" si="17"/>
        <v>AC Tonnage05 to 108/27/2021 (5:00pm-6:00pm)4</v>
      </c>
      <c r="B1109" t="s">
        <v>64</v>
      </c>
      <c r="C1109" t="s">
        <v>100</v>
      </c>
      <c r="D1109" t="s">
        <v>172</v>
      </c>
      <c r="E1109" t="s">
        <v>177</v>
      </c>
      <c r="F1109" s="69">
        <v>6.7999782562255859</v>
      </c>
      <c r="G1109" s="69">
        <v>6.7995052337646484</v>
      </c>
      <c r="H1109" s="69">
        <v>0.19155289232730865</v>
      </c>
      <c r="I1109" s="69">
        <v>69.477462768554688</v>
      </c>
      <c r="J1109" s="64">
        <v>0</v>
      </c>
    </row>
    <row r="1110" spans="1:10" x14ac:dyDescent="0.25">
      <c r="A1110" s="3" t="str">
        <f t="shared" si="17"/>
        <v>AC Tonnage05 to 108/27/2021 (5:00pm-6:00pm)5</v>
      </c>
      <c r="B1110" t="s">
        <v>64</v>
      </c>
      <c r="C1110" t="s">
        <v>100</v>
      </c>
      <c r="D1110" t="s">
        <v>172</v>
      </c>
      <c r="E1110" t="s">
        <v>178</v>
      </c>
      <c r="F1110" s="69">
        <v>6.993560791015625</v>
      </c>
      <c r="G1110" s="69">
        <v>7.329770565032959</v>
      </c>
      <c r="H1110" s="69">
        <v>0.28341355919837952</v>
      </c>
      <c r="I1110" s="69">
        <v>68.464912414550781</v>
      </c>
      <c r="J1110" s="64">
        <v>0</v>
      </c>
    </row>
    <row r="1111" spans="1:10" x14ac:dyDescent="0.25">
      <c r="A1111" s="3" t="str">
        <f t="shared" si="17"/>
        <v>AC Tonnage05 to 108/27/2021 (5:00pm-6:00pm)6</v>
      </c>
      <c r="B1111" t="s">
        <v>64</v>
      </c>
      <c r="C1111" t="s">
        <v>100</v>
      </c>
      <c r="D1111" t="s">
        <v>172</v>
      </c>
      <c r="E1111" t="s">
        <v>179</v>
      </c>
      <c r="F1111" s="69">
        <v>7.9642806053161621</v>
      </c>
      <c r="G1111" s="69">
        <v>8.1404314041137695</v>
      </c>
      <c r="H1111" s="69">
        <v>0.2833000123500824</v>
      </c>
      <c r="I1111" s="69">
        <v>67.627510070800781</v>
      </c>
      <c r="J1111" s="64">
        <v>0</v>
      </c>
    </row>
    <row r="1112" spans="1:10" x14ac:dyDescent="0.25">
      <c r="A1112" s="3" t="str">
        <f t="shared" si="17"/>
        <v>AC Tonnage05 to 108/27/2021 (5:00pm-6:00pm)7</v>
      </c>
      <c r="B1112" t="s">
        <v>64</v>
      </c>
      <c r="C1112" t="s">
        <v>100</v>
      </c>
      <c r="D1112" t="s">
        <v>172</v>
      </c>
      <c r="E1112" t="s">
        <v>180</v>
      </c>
      <c r="F1112" s="69">
        <v>8.5786027908325195</v>
      </c>
      <c r="G1112" s="69">
        <v>9.0114021301269531</v>
      </c>
      <c r="H1112" s="69">
        <v>0.2733502984046936</v>
      </c>
      <c r="I1112" s="69">
        <v>66.721885681152344</v>
      </c>
      <c r="J1112" s="64">
        <v>0</v>
      </c>
    </row>
    <row r="1113" spans="1:10" x14ac:dyDescent="0.25">
      <c r="A1113" s="3" t="str">
        <f t="shared" si="17"/>
        <v>AC Tonnage05 to 108/27/2021 (5:00pm-6:00pm)8</v>
      </c>
      <c r="B1113" t="s">
        <v>64</v>
      </c>
      <c r="C1113" t="s">
        <v>100</v>
      </c>
      <c r="D1113" t="s">
        <v>172</v>
      </c>
      <c r="E1113" t="s">
        <v>181</v>
      </c>
      <c r="F1113" s="69">
        <v>9.932560920715332</v>
      </c>
      <c r="G1113" s="69">
        <v>10.234051704406738</v>
      </c>
      <c r="H1113" s="69">
        <v>0.24011467397212982</v>
      </c>
      <c r="I1113" s="69">
        <v>66.499992370605469</v>
      </c>
      <c r="J1113" s="64">
        <v>0</v>
      </c>
    </row>
    <row r="1114" spans="1:10" x14ac:dyDescent="0.25">
      <c r="A1114" s="3" t="str">
        <f t="shared" si="17"/>
        <v>AC Tonnage05 to 108/27/2021 (5:00pm-6:00pm)9</v>
      </c>
      <c r="B1114" t="s">
        <v>64</v>
      </c>
      <c r="C1114" t="s">
        <v>100</v>
      </c>
      <c r="D1114" t="s">
        <v>172</v>
      </c>
      <c r="E1114" t="s">
        <v>182</v>
      </c>
      <c r="F1114" s="69">
        <v>12.071074485778809</v>
      </c>
      <c r="G1114" s="69">
        <v>12.171402931213379</v>
      </c>
      <c r="H1114" s="69">
        <v>0.27901461720466614</v>
      </c>
      <c r="I1114" s="69">
        <v>69.419242858886719</v>
      </c>
      <c r="J1114" s="64">
        <v>0</v>
      </c>
    </row>
    <row r="1115" spans="1:10" x14ac:dyDescent="0.25">
      <c r="A1115" s="3" t="str">
        <f t="shared" si="17"/>
        <v>AC Tonnage05 to 108/27/2021 (5:00pm-6:00pm)10</v>
      </c>
      <c r="B1115" t="s">
        <v>64</v>
      </c>
      <c r="C1115" t="s">
        <v>100</v>
      </c>
      <c r="D1115" t="s">
        <v>172</v>
      </c>
      <c r="E1115" t="s">
        <v>183</v>
      </c>
      <c r="F1115" s="69">
        <v>13.411432266235352</v>
      </c>
      <c r="G1115" s="69">
        <v>13.42335033416748</v>
      </c>
      <c r="H1115" s="69">
        <v>0.31154993176460266</v>
      </c>
      <c r="I1115" s="69">
        <v>74.763236999511719</v>
      </c>
      <c r="J1115" s="64">
        <v>0</v>
      </c>
    </row>
    <row r="1116" spans="1:10" x14ac:dyDescent="0.25">
      <c r="A1116" s="3" t="str">
        <f t="shared" si="17"/>
        <v>AC Tonnage05 to 108/27/2021 (5:00pm-6:00pm)11</v>
      </c>
      <c r="B1116" t="s">
        <v>64</v>
      </c>
      <c r="C1116" t="s">
        <v>100</v>
      </c>
      <c r="D1116" t="s">
        <v>172</v>
      </c>
      <c r="E1116" t="s">
        <v>184</v>
      </c>
      <c r="F1116" s="69">
        <v>14.119752883911133</v>
      </c>
      <c r="G1116" s="69">
        <v>14.275086402893066</v>
      </c>
      <c r="H1116" s="69">
        <v>0.3653104305267334</v>
      </c>
      <c r="I1116" s="69">
        <v>80.041511535644531</v>
      </c>
      <c r="J1116" s="64">
        <v>0</v>
      </c>
    </row>
    <row r="1117" spans="1:10" x14ac:dyDescent="0.25">
      <c r="A1117" s="3" t="str">
        <f t="shared" si="17"/>
        <v>AC Tonnage05 to 108/27/2021 (5:00pm-6:00pm)12</v>
      </c>
      <c r="B1117" t="s">
        <v>64</v>
      </c>
      <c r="C1117" t="s">
        <v>100</v>
      </c>
      <c r="D1117" t="s">
        <v>172</v>
      </c>
      <c r="E1117" t="s">
        <v>185</v>
      </c>
      <c r="F1117" s="69">
        <v>14.799877166748047</v>
      </c>
      <c r="G1117" s="69">
        <v>15.046483993530273</v>
      </c>
      <c r="H1117" s="69">
        <v>0.35274222493171692</v>
      </c>
      <c r="I1117" s="69">
        <v>84.351722717285156</v>
      </c>
      <c r="J1117" s="64">
        <v>0</v>
      </c>
    </row>
    <row r="1118" spans="1:10" x14ac:dyDescent="0.25">
      <c r="A1118" s="3" t="str">
        <f t="shared" si="17"/>
        <v>AC Tonnage05 to 108/27/2021 (5:00pm-6:00pm)13</v>
      </c>
      <c r="B1118" t="s">
        <v>64</v>
      </c>
      <c r="C1118" t="s">
        <v>100</v>
      </c>
      <c r="D1118" t="s">
        <v>172</v>
      </c>
      <c r="E1118" t="s">
        <v>186</v>
      </c>
      <c r="F1118" s="69">
        <v>15.227370262145996</v>
      </c>
      <c r="G1118" s="69">
        <v>15.46418285369873</v>
      </c>
      <c r="H1118" s="69">
        <v>0.33996123075485229</v>
      </c>
      <c r="I1118" s="69">
        <v>87.659400939941406</v>
      </c>
      <c r="J1118" s="64">
        <v>0</v>
      </c>
    </row>
    <row r="1119" spans="1:10" x14ac:dyDescent="0.25">
      <c r="A1119" s="3" t="str">
        <f t="shared" si="17"/>
        <v>AC Tonnage05 to 108/27/2021 (5:00pm-6:00pm)14</v>
      </c>
      <c r="B1119" t="s">
        <v>64</v>
      </c>
      <c r="C1119" t="s">
        <v>100</v>
      </c>
      <c r="D1119" t="s">
        <v>172</v>
      </c>
      <c r="E1119" t="s">
        <v>187</v>
      </c>
      <c r="F1119" s="69">
        <v>15.796847343444824</v>
      </c>
      <c r="G1119" s="69">
        <v>15.829279899597168</v>
      </c>
      <c r="H1119" s="69">
        <v>0.34920060634613037</v>
      </c>
      <c r="I1119" s="69">
        <v>90.269355773925781</v>
      </c>
      <c r="J1119" s="64">
        <v>0</v>
      </c>
    </row>
    <row r="1120" spans="1:10" x14ac:dyDescent="0.25">
      <c r="A1120" s="3" t="str">
        <f t="shared" si="17"/>
        <v>AC Tonnage05 to 108/27/2021 (5:00pm-6:00pm)15</v>
      </c>
      <c r="B1120" t="s">
        <v>64</v>
      </c>
      <c r="C1120" t="s">
        <v>100</v>
      </c>
      <c r="D1120" t="s">
        <v>172</v>
      </c>
      <c r="E1120" t="s">
        <v>188</v>
      </c>
      <c r="F1120" s="69">
        <v>15.703874588012695</v>
      </c>
      <c r="G1120" s="69">
        <v>15.556647300720215</v>
      </c>
      <c r="H1120" s="69">
        <v>0.16032159328460693</v>
      </c>
      <c r="I1120" s="69">
        <v>91.800750732421875</v>
      </c>
      <c r="J1120" s="64">
        <v>0</v>
      </c>
    </row>
    <row r="1121" spans="1:10" x14ac:dyDescent="0.25">
      <c r="A1121" s="3" t="str">
        <f t="shared" si="17"/>
        <v>AC Tonnage05 to 108/27/2021 (5:00pm-6:00pm)16</v>
      </c>
      <c r="B1121" t="s">
        <v>64</v>
      </c>
      <c r="C1121" t="s">
        <v>100</v>
      </c>
      <c r="D1121" t="s">
        <v>172</v>
      </c>
      <c r="E1121" t="s">
        <v>189</v>
      </c>
      <c r="F1121" s="69">
        <v>14.674148559570313</v>
      </c>
      <c r="G1121" s="69">
        <v>14.821375846862793</v>
      </c>
      <c r="H1121" s="69">
        <v>0.16032160818576813</v>
      </c>
      <c r="I1121" s="69">
        <v>93.078681945800781</v>
      </c>
      <c r="J1121" s="64">
        <v>0</v>
      </c>
    </row>
    <row r="1122" spans="1:10" x14ac:dyDescent="0.25">
      <c r="A1122" s="3" t="str">
        <f t="shared" si="17"/>
        <v>AC Tonnage05 to 108/27/2021 (5:00pm-6:00pm)17</v>
      </c>
      <c r="B1122" t="s">
        <v>64</v>
      </c>
      <c r="C1122" t="s">
        <v>100</v>
      </c>
      <c r="D1122" t="s">
        <v>172</v>
      </c>
      <c r="E1122" t="s">
        <v>190</v>
      </c>
      <c r="F1122" s="69">
        <v>13.69245719909668</v>
      </c>
      <c r="G1122" s="69">
        <v>13.766132354736328</v>
      </c>
      <c r="H1122" s="69">
        <v>0.26601222157478333</v>
      </c>
      <c r="I1122" s="69">
        <v>92.567779541015625</v>
      </c>
      <c r="J1122" s="64">
        <v>0</v>
      </c>
    </row>
    <row r="1123" spans="1:10" x14ac:dyDescent="0.25">
      <c r="A1123" s="3" t="str">
        <f t="shared" si="17"/>
        <v>AC Tonnage05 to 108/27/2021 (5:00pm-6:00pm)18</v>
      </c>
      <c r="B1123" t="s">
        <v>64</v>
      </c>
      <c r="C1123" t="s">
        <v>100</v>
      </c>
      <c r="D1123" t="s">
        <v>172</v>
      </c>
      <c r="E1123" t="s">
        <v>191</v>
      </c>
      <c r="F1123" s="69">
        <v>12.467922210693359</v>
      </c>
      <c r="G1123" s="69">
        <v>11.633429527282715</v>
      </c>
      <c r="H1123" s="69">
        <v>0.28714415431022644</v>
      </c>
      <c r="I1123" s="69">
        <v>90.688972473144531</v>
      </c>
      <c r="J1123" s="64">
        <v>0</v>
      </c>
    </row>
    <row r="1124" spans="1:10" x14ac:dyDescent="0.25">
      <c r="A1124" s="3" t="str">
        <f t="shared" si="17"/>
        <v>AC Tonnage05 to 108/27/2021 (5:00pm-6:00pm)19</v>
      </c>
      <c r="B1124" t="s">
        <v>64</v>
      </c>
      <c r="C1124" t="s">
        <v>100</v>
      </c>
      <c r="D1124" t="s">
        <v>172</v>
      </c>
      <c r="E1124" t="s">
        <v>192</v>
      </c>
      <c r="F1124" s="69">
        <v>11.087394714355469</v>
      </c>
      <c r="G1124" s="69">
        <v>11.07819938659668</v>
      </c>
      <c r="H1124" s="69">
        <v>0.28305324912071228</v>
      </c>
      <c r="I1124" s="69">
        <v>88.715797424316406</v>
      </c>
      <c r="J1124" s="64">
        <v>0</v>
      </c>
    </row>
    <row r="1125" spans="1:10" x14ac:dyDescent="0.25">
      <c r="A1125" s="3" t="str">
        <f t="shared" si="17"/>
        <v>AC Tonnage05 to 108/27/2021 (5:00pm-6:00pm)20</v>
      </c>
      <c r="B1125" t="s">
        <v>64</v>
      </c>
      <c r="C1125" t="s">
        <v>100</v>
      </c>
      <c r="D1125" t="s">
        <v>172</v>
      </c>
      <c r="E1125" t="s">
        <v>193</v>
      </c>
      <c r="F1125" s="69">
        <v>10.766045570373535</v>
      </c>
      <c r="G1125" s="69">
        <v>10.55294132232666</v>
      </c>
      <c r="H1125" s="69">
        <v>0.27842849493026733</v>
      </c>
      <c r="I1125" s="69">
        <v>86.101776123046875</v>
      </c>
      <c r="J1125" s="64">
        <v>0</v>
      </c>
    </row>
    <row r="1126" spans="1:10" x14ac:dyDescent="0.25">
      <c r="A1126" s="3" t="str">
        <f t="shared" si="17"/>
        <v>AC Tonnage05 to 108/27/2021 (5:00pm-6:00pm)21</v>
      </c>
      <c r="B1126" t="s">
        <v>64</v>
      </c>
      <c r="C1126" t="s">
        <v>100</v>
      </c>
      <c r="D1126" t="s">
        <v>172</v>
      </c>
      <c r="E1126" t="s">
        <v>194</v>
      </c>
      <c r="F1126" s="69">
        <v>10.403494834899902</v>
      </c>
      <c r="G1126" s="69">
        <v>9.9673633575439453</v>
      </c>
      <c r="H1126" s="69">
        <v>0.29213720560073853</v>
      </c>
      <c r="I1126" s="69">
        <v>81.605888366699219</v>
      </c>
      <c r="J1126" s="64">
        <v>0</v>
      </c>
    </row>
    <row r="1127" spans="1:10" x14ac:dyDescent="0.25">
      <c r="A1127" s="3" t="str">
        <f t="shared" si="17"/>
        <v>AC Tonnage05 to 108/27/2021 (5:00pm-6:00pm)22</v>
      </c>
      <c r="B1127" t="s">
        <v>64</v>
      </c>
      <c r="C1127" t="s">
        <v>100</v>
      </c>
      <c r="D1127" t="s">
        <v>172</v>
      </c>
      <c r="E1127" t="s">
        <v>195</v>
      </c>
      <c r="F1127" s="69">
        <v>9.4953031539916992</v>
      </c>
      <c r="G1127" s="69">
        <v>9.2715997695922852</v>
      </c>
      <c r="H1127" s="69">
        <v>0.2739136815071106</v>
      </c>
      <c r="I1127" s="69">
        <v>77.95684814453125</v>
      </c>
      <c r="J1127" s="64">
        <v>0</v>
      </c>
    </row>
    <row r="1128" spans="1:10" x14ac:dyDescent="0.25">
      <c r="A1128" s="3" t="str">
        <f t="shared" si="17"/>
        <v>AC Tonnage05 to 108/27/2021 (5:00pm-6:00pm)23</v>
      </c>
      <c r="B1128" t="s">
        <v>64</v>
      </c>
      <c r="C1128" t="s">
        <v>100</v>
      </c>
      <c r="D1128" t="s">
        <v>172</v>
      </c>
      <c r="E1128" t="s">
        <v>196</v>
      </c>
      <c r="F1128" s="69">
        <v>8.7219343185424805</v>
      </c>
      <c r="G1128" s="69">
        <v>8.4979839324951172</v>
      </c>
      <c r="H1128" s="69">
        <v>0.26033809781074524</v>
      </c>
      <c r="I1128" s="69">
        <v>75.69439697265625</v>
      </c>
      <c r="J1128" s="64">
        <v>0</v>
      </c>
    </row>
    <row r="1129" spans="1:10" x14ac:dyDescent="0.25">
      <c r="A1129" s="3" t="str">
        <f t="shared" si="17"/>
        <v>AC Tonnage05 to 108/27/2021 (5:00pm-6:00pm)24</v>
      </c>
      <c r="B1129" t="s">
        <v>64</v>
      </c>
      <c r="C1129" t="s">
        <v>100</v>
      </c>
      <c r="D1129" t="s">
        <v>172</v>
      </c>
      <c r="E1129" t="s">
        <v>197</v>
      </c>
      <c r="F1129" s="69">
        <v>8.2766733169555664</v>
      </c>
      <c r="G1129" s="69">
        <v>7.8867030143737793</v>
      </c>
      <c r="H1129" s="69">
        <v>0.24127066135406494</v>
      </c>
      <c r="I1129" s="69">
        <v>73.706985473632813</v>
      </c>
      <c r="J1129" s="64">
        <v>0</v>
      </c>
    </row>
    <row r="1130" spans="1:10" x14ac:dyDescent="0.25">
      <c r="A1130" s="3" t="str">
        <f t="shared" si="17"/>
        <v>AC Tonnage05 to 109/9/2021 (3:58pm-5:00pm)1</v>
      </c>
      <c r="B1130" t="s">
        <v>64</v>
      </c>
      <c r="C1130" t="s">
        <v>100</v>
      </c>
      <c r="D1130" t="s">
        <v>173</v>
      </c>
      <c r="E1130" t="s">
        <v>174</v>
      </c>
      <c r="F1130" s="69">
        <v>7.4884934425354004</v>
      </c>
      <c r="G1130" s="69">
        <v>7.3475689888000488</v>
      </c>
      <c r="H1130" s="69">
        <v>0.14473317563533783</v>
      </c>
      <c r="I1130" s="69">
        <v>71.613380432128906</v>
      </c>
      <c r="J1130" s="64">
        <v>0</v>
      </c>
    </row>
    <row r="1131" spans="1:10" x14ac:dyDescent="0.25">
      <c r="A1131" s="3" t="str">
        <f t="shared" si="17"/>
        <v>AC Tonnage05 to 109/9/2021 (3:58pm-5:00pm)2</v>
      </c>
      <c r="B1131" t="s">
        <v>64</v>
      </c>
      <c r="C1131" t="s">
        <v>100</v>
      </c>
      <c r="D1131" t="s">
        <v>173</v>
      </c>
      <c r="E1131" t="s">
        <v>175</v>
      </c>
      <c r="F1131" s="69">
        <v>7.1883664131164551</v>
      </c>
      <c r="G1131" s="69">
        <v>7.1120128631591797</v>
      </c>
      <c r="H1131" s="69">
        <v>0.11496907472610474</v>
      </c>
      <c r="I1131" s="69">
        <v>71.172447204589844</v>
      </c>
      <c r="J1131" s="64">
        <v>0</v>
      </c>
    </row>
    <row r="1132" spans="1:10" x14ac:dyDescent="0.25">
      <c r="A1132" s="3" t="str">
        <f t="shared" si="17"/>
        <v>AC Tonnage05 to 109/9/2021 (3:58pm-5:00pm)3</v>
      </c>
      <c r="B1132" t="s">
        <v>64</v>
      </c>
      <c r="C1132" t="s">
        <v>100</v>
      </c>
      <c r="D1132" t="s">
        <v>173</v>
      </c>
      <c r="E1132" t="s">
        <v>176</v>
      </c>
      <c r="F1132" s="69">
        <v>6.9623398780822754</v>
      </c>
      <c r="G1132" s="69">
        <v>7.0169377326965332</v>
      </c>
      <c r="H1132" s="69">
        <v>0.11538182944059372</v>
      </c>
      <c r="I1132" s="69">
        <v>70.809638977050781</v>
      </c>
      <c r="J1132" s="64">
        <v>0</v>
      </c>
    </row>
    <row r="1133" spans="1:10" x14ac:dyDescent="0.25">
      <c r="A1133" s="3" t="str">
        <f t="shared" si="17"/>
        <v>AC Tonnage05 to 109/9/2021 (3:58pm-5:00pm)4</v>
      </c>
      <c r="B1133" t="s">
        <v>64</v>
      </c>
      <c r="C1133" t="s">
        <v>100</v>
      </c>
      <c r="D1133" t="s">
        <v>173</v>
      </c>
      <c r="E1133" t="s">
        <v>177</v>
      </c>
      <c r="F1133" s="69">
        <v>7.0082979202270508</v>
      </c>
      <c r="G1133" s="69">
        <v>7.0632872581481934</v>
      </c>
      <c r="H1133" s="69">
        <v>0.12286557257175446</v>
      </c>
      <c r="I1133" s="69">
        <v>70.442535400390625</v>
      </c>
      <c r="J1133" s="64">
        <v>0</v>
      </c>
    </row>
    <row r="1134" spans="1:10" x14ac:dyDescent="0.25">
      <c r="A1134" s="3" t="str">
        <f t="shared" si="17"/>
        <v>AC Tonnage05 to 109/9/2021 (3:58pm-5:00pm)5</v>
      </c>
      <c r="B1134" t="s">
        <v>64</v>
      </c>
      <c r="C1134" t="s">
        <v>100</v>
      </c>
      <c r="D1134" t="s">
        <v>173</v>
      </c>
      <c r="E1134" t="s">
        <v>178</v>
      </c>
      <c r="F1134" s="69">
        <v>7.5868897438049316</v>
      </c>
      <c r="G1134" s="69">
        <v>7.5338916778564453</v>
      </c>
      <c r="H1134" s="69">
        <v>0.12945976853370667</v>
      </c>
      <c r="I1134" s="69">
        <v>70.4864501953125</v>
      </c>
      <c r="J1134" s="64">
        <v>0</v>
      </c>
    </row>
    <row r="1135" spans="1:10" x14ac:dyDescent="0.25">
      <c r="A1135" s="3" t="str">
        <f t="shared" si="17"/>
        <v>AC Tonnage05 to 109/9/2021 (3:58pm-5:00pm)6</v>
      </c>
      <c r="B1135" t="s">
        <v>64</v>
      </c>
      <c r="C1135" t="s">
        <v>100</v>
      </c>
      <c r="D1135" t="s">
        <v>173</v>
      </c>
      <c r="E1135" t="s">
        <v>179</v>
      </c>
      <c r="F1135" s="69">
        <v>8.3896608352661133</v>
      </c>
      <c r="G1135" s="69">
        <v>8.3669424057006836</v>
      </c>
      <c r="H1135" s="69">
        <v>0.14503523707389832</v>
      </c>
      <c r="I1135" s="69">
        <v>70.789329528808594</v>
      </c>
      <c r="J1135" s="64">
        <v>0</v>
      </c>
    </row>
    <row r="1136" spans="1:10" x14ac:dyDescent="0.25">
      <c r="A1136" s="3" t="str">
        <f t="shared" si="17"/>
        <v>AC Tonnage05 to 109/9/2021 (3:58pm-5:00pm)7</v>
      </c>
      <c r="B1136" t="s">
        <v>64</v>
      </c>
      <c r="C1136" t="s">
        <v>100</v>
      </c>
      <c r="D1136" t="s">
        <v>173</v>
      </c>
      <c r="E1136" t="s">
        <v>180</v>
      </c>
      <c r="F1136" s="69">
        <v>9.4560432434082031</v>
      </c>
      <c r="G1136" s="69">
        <v>9.5626125335693359</v>
      </c>
      <c r="H1136" s="69">
        <v>0.19672930240631104</v>
      </c>
      <c r="I1136" s="69">
        <v>71.021835327148438</v>
      </c>
      <c r="J1136" s="64">
        <v>0</v>
      </c>
    </row>
    <row r="1137" spans="1:10" x14ac:dyDescent="0.25">
      <c r="A1137" s="3" t="str">
        <f t="shared" si="17"/>
        <v>AC Tonnage05 to 109/9/2021 (3:58pm-5:00pm)8</v>
      </c>
      <c r="B1137" t="s">
        <v>64</v>
      </c>
      <c r="C1137" t="s">
        <v>100</v>
      </c>
      <c r="D1137" t="s">
        <v>173</v>
      </c>
      <c r="E1137" t="s">
        <v>181</v>
      </c>
      <c r="F1137" s="69">
        <v>11.174788475036621</v>
      </c>
      <c r="G1137" s="69">
        <v>11.00542163848877</v>
      </c>
      <c r="H1137" s="69">
        <v>0.21981239318847656</v>
      </c>
      <c r="I1137" s="69">
        <v>70.685539245605469</v>
      </c>
      <c r="J1137" s="64">
        <v>0</v>
      </c>
    </row>
    <row r="1138" spans="1:10" x14ac:dyDescent="0.25">
      <c r="A1138" s="3" t="str">
        <f t="shared" si="17"/>
        <v>AC Tonnage05 to 109/9/2021 (3:58pm-5:00pm)9</v>
      </c>
      <c r="B1138" t="s">
        <v>64</v>
      </c>
      <c r="C1138" t="s">
        <v>100</v>
      </c>
      <c r="D1138" t="s">
        <v>173</v>
      </c>
      <c r="E1138" t="s">
        <v>182</v>
      </c>
      <c r="F1138" s="69">
        <v>13.197821617126465</v>
      </c>
      <c r="G1138" s="69">
        <v>13.17342472076416</v>
      </c>
      <c r="H1138" s="69">
        <v>0.22999158501625061</v>
      </c>
      <c r="I1138" s="69">
        <v>71.954475402832031</v>
      </c>
      <c r="J1138" s="64">
        <v>0</v>
      </c>
    </row>
    <row r="1139" spans="1:10" x14ac:dyDescent="0.25">
      <c r="A1139" s="3" t="str">
        <f t="shared" si="17"/>
        <v>AC Tonnage05 to 109/9/2021 (3:58pm-5:00pm)10</v>
      </c>
      <c r="B1139" t="s">
        <v>64</v>
      </c>
      <c r="C1139" t="s">
        <v>100</v>
      </c>
      <c r="D1139" t="s">
        <v>173</v>
      </c>
      <c r="E1139" t="s">
        <v>183</v>
      </c>
      <c r="F1139" s="69">
        <v>14.317516326904297</v>
      </c>
      <c r="G1139" s="69">
        <v>14.493879318237305</v>
      </c>
      <c r="H1139" s="69">
        <v>0.28573149442672729</v>
      </c>
      <c r="I1139" s="69">
        <v>75.466392517089844</v>
      </c>
      <c r="J1139" s="64">
        <v>0</v>
      </c>
    </row>
    <row r="1140" spans="1:10" x14ac:dyDescent="0.25">
      <c r="A1140" s="3" t="str">
        <f t="shared" si="17"/>
        <v>AC Tonnage05 to 109/9/2021 (3:58pm-5:00pm)11</v>
      </c>
      <c r="B1140" t="s">
        <v>64</v>
      </c>
      <c r="C1140" t="s">
        <v>100</v>
      </c>
      <c r="D1140" t="s">
        <v>173</v>
      </c>
      <c r="E1140" t="s">
        <v>184</v>
      </c>
      <c r="F1140" s="69">
        <v>15.014885902404785</v>
      </c>
      <c r="G1140" s="69">
        <v>15.156965255737305</v>
      </c>
      <c r="H1140" s="69">
        <v>0.26062476634979248</v>
      </c>
      <c r="I1140" s="69">
        <v>79.389266967773438</v>
      </c>
      <c r="J1140" s="64">
        <v>0</v>
      </c>
    </row>
    <row r="1141" spans="1:10" x14ac:dyDescent="0.25">
      <c r="A1141" s="3" t="str">
        <f t="shared" si="17"/>
        <v>AC Tonnage05 to 109/9/2021 (3:58pm-5:00pm)12</v>
      </c>
      <c r="B1141" t="s">
        <v>64</v>
      </c>
      <c r="C1141" t="s">
        <v>100</v>
      </c>
      <c r="D1141" t="s">
        <v>173</v>
      </c>
      <c r="E1141" t="s">
        <v>185</v>
      </c>
      <c r="F1141" s="69">
        <v>15.515138626098633</v>
      </c>
      <c r="G1141" s="69">
        <v>15.732466697692871</v>
      </c>
      <c r="H1141" s="69">
        <v>0.27205407619476318</v>
      </c>
      <c r="I1141" s="69">
        <v>83.165107727050781</v>
      </c>
      <c r="J1141" s="64">
        <v>0</v>
      </c>
    </row>
    <row r="1142" spans="1:10" x14ac:dyDescent="0.25">
      <c r="A1142" s="3" t="str">
        <f t="shared" si="17"/>
        <v>AC Tonnage05 to 109/9/2021 (3:58pm-5:00pm)13</v>
      </c>
      <c r="B1142" t="s">
        <v>64</v>
      </c>
      <c r="C1142" t="s">
        <v>100</v>
      </c>
      <c r="D1142" t="s">
        <v>173</v>
      </c>
      <c r="E1142" t="s">
        <v>186</v>
      </c>
      <c r="F1142" s="69">
        <v>16.064113616943359</v>
      </c>
      <c r="G1142" s="69">
        <v>16.071611404418945</v>
      </c>
      <c r="H1142" s="69">
        <v>0.14877684414386749</v>
      </c>
      <c r="I1142" s="69">
        <v>85.796287536621094</v>
      </c>
      <c r="J1142" s="64">
        <v>0</v>
      </c>
    </row>
    <row r="1143" spans="1:10" x14ac:dyDescent="0.25">
      <c r="A1143" s="3" t="str">
        <f t="shared" si="17"/>
        <v>AC Tonnage05 to 109/9/2021 (3:58pm-5:00pm)14</v>
      </c>
      <c r="B1143" t="s">
        <v>64</v>
      </c>
      <c r="C1143" t="s">
        <v>100</v>
      </c>
      <c r="D1143" t="s">
        <v>173</v>
      </c>
      <c r="E1143" t="s">
        <v>187</v>
      </c>
      <c r="F1143" s="69">
        <v>16.669944763183594</v>
      </c>
      <c r="G1143" s="69">
        <v>16.662446975708008</v>
      </c>
      <c r="H1143" s="69">
        <v>0.14877685904502869</v>
      </c>
      <c r="I1143" s="69">
        <v>88.245315551757813</v>
      </c>
      <c r="J1143" s="64">
        <v>0</v>
      </c>
    </row>
    <row r="1144" spans="1:10" x14ac:dyDescent="0.25">
      <c r="A1144" s="3" t="str">
        <f t="shared" si="17"/>
        <v>AC Tonnage05 to 109/9/2021 (3:58pm-5:00pm)15</v>
      </c>
      <c r="B1144" t="s">
        <v>64</v>
      </c>
      <c r="C1144" t="s">
        <v>100</v>
      </c>
      <c r="D1144" t="s">
        <v>173</v>
      </c>
      <c r="E1144" t="s">
        <v>188</v>
      </c>
      <c r="F1144" s="69">
        <v>16.980890274047852</v>
      </c>
      <c r="G1144" s="69">
        <v>16.714805603027344</v>
      </c>
      <c r="H1144" s="69">
        <v>0.32258370518684387</v>
      </c>
      <c r="I1144" s="69">
        <v>90.342300415039063</v>
      </c>
      <c r="J1144" s="64">
        <v>0</v>
      </c>
    </row>
    <row r="1145" spans="1:10" x14ac:dyDescent="0.25">
      <c r="A1145" s="3" t="str">
        <f t="shared" si="17"/>
        <v>AC Tonnage05 to 109/9/2021 (3:58pm-5:00pm)16</v>
      </c>
      <c r="B1145" t="s">
        <v>64</v>
      </c>
      <c r="C1145" t="s">
        <v>100</v>
      </c>
      <c r="D1145" t="s">
        <v>173</v>
      </c>
      <c r="E1145" t="s">
        <v>189</v>
      </c>
      <c r="F1145" s="69">
        <v>16.041984558105469</v>
      </c>
      <c r="G1145" s="69">
        <v>15.992339134216309</v>
      </c>
      <c r="H1145" s="69">
        <v>0.43561574816703796</v>
      </c>
      <c r="I1145" s="69">
        <v>92.382415771484375</v>
      </c>
      <c r="J1145" s="64">
        <v>0</v>
      </c>
    </row>
    <row r="1146" spans="1:10" x14ac:dyDescent="0.25">
      <c r="A1146" s="3" t="str">
        <f t="shared" si="17"/>
        <v>AC Tonnage05 to 109/9/2021 (3:58pm-5:00pm)17</v>
      </c>
      <c r="B1146" t="s">
        <v>64</v>
      </c>
      <c r="C1146" t="s">
        <v>100</v>
      </c>
      <c r="D1146" t="s">
        <v>173</v>
      </c>
      <c r="E1146" t="s">
        <v>190</v>
      </c>
      <c r="F1146" s="69">
        <v>14.393786430358887</v>
      </c>
      <c r="G1146" s="69">
        <v>13.811359405517578</v>
      </c>
      <c r="H1146" s="69">
        <v>0.27405375242233276</v>
      </c>
      <c r="I1146" s="69">
        <v>92.068862915039063</v>
      </c>
      <c r="J1146" s="64">
        <v>0</v>
      </c>
    </row>
    <row r="1147" spans="1:10" x14ac:dyDescent="0.25">
      <c r="A1147" s="3" t="str">
        <f t="shared" si="17"/>
        <v>AC Tonnage05 to 109/9/2021 (3:58pm-5:00pm)18</v>
      </c>
      <c r="B1147" t="s">
        <v>64</v>
      </c>
      <c r="C1147" t="s">
        <v>100</v>
      </c>
      <c r="D1147" t="s">
        <v>173</v>
      </c>
      <c r="E1147" t="s">
        <v>191</v>
      </c>
      <c r="F1147" s="69">
        <v>12.436711311340332</v>
      </c>
      <c r="G1147" s="69">
        <v>12.788383483886719</v>
      </c>
      <c r="H1147" s="69">
        <v>0.27104941010475159</v>
      </c>
      <c r="I1147" s="69">
        <v>91.005943298339844</v>
      </c>
      <c r="J1147" s="64">
        <v>0</v>
      </c>
    </row>
    <row r="1148" spans="1:10" x14ac:dyDescent="0.25">
      <c r="A1148" s="3" t="str">
        <f t="shared" si="17"/>
        <v>AC Tonnage05 to 109/9/2021 (3:58pm-5:00pm)19</v>
      </c>
      <c r="B1148" t="s">
        <v>64</v>
      </c>
      <c r="C1148" t="s">
        <v>100</v>
      </c>
      <c r="D1148" t="s">
        <v>173</v>
      </c>
      <c r="E1148" t="s">
        <v>192</v>
      </c>
      <c r="F1148" s="69">
        <v>11.148685455322266</v>
      </c>
      <c r="G1148" s="69">
        <v>11.520900726318359</v>
      </c>
      <c r="H1148" s="69">
        <v>0.27536305785179138</v>
      </c>
      <c r="I1148" s="69">
        <v>88.45916748046875</v>
      </c>
      <c r="J1148" s="64">
        <v>0</v>
      </c>
    </row>
    <row r="1149" spans="1:10" x14ac:dyDescent="0.25">
      <c r="A1149" s="3" t="str">
        <f t="shared" si="17"/>
        <v>AC Tonnage05 to 109/9/2021 (3:58pm-5:00pm)20</v>
      </c>
      <c r="B1149" t="s">
        <v>64</v>
      </c>
      <c r="C1149" t="s">
        <v>100</v>
      </c>
      <c r="D1149" t="s">
        <v>173</v>
      </c>
      <c r="E1149" t="s">
        <v>193</v>
      </c>
      <c r="F1149" s="69">
        <v>10.733177185058594</v>
      </c>
      <c r="G1149" s="69">
        <v>10.870855331420898</v>
      </c>
      <c r="H1149" s="69">
        <v>0.2427498996257782</v>
      </c>
      <c r="I1149" s="69">
        <v>84.710769653320313</v>
      </c>
      <c r="J1149" s="64">
        <v>0</v>
      </c>
    </row>
    <row r="1150" spans="1:10" x14ac:dyDescent="0.25">
      <c r="A1150" s="3" t="str">
        <f t="shared" si="17"/>
        <v>AC Tonnage05 to 109/9/2021 (3:58pm-5:00pm)21</v>
      </c>
      <c r="B1150" t="s">
        <v>64</v>
      </c>
      <c r="C1150" t="s">
        <v>100</v>
      </c>
      <c r="D1150" t="s">
        <v>173</v>
      </c>
      <c r="E1150" t="s">
        <v>194</v>
      </c>
      <c r="F1150" s="69">
        <v>9.9576387405395508</v>
      </c>
      <c r="G1150" s="69">
        <v>10.212738037109375</v>
      </c>
      <c r="H1150" s="69">
        <v>0.26411789655685425</v>
      </c>
      <c r="I1150" s="69">
        <v>80.930900573730469</v>
      </c>
      <c r="J1150" s="64">
        <v>0</v>
      </c>
    </row>
    <row r="1151" spans="1:10" x14ac:dyDescent="0.25">
      <c r="A1151" s="3" t="str">
        <f t="shared" si="17"/>
        <v>AC Tonnage05 to 109/9/2021 (3:58pm-5:00pm)22</v>
      </c>
      <c r="B1151" t="s">
        <v>64</v>
      </c>
      <c r="C1151" t="s">
        <v>100</v>
      </c>
      <c r="D1151" t="s">
        <v>173</v>
      </c>
      <c r="E1151" t="s">
        <v>195</v>
      </c>
      <c r="F1151" s="69">
        <v>9.4179592132568359</v>
      </c>
      <c r="G1151" s="69">
        <v>9.4858150482177734</v>
      </c>
      <c r="H1151" s="69">
        <v>0.22880929708480835</v>
      </c>
      <c r="I1151" s="69">
        <v>78.262359619140625</v>
      </c>
      <c r="J1151" s="64">
        <v>0</v>
      </c>
    </row>
    <row r="1152" spans="1:10" x14ac:dyDescent="0.25">
      <c r="A1152" s="3" t="str">
        <f t="shared" si="17"/>
        <v>AC Tonnage05 to 109/9/2021 (3:58pm-5:00pm)23</v>
      </c>
      <c r="B1152" t="s">
        <v>64</v>
      </c>
      <c r="C1152" t="s">
        <v>100</v>
      </c>
      <c r="D1152" t="s">
        <v>173</v>
      </c>
      <c r="E1152" t="s">
        <v>196</v>
      </c>
      <c r="F1152" s="69">
        <v>8.6020059585571289</v>
      </c>
      <c r="G1152" s="69">
        <v>8.6316795349121094</v>
      </c>
      <c r="H1152" s="69">
        <v>0.20154368877410889</v>
      </c>
      <c r="I1152" s="69">
        <v>76.155357360839844</v>
      </c>
      <c r="J1152" s="64">
        <v>0</v>
      </c>
    </row>
    <row r="1153" spans="1:10" x14ac:dyDescent="0.25">
      <c r="A1153" s="3" t="str">
        <f t="shared" si="17"/>
        <v>AC Tonnage05 to 109/9/2021 (3:58pm-5:00pm)24</v>
      </c>
      <c r="B1153" t="s">
        <v>64</v>
      </c>
      <c r="C1153" t="s">
        <v>100</v>
      </c>
      <c r="D1153" t="s">
        <v>173</v>
      </c>
      <c r="E1153" t="s">
        <v>197</v>
      </c>
      <c r="F1153" s="69">
        <v>7.9542980194091797</v>
      </c>
      <c r="G1153" s="69">
        <v>8.0672130584716797</v>
      </c>
      <c r="H1153" s="69">
        <v>0.20086878538131714</v>
      </c>
      <c r="I1153" s="69">
        <v>74.849639892578125</v>
      </c>
      <c r="J1153" s="64">
        <v>0</v>
      </c>
    </row>
    <row r="1154" spans="1:10" x14ac:dyDescent="0.25">
      <c r="A1154" s="3" t="str">
        <f t="shared" si="17"/>
        <v>AC Tonnage05 to 10Average Event Day (5:00pm-6:00pm)1</v>
      </c>
      <c r="B1154" t="s">
        <v>64</v>
      </c>
      <c r="C1154" t="s">
        <v>100</v>
      </c>
      <c r="D1154" t="s">
        <v>167</v>
      </c>
      <c r="E1154" t="s">
        <v>174</v>
      </c>
      <c r="F1154" s="69">
        <v>7.3515429496765137</v>
      </c>
      <c r="G1154" s="69">
        <v>7.2987875938415527</v>
      </c>
      <c r="H1154" s="69">
        <v>0.10245711356401443</v>
      </c>
      <c r="I1154" s="69">
        <v>72.849807739257813</v>
      </c>
      <c r="J1154" s="64">
        <v>0</v>
      </c>
    </row>
    <row r="1155" spans="1:10" x14ac:dyDescent="0.25">
      <c r="A1155" s="3" t="str">
        <f t="shared" ref="A1155:A1218" si="18">B1155&amp;C1155&amp;D1155&amp;E1155</f>
        <v>AC Tonnage05 to 10Average Event Day (5:00pm-6:00pm)2</v>
      </c>
      <c r="B1155" t="s">
        <v>64</v>
      </c>
      <c r="C1155" t="s">
        <v>100</v>
      </c>
      <c r="D1155" t="s">
        <v>167</v>
      </c>
      <c r="E1155" t="s">
        <v>175</v>
      </c>
      <c r="F1155" s="69">
        <v>7.1582722663879395</v>
      </c>
      <c r="G1155" s="69">
        <v>7.1150555610656738</v>
      </c>
      <c r="H1155" s="69">
        <v>7.0140577852725983E-2</v>
      </c>
      <c r="I1155" s="69">
        <v>71.736160278320313</v>
      </c>
      <c r="J1155" s="64">
        <v>0</v>
      </c>
    </row>
    <row r="1156" spans="1:10" x14ac:dyDescent="0.25">
      <c r="A1156" s="3" t="str">
        <f t="shared" si="18"/>
        <v>AC Tonnage05 to 10Average Event Day (5:00pm-6:00pm)3</v>
      </c>
      <c r="B1156" t="s">
        <v>64</v>
      </c>
      <c r="C1156" t="s">
        <v>100</v>
      </c>
      <c r="D1156" t="s">
        <v>167</v>
      </c>
      <c r="E1156" t="s">
        <v>176</v>
      </c>
      <c r="F1156" s="69">
        <v>6.9986982345581055</v>
      </c>
      <c r="G1156" s="69">
        <v>6.97216796875</v>
      </c>
      <c r="H1156" s="69">
        <v>6.8050459027290344E-2</v>
      </c>
      <c r="I1156" s="69">
        <v>70.825675964355469</v>
      </c>
      <c r="J1156" s="64">
        <v>0</v>
      </c>
    </row>
    <row r="1157" spans="1:10" x14ac:dyDescent="0.25">
      <c r="A1157" s="3" t="str">
        <f t="shared" si="18"/>
        <v>AC Tonnage05 to 10Average Event Day (5:00pm-6:00pm)4</v>
      </c>
      <c r="B1157" t="s">
        <v>64</v>
      </c>
      <c r="C1157" t="s">
        <v>100</v>
      </c>
      <c r="D1157" t="s">
        <v>167</v>
      </c>
      <c r="E1157" t="s">
        <v>177</v>
      </c>
      <c r="F1157" s="69">
        <v>7.102745532989502</v>
      </c>
      <c r="G1157" s="69">
        <v>7.0540823936462402</v>
      </c>
      <c r="H1157" s="69">
        <v>6.5724588930606842E-2</v>
      </c>
      <c r="I1157" s="69">
        <v>70.216690063476563</v>
      </c>
      <c r="J1157" s="64">
        <v>0</v>
      </c>
    </row>
    <row r="1158" spans="1:10" x14ac:dyDescent="0.25">
      <c r="A1158" s="3" t="str">
        <f t="shared" si="18"/>
        <v>AC Tonnage05 to 10Average Event Day (5:00pm-6:00pm)5</v>
      </c>
      <c r="B1158" t="s">
        <v>64</v>
      </c>
      <c r="C1158" t="s">
        <v>100</v>
      </c>
      <c r="D1158" t="s">
        <v>167</v>
      </c>
      <c r="E1158" t="s">
        <v>178</v>
      </c>
      <c r="F1158" s="69">
        <v>7.4983124732971191</v>
      </c>
      <c r="G1158" s="69">
        <v>7.4850349426269531</v>
      </c>
      <c r="H1158" s="69">
        <v>7.2471342980861664E-2</v>
      </c>
      <c r="I1158" s="69">
        <v>69.628303527832031</v>
      </c>
      <c r="J1158" s="64">
        <v>0</v>
      </c>
    </row>
    <row r="1159" spans="1:10" x14ac:dyDescent="0.25">
      <c r="A1159" s="3" t="str">
        <f t="shared" si="18"/>
        <v>AC Tonnage05 to 10Average Event Day (5:00pm-6:00pm)6</v>
      </c>
      <c r="B1159" t="s">
        <v>64</v>
      </c>
      <c r="C1159" t="s">
        <v>100</v>
      </c>
      <c r="D1159" t="s">
        <v>167</v>
      </c>
      <c r="E1159" t="s">
        <v>179</v>
      </c>
      <c r="F1159" s="69">
        <v>8.2099981307983398</v>
      </c>
      <c r="G1159" s="69">
        <v>8.21392822265625</v>
      </c>
      <c r="H1159" s="69">
        <v>9.9360302090644836E-2</v>
      </c>
      <c r="I1159" s="69">
        <v>69.209716796875</v>
      </c>
      <c r="J1159" s="64">
        <v>0</v>
      </c>
    </row>
    <row r="1160" spans="1:10" x14ac:dyDescent="0.25">
      <c r="A1160" s="3" t="str">
        <f t="shared" si="18"/>
        <v>AC Tonnage05 to 10Average Event Day (5:00pm-6:00pm)7</v>
      </c>
      <c r="B1160" t="s">
        <v>64</v>
      </c>
      <c r="C1160" t="s">
        <v>100</v>
      </c>
      <c r="D1160" t="s">
        <v>167</v>
      </c>
      <c r="E1160" t="s">
        <v>180</v>
      </c>
      <c r="F1160" s="69">
        <v>9.2019138336181641</v>
      </c>
      <c r="G1160" s="69">
        <v>9.2111539840698242</v>
      </c>
      <c r="H1160" s="69">
        <v>0.1123897060751915</v>
      </c>
      <c r="I1160" s="69">
        <v>68.992111206054688</v>
      </c>
      <c r="J1160" s="64">
        <v>0</v>
      </c>
    </row>
    <row r="1161" spans="1:10" x14ac:dyDescent="0.25">
      <c r="A1161" s="3" t="str">
        <f t="shared" si="18"/>
        <v>AC Tonnage05 to 10Average Event Day (5:00pm-6:00pm)8</v>
      </c>
      <c r="B1161" t="s">
        <v>64</v>
      </c>
      <c r="C1161" t="s">
        <v>100</v>
      </c>
      <c r="D1161" t="s">
        <v>167</v>
      </c>
      <c r="E1161" t="s">
        <v>181</v>
      </c>
      <c r="F1161" s="69">
        <v>10.611119270324707</v>
      </c>
      <c r="G1161" s="69">
        <v>10.61851978302002</v>
      </c>
      <c r="H1161" s="69">
        <v>0.11378474533557892</v>
      </c>
      <c r="I1161" s="69">
        <v>69.741157531738281</v>
      </c>
      <c r="J1161" s="64">
        <v>0</v>
      </c>
    </row>
    <row r="1162" spans="1:10" x14ac:dyDescent="0.25">
      <c r="A1162" s="3" t="str">
        <f t="shared" si="18"/>
        <v>AC Tonnage05 to 10Average Event Day (5:00pm-6:00pm)9</v>
      </c>
      <c r="B1162" t="s">
        <v>64</v>
      </c>
      <c r="C1162" t="s">
        <v>100</v>
      </c>
      <c r="D1162" t="s">
        <v>167</v>
      </c>
      <c r="E1162" t="s">
        <v>182</v>
      </c>
      <c r="F1162" s="69">
        <v>12.393276214599609</v>
      </c>
      <c r="G1162" s="69">
        <v>12.168359756469727</v>
      </c>
      <c r="H1162" s="69">
        <v>0.1397843062877655</v>
      </c>
      <c r="I1162" s="69">
        <v>72.158706665039063</v>
      </c>
      <c r="J1162" s="64">
        <v>0</v>
      </c>
    </row>
    <row r="1163" spans="1:10" x14ac:dyDescent="0.25">
      <c r="A1163" s="3" t="str">
        <f t="shared" si="18"/>
        <v>AC Tonnage05 to 10Average Event Day (5:00pm-6:00pm)10</v>
      </c>
      <c r="B1163" t="s">
        <v>64</v>
      </c>
      <c r="C1163" t="s">
        <v>100</v>
      </c>
      <c r="D1163" t="s">
        <v>167</v>
      </c>
      <c r="E1163" t="s">
        <v>183</v>
      </c>
      <c r="F1163" s="69">
        <v>13.598592758178711</v>
      </c>
      <c r="G1163" s="69">
        <v>13.460651397705078</v>
      </c>
      <c r="H1163" s="69">
        <v>0.14867402613162994</v>
      </c>
      <c r="I1163" s="69">
        <v>75.884140014648438</v>
      </c>
      <c r="J1163" s="64">
        <v>0</v>
      </c>
    </row>
    <row r="1164" spans="1:10" x14ac:dyDescent="0.25">
      <c r="A1164" s="3" t="str">
        <f t="shared" si="18"/>
        <v>AC Tonnage05 to 10Average Event Day (5:00pm-6:00pm)11</v>
      </c>
      <c r="B1164" t="s">
        <v>64</v>
      </c>
      <c r="C1164" t="s">
        <v>100</v>
      </c>
      <c r="D1164" t="s">
        <v>167</v>
      </c>
      <c r="E1164" t="s">
        <v>184</v>
      </c>
      <c r="F1164" s="69">
        <v>14.378757476806641</v>
      </c>
      <c r="G1164" s="69">
        <v>14.225478172302246</v>
      </c>
      <c r="H1164" s="69">
        <v>0.15447734296321869</v>
      </c>
      <c r="I1164" s="69">
        <v>79.122962951660156</v>
      </c>
      <c r="J1164" s="64">
        <v>0</v>
      </c>
    </row>
    <row r="1165" spans="1:10" x14ac:dyDescent="0.25">
      <c r="A1165" s="3" t="str">
        <f t="shared" si="18"/>
        <v>AC Tonnage05 to 10Average Event Day (5:00pm-6:00pm)12</v>
      </c>
      <c r="B1165" t="s">
        <v>64</v>
      </c>
      <c r="C1165" t="s">
        <v>100</v>
      </c>
      <c r="D1165" t="s">
        <v>167</v>
      </c>
      <c r="E1165" t="s">
        <v>185</v>
      </c>
      <c r="F1165" s="69">
        <v>14.833553314208984</v>
      </c>
      <c r="G1165" s="69">
        <v>14.810680389404297</v>
      </c>
      <c r="H1165" s="69">
        <v>0.11857546865940094</v>
      </c>
      <c r="I1165" s="69">
        <v>82.757461547851563</v>
      </c>
      <c r="J1165" s="64">
        <v>0</v>
      </c>
    </row>
    <row r="1166" spans="1:10" x14ac:dyDescent="0.25">
      <c r="A1166" s="3" t="str">
        <f t="shared" si="18"/>
        <v>AC Tonnage05 to 10Average Event Day (5:00pm-6:00pm)13</v>
      </c>
      <c r="B1166" t="s">
        <v>64</v>
      </c>
      <c r="C1166" t="s">
        <v>100</v>
      </c>
      <c r="D1166" t="s">
        <v>167</v>
      </c>
      <c r="E1166" t="s">
        <v>186</v>
      </c>
      <c r="F1166" s="69">
        <v>15.259215354919434</v>
      </c>
      <c r="G1166" s="69">
        <v>15.210907936096191</v>
      </c>
      <c r="H1166" s="69">
        <v>7.6799064874649048E-2</v>
      </c>
      <c r="I1166" s="69">
        <v>85.893707275390625</v>
      </c>
      <c r="J1166" s="64">
        <v>0</v>
      </c>
    </row>
    <row r="1167" spans="1:10" x14ac:dyDescent="0.25">
      <c r="A1167" s="3" t="str">
        <f t="shared" si="18"/>
        <v>AC Tonnage05 to 10Average Event Day (5:00pm-6:00pm)14</v>
      </c>
      <c r="B1167" t="s">
        <v>64</v>
      </c>
      <c r="C1167" t="s">
        <v>100</v>
      </c>
      <c r="D1167" t="s">
        <v>167</v>
      </c>
      <c r="E1167" t="s">
        <v>187</v>
      </c>
      <c r="F1167" s="69">
        <v>15.63982105255127</v>
      </c>
      <c r="G1167" s="69">
        <v>15.460330963134766</v>
      </c>
      <c r="H1167" s="69">
        <v>8.1475116312503815E-2</v>
      </c>
      <c r="I1167" s="69">
        <v>87.935920715332031</v>
      </c>
      <c r="J1167" s="64">
        <v>0</v>
      </c>
    </row>
    <row r="1168" spans="1:10" x14ac:dyDescent="0.25">
      <c r="A1168" s="3" t="str">
        <f t="shared" si="18"/>
        <v>AC Tonnage05 to 10Average Event Day (5:00pm-6:00pm)15</v>
      </c>
      <c r="B1168" t="s">
        <v>64</v>
      </c>
      <c r="C1168" t="s">
        <v>100</v>
      </c>
      <c r="D1168" t="s">
        <v>167</v>
      </c>
      <c r="E1168" t="s">
        <v>188</v>
      </c>
      <c r="F1168" s="69">
        <v>15.667308807373047</v>
      </c>
      <c r="G1168" s="69">
        <v>15.341575622558594</v>
      </c>
      <c r="H1168" s="69">
        <v>0.13311682641506195</v>
      </c>
      <c r="I1168" s="69">
        <v>89.453384399414063</v>
      </c>
      <c r="J1168" s="64">
        <v>0</v>
      </c>
    </row>
    <row r="1169" spans="1:10" x14ac:dyDescent="0.25">
      <c r="A1169" s="3" t="str">
        <f t="shared" si="18"/>
        <v>AC Tonnage05 to 10Average Event Day (5:00pm-6:00pm)16</v>
      </c>
      <c r="B1169" t="s">
        <v>64</v>
      </c>
      <c r="C1169" t="s">
        <v>100</v>
      </c>
      <c r="D1169" t="s">
        <v>167</v>
      </c>
      <c r="E1169" t="s">
        <v>189</v>
      </c>
      <c r="F1169" s="69">
        <v>15.062863349914551</v>
      </c>
      <c r="G1169" s="69">
        <v>14.756367683410645</v>
      </c>
      <c r="H1169" s="69">
        <v>0.15025754272937775</v>
      </c>
      <c r="I1169" s="69">
        <v>90.306411743164063</v>
      </c>
      <c r="J1169" s="64">
        <v>0</v>
      </c>
    </row>
    <row r="1170" spans="1:10" x14ac:dyDescent="0.25">
      <c r="A1170" s="3" t="str">
        <f t="shared" si="18"/>
        <v>AC Tonnage05 to 10Average Event Day (5:00pm-6:00pm)17</v>
      </c>
      <c r="B1170" t="s">
        <v>64</v>
      </c>
      <c r="C1170" t="s">
        <v>100</v>
      </c>
      <c r="D1170" t="s">
        <v>167</v>
      </c>
      <c r="E1170" t="s">
        <v>190</v>
      </c>
      <c r="F1170" s="69">
        <v>13.827533721923828</v>
      </c>
      <c r="G1170" s="69">
        <v>13.70412540435791</v>
      </c>
      <c r="H1170" s="69">
        <v>0.15392014384269714</v>
      </c>
      <c r="I1170" s="69">
        <v>90.503814697265625</v>
      </c>
      <c r="J1170" s="64">
        <v>0</v>
      </c>
    </row>
    <row r="1171" spans="1:10" x14ac:dyDescent="0.25">
      <c r="A1171" s="3" t="str">
        <f t="shared" si="18"/>
        <v>AC Tonnage05 to 10Average Event Day (5:00pm-6:00pm)18</v>
      </c>
      <c r="B1171" t="s">
        <v>64</v>
      </c>
      <c r="C1171" t="s">
        <v>100</v>
      </c>
      <c r="D1171" t="s">
        <v>167</v>
      </c>
      <c r="E1171" t="s">
        <v>191</v>
      </c>
      <c r="F1171" s="69">
        <v>12.450353622436523</v>
      </c>
      <c r="G1171" s="69">
        <v>11.774930953979492</v>
      </c>
      <c r="H1171" s="69">
        <v>0.12032365053892136</v>
      </c>
      <c r="I1171" s="69">
        <v>89.333908081054688</v>
      </c>
      <c r="J1171" s="64">
        <v>0</v>
      </c>
    </row>
    <row r="1172" spans="1:10" x14ac:dyDescent="0.25">
      <c r="A1172" s="3" t="str">
        <f t="shared" si="18"/>
        <v>AC Tonnage05 to 10Average Event Day (5:00pm-6:00pm)19</v>
      </c>
      <c r="B1172" t="s">
        <v>64</v>
      </c>
      <c r="C1172" t="s">
        <v>100</v>
      </c>
      <c r="D1172" t="s">
        <v>167</v>
      </c>
      <c r="E1172" t="s">
        <v>192</v>
      </c>
      <c r="F1172" s="69">
        <v>11.451394081115723</v>
      </c>
      <c r="G1172" s="69">
        <v>11.490686416625977</v>
      </c>
      <c r="H1172" s="69">
        <v>0.13311123847961426</v>
      </c>
      <c r="I1172" s="69">
        <v>87.649299621582031</v>
      </c>
      <c r="J1172" s="64">
        <v>0</v>
      </c>
    </row>
    <row r="1173" spans="1:10" x14ac:dyDescent="0.25">
      <c r="A1173" s="3" t="str">
        <f t="shared" si="18"/>
        <v>AC Tonnage05 to 10Average Event Day (5:00pm-6:00pm)20</v>
      </c>
      <c r="B1173" t="s">
        <v>64</v>
      </c>
      <c r="C1173" t="s">
        <v>100</v>
      </c>
      <c r="D1173" t="s">
        <v>167</v>
      </c>
      <c r="E1173" t="s">
        <v>193</v>
      </c>
      <c r="F1173" s="69">
        <v>10.665370941162109</v>
      </c>
      <c r="G1173" s="69">
        <v>10.647490501403809</v>
      </c>
      <c r="H1173" s="69">
        <v>0.13629947602748871</v>
      </c>
      <c r="I1173" s="69">
        <v>85.034027099609375</v>
      </c>
      <c r="J1173" s="64">
        <v>0</v>
      </c>
    </row>
    <row r="1174" spans="1:10" x14ac:dyDescent="0.25">
      <c r="A1174" s="3" t="str">
        <f t="shared" si="18"/>
        <v>AC Tonnage05 to 10Average Event Day (5:00pm-6:00pm)21</v>
      </c>
      <c r="B1174" t="s">
        <v>64</v>
      </c>
      <c r="C1174" t="s">
        <v>100</v>
      </c>
      <c r="D1174" t="s">
        <v>167</v>
      </c>
      <c r="E1174" t="s">
        <v>194</v>
      </c>
      <c r="F1174" s="69">
        <v>10.251449584960938</v>
      </c>
      <c r="G1174" s="69">
        <v>10.144179344177246</v>
      </c>
      <c r="H1174" s="69">
        <v>0.12913930416107178</v>
      </c>
      <c r="I1174" s="69">
        <v>81.175636291503906</v>
      </c>
      <c r="J1174" s="64">
        <v>0</v>
      </c>
    </row>
    <row r="1175" spans="1:10" x14ac:dyDescent="0.25">
      <c r="A1175" s="3" t="str">
        <f t="shared" si="18"/>
        <v>AC Tonnage05 to 10Average Event Day (5:00pm-6:00pm)22</v>
      </c>
      <c r="B1175" t="s">
        <v>64</v>
      </c>
      <c r="C1175" t="s">
        <v>100</v>
      </c>
      <c r="D1175" t="s">
        <v>167</v>
      </c>
      <c r="E1175" t="s">
        <v>195</v>
      </c>
      <c r="F1175" s="69">
        <v>9.4481773376464844</v>
      </c>
      <c r="G1175" s="69">
        <v>9.4737844467163086</v>
      </c>
      <c r="H1175" s="69">
        <v>0.12285436689853668</v>
      </c>
      <c r="I1175" s="69">
        <v>77.741920471191406</v>
      </c>
      <c r="J1175" s="64">
        <v>0</v>
      </c>
    </row>
    <row r="1176" spans="1:10" x14ac:dyDescent="0.25">
      <c r="A1176" s="3" t="str">
        <f t="shared" si="18"/>
        <v>AC Tonnage05 to 10Average Event Day (5:00pm-6:00pm)23</v>
      </c>
      <c r="B1176" t="s">
        <v>64</v>
      </c>
      <c r="C1176" t="s">
        <v>100</v>
      </c>
      <c r="D1176" t="s">
        <v>167</v>
      </c>
      <c r="E1176" t="s">
        <v>196</v>
      </c>
      <c r="F1176" s="69">
        <v>8.7426385879516602</v>
      </c>
      <c r="G1176" s="69">
        <v>8.7542009353637695</v>
      </c>
      <c r="H1176" s="69">
        <v>0.1074497401714325</v>
      </c>
      <c r="I1176" s="69">
        <v>75.557723999023438</v>
      </c>
      <c r="J1176" s="64">
        <v>0</v>
      </c>
    </row>
    <row r="1177" spans="1:10" x14ac:dyDescent="0.25">
      <c r="A1177" s="3" t="str">
        <f t="shared" si="18"/>
        <v>AC Tonnage05 to 10Average Event Day (5:00pm-6:00pm)24</v>
      </c>
      <c r="B1177" t="s">
        <v>64</v>
      </c>
      <c r="C1177" t="s">
        <v>100</v>
      </c>
      <c r="D1177" t="s">
        <v>167</v>
      </c>
      <c r="E1177" t="s">
        <v>197</v>
      </c>
      <c r="F1177" s="69">
        <v>8.1836004257202148</v>
      </c>
      <c r="G1177" s="69">
        <v>8.0900764465332031</v>
      </c>
      <c r="H1177" s="69">
        <v>9.4389833509922028E-2</v>
      </c>
      <c r="I1177" s="69">
        <v>73.65289306640625</v>
      </c>
      <c r="J1177" s="64">
        <v>0</v>
      </c>
    </row>
    <row r="1178" spans="1:10" x14ac:dyDescent="0.25">
      <c r="A1178" s="3" t="str">
        <f t="shared" si="18"/>
        <v>AC Tonnage10-10010/14/2020 (6:00pm-7:00pm)1</v>
      </c>
      <c r="B1178" t="s">
        <v>64</v>
      </c>
      <c r="C1178" t="s">
        <v>101</v>
      </c>
      <c r="D1178" t="s">
        <v>168</v>
      </c>
      <c r="E1178" t="s">
        <v>174</v>
      </c>
      <c r="F1178" s="69" t="s">
        <v>208</v>
      </c>
      <c r="G1178" s="69" t="s">
        <v>208</v>
      </c>
      <c r="H1178" s="69" t="s">
        <v>208</v>
      </c>
      <c r="I1178" s="69" t="s">
        <v>208</v>
      </c>
      <c r="J1178" s="64">
        <v>1</v>
      </c>
    </row>
    <row r="1179" spans="1:10" x14ac:dyDescent="0.25">
      <c r="A1179" s="3" t="str">
        <f t="shared" si="18"/>
        <v>AC Tonnage10-10010/14/2020 (6:00pm-7:00pm)2</v>
      </c>
      <c r="B1179" t="s">
        <v>64</v>
      </c>
      <c r="C1179" t="s">
        <v>101</v>
      </c>
      <c r="D1179" t="s">
        <v>168</v>
      </c>
      <c r="E1179" t="s">
        <v>175</v>
      </c>
      <c r="F1179" s="69" t="s">
        <v>208</v>
      </c>
      <c r="G1179" s="69" t="s">
        <v>208</v>
      </c>
      <c r="H1179" s="69" t="s">
        <v>208</v>
      </c>
      <c r="I1179" s="69" t="s">
        <v>208</v>
      </c>
      <c r="J1179" s="64">
        <v>1</v>
      </c>
    </row>
    <row r="1180" spans="1:10" x14ac:dyDescent="0.25">
      <c r="A1180" s="3" t="str">
        <f t="shared" si="18"/>
        <v>AC Tonnage10-10010/14/2020 (6:00pm-7:00pm)3</v>
      </c>
      <c r="B1180" t="s">
        <v>64</v>
      </c>
      <c r="C1180" t="s">
        <v>101</v>
      </c>
      <c r="D1180" t="s">
        <v>168</v>
      </c>
      <c r="E1180" t="s">
        <v>176</v>
      </c>
      <c r="F1180" s="69" t="s">
        <v>208</v>
      </c>
      <c r="G1180" s="69" t="s">
        <v>208</v>
      </c>
      <c r="H1180" s="69" t="s">
        <v>208</v>
      </c>
      <c r="I1180" s="69" t="s">
        <v>208</v>
      </c>
      <c r="J1180" s="64">
        <v>1</v>
      </c>
    </row>
    <row r="1181" spans="1:10" x14ac:dyDescent="0.25">
      <c r="A1181" s="3" t="str">
        <f t="shared" si="18"/>
        <v>AC Tonnage10-10010/14/2020 (6:00pm-7:00pm)4</v>
      </c>
      <c r="B1181" t="s">
        <v>64</v>
      </c>
      <c r="C1181" t="s">
        <v>101</v>
      </c>
      <c r="D1181" t="s">
        <v>168</v>
      </c>
      <c r="E1181" t="s">
        <v>177</v>
      </c>
      <c r="F1181" s="69" t="s">
        <v>208</v>
      </c>
      <c r="G1181" s="69" t="s">
        <v>208</v>
      </c>
      <c r="H1181" s="69" t="s">
        <v>208</v>
      </c>
      <c r="I1181" s="69" t="s">
        <v>208</v>
      </c>
      <c r="J1181" s="64">
        <v>1</v>
      </c>
    </row>
    <row r="1182" spans="1:10" x14ac:dyDescent="0.25">
      <c r="A1182" s="3" t="str">
        <f t="shared" si="18"/>
        <v>AC Tonnage10-10010/14/2020 (6:00pm-7:00pm)5</v>
      </c>
      <c r="B1182" t="s">
        <v>64</v>
      </c>
      <c r="C1182" t="s">
        <v>101</v>
      </c>
      <c r="D1182" t="s">
        <v>168</v>
      </c>
      <c r="E1182" t="s">
        <v>178</v>
      </c>
      <c r="F1182" s="69" t="s">
        <v>208</v>
      </c>
      <c r="G1182" s="69" t="s">
        <v>208</v>
      </c>
      <c r="H1182" s="69" t="s">
        <v>208</v>
      </c>
      <c r="I1182" s="69" t="s">
        <v>208</v>
      </c>
      <c r="J1182" s="64">
        <v>1</v>
      </c>
    </row>
    <row r="1183" spans="1:10" x14ac:dyDescent="0.25">
      <c r="A1183" s="3" t="str">
        <f t="shared" si="18"/>
        <v>AC Tonnage10-10010/14/2020 (6:00pm-7:00pm)6</v>
      </c>
      <c r="B1183" t="s">
        <v>64</v>
      </c>
      <c r="C1183" t="s">
        <v>101</v>
      </c>
      <c r="D1183" t="s">
        <v>168</v>
      </c>
      <c r="E1183" t="s">
        <v>179</v>
      </c>
      <c r="F1183" s="69" t="s">
        <v>208</v>
      </c>
      <c r="G1183" s="69" t="s">
        <v>208</v>
      </c>
      <c r="H1183" s="69" t="s">
        <v>208</v>
      </c>
      <c r="I1183" s="69" t="s">
        <v>208</v>
      </c>
      <c r="J1183" s="64">
        <v>1</v>
      </c>
    </row>
    <row r="1184" spans="1:10" x14ac:dyDescent="0.25">
      <c r="A1184" s="3" t="str">
        <f t="shared" si="18"/>
        <v>AC Tonnage10-10010/14/2020 (6:00pm-7:00pm)7</v>
      </c>
      <c r="B1184" t="s">
        <v>64</v>
      </c>
      <c r="C1184" t="s">
        <v>101</v>
      </c>
      <c r="D1184" t="s">
        <v>168</v>
      </c>
      <c r="E1184" t="s">
        <v>180</v>
      </c>
      <c r="F1184" s="69" t="s">
        <v>208</v>
      </c>
      <c r="G1184" s="69" t="s">
        <v>208</v>
      </c>
      <c r="H1184" s="69" t="s">
        <v>208</v>
      </c>
      <c r="I1184" s="69" t="s">
        <v>208</v>
      </c>
      <c r="J1184" s="64">
        <v>1</v>
      </c>
    </row>
    <row r="1185" spans="1:10" x14ac:dyDescent="0.25">
      <c r="A1185" s="3" t="str">
        <f t="shared" si="18"/>
        <v>AC Tonnage10-10010/14/2020 (6:00pm-7:00pm)8</v>
      </c>
      <c r="B1185" t="s">
        <v>64</v>
      </c>
      <c r="C1185" t="s">
        <v>101</v>
      </c>
      <c r="D1185" t="s">
        <v>168</v>
      </c>
      <c r="E1185" t="s">
        <v>181</v>
      </c>
      <c r="F1185" s="69" t="s">
        <v>208</v>
      </c>
      <c r="G1185" s="69" t="s">
        <v>208</v>
      </c>
      <c r="H1185" s="69" t="s">
        <v>208</v>
      </c>
      <c r="I1185" s="69" t="s">
        <v>208</v>
      </c>
      <c r="J1185" s="64">
        <v>1</v>
      </c>
    </row>
    <row r="1186" spans="1:10" x14ac:dyDescent="0.25">
      <c r="A1186" s="3" t="str">
        <f t="shared" si="18"/>
        <v>AC Tonnage10-10010/14/2020 (6:00pm-7:00pm)9</v>
      </c>
      <c r="B1186" t="s">
        <v>64</v>
      </c>
      <c r="C1186" t="s">
        <v>101</v>
      </c>
      <c r="D1186" t="s">
        <v>168</v>
      </c>
      <c r="E1186" t="s">
        <v>182</v>
      </c>
      <c r="F1186" s="69" t="s">
        <v>208</v>
      </c>
      <c r="G1186" s="69" t="s">
        <v>208</v>
      </c>
      <c r="H1186" s="69" t="s">
        <v>208</v>
      </c>
      <c r="I1186" s="69" t="s">
        <v>208</v>
      </c>
      <c r="J1186" s="64">
        <v>1</v>
      </c>
    </row>
    <row r="1187" spans="1:10" x14ac:dyDescent="0.25">
      <c r="A1187" s="3" t="str">
        <f t="shared" si="18"/>
        <v>AC Tonnage10-10010/14/2020 (6:00pm-7:00pm)10</v>
      </c>
      <c r="B1187" t="s">
        <v>64</v>
      </c>
      <c r="C1187" t="s">
        <v>101</v>
      </c>
      <c r="D1187" t="s">
        <v>168</v>
      </c>
      <c r="E1187" t="s">
        <v>183</v>
      </c>
      <c r="F1187" s="69" t="s">
        <v>208</v>
      </c>
      <c r="G1187" s="69" t="s">
        <v>208</v>
      </c>
      <c r="H1187" s="69" t="s">
        <v>208</v>
      </c>
      <c r="I1187" s="69" t="s">
        <v>208</v>
      </c>
      <c r="J1187" s="64">
        <v>1</v>
      </c>
    </row>
    <row r="1188" spans="1:10" x14ac:dyDescent="0.25">
      <c r="A1188" s="3" t="str">
        <f t="shared" si="18"/>
        <v>AC Tonnage10-10010/14/2020 (6:00pm-7:00pm)11</v>
      </c>
      <c r="B1188" t="s">
        <v>64</v>
      </c>
      <c r="C1188" t="s">
        <v>101</v>
      </c>
      <c r="D1188" t="s">
        <v>168</v>
      </c>
      <c r="E1188" t="s">
        <v>184</v>
      </c>
      <c r="F1188" s="69" t="s">
        <v>208</v>
      </c>
      <c r="G1188" s="69" t="s">
        <v>208</v>
      </c>
      <c r="H1188" s="69" t="s">
        <v>208</v>
      </c>
      <c r="I1188" s="69" t="s">
        <v>208</v>
      </c>
      <c r="J1188" s="64">
        <v>1</v>
      </c>
    </row>
    <row r="1189" spans="1:10" x14ac:dyDescent="0.25">
      <c r="A1189" s="3" t="str">
        <f t="shared" si="18"/>
        <v>AC Tonnage10-10010/14/2020 (6:00pm-7:00pm)12</v>
      </c>
      <c r="B1189" t="s">
        <v>64</v>
      </c>
      <c r="C1189" t="s">
        <v>101</v>
      </c>
      <c r="D1189" t="s">
        <v>168</v>
      </c>
      <c r="E1189" t="s">
        <v>185</v>
      </c>
      <c r="F1189" s="69" t="s">
        <v>208</v>
      </c>
      <c r="G1189" s="69" t="s">
        <v>208</v>
      </c>
      <c r="H1189" s="69" t="s">
        <v>208</v>
      </c>
      <c r="I1189" s="69" t="s">
        <v>208</v>
      </c>
      <c r="J1189" s="64">
        <v>1</v>
      </c>
    </row>
    <row r="1190" spans="1:10" x14ac:dyDescent="0.25">
      <c r="A1190" s="3" t="str">
        <f t="shared" si="18"/>
        <v>AC Tonnage10-10010/14/2020 (6:00pm-7:00pm)13</v>
      </c>
      <c r="B1190" t="s">
        <v>64</v>
      </c>
      <c r="C1190" t="s">
        <v>101</v>
      </c>
      <c r="D1190" t="s">
        <v>168</v>
      </c>
      <c r="E1190" t="s">
        <v>186</v>
      </c>
      <c r="F1190" s="69" t="s">
        <v>208</v>
      </c>
      <c r="G1190" s="69" t="s">
        <v>208</v>
      </c>
      <c r="H1190" s="69" t="s">
        <v>208</v>
      </c>
      <c r="I1190" s="69" t="s">
        <v>208</v>
      </c>
      <c r="J1190" s="64">
        <v>1</v>
      </c>
    </row>
    <row r="1191" spans="1:10" x14ac:dyDescent="0.25">
      <c r="A1191" s="3" t="str">
        <f t="shared" si="18"/>
        <v>AC Tonnage10-10010/14/2020 (6:00pm-7:00pm)14</v>
      </c>
      <c r="B1191" t="s">
        <v>64</v>
      </c>
      <c r="C1191" t="s">
        <v>101</v>
      </c>
      <c r="D1191" t="s">
        <v>168</v>
      </c>
      <c r="E1191" t="s">
        <v>187</v>
      </c>
      <c r="F1191" s="69" t="s">
        <v>208</v>
      </c>
      <c r="G1191" s="69" t="s">
        <v>208</v>
      </c>
      <c r="H1191" s="69" t="s">
        <v>208</v>
      </c>
      <c r="I1191" s="69" t="s">
        <v>208</v>
      </c>
      <c r="J1191" s="64">
        <v>1</v>
      </c>
    </row>
    <row r="1192" spans="1:10" x14ac:dyDescent="0.25">
      <c r="A1192" s="3" t="str">
        <f t="shared" si="18"/>
        <v>AC Tonnage10-10010/14/2020 (6:00pm-7:00pm)15</v>
      </c>
      <c r="B1192" t="s">
        <v>64</v>
      </c>
      <c r="C1192" t="s">
        <v>101</v>
      </c>
      <c r="D1192" t="s">
        <v>168</v>
      </c>
      <c r="E1192" t="s">
        <v>188</v>
      </c>
      <c r="F1192" s="69" t="s">
        <v>208</v>
      </c>
      <c r="G1192" s="69" t="s">
        <v>208</v>
      </c>
      <c r="H1192" s="69" t="s">
        <v>208</v>
      </c>
      <c r="I1192" s="69" t="s">
        <v>208</v>
      </c>
      <c r="J1192" s="64">
        <v>1</v>
      </c>
    </row>
    <row r="1193" spans="1:10" x14ac:dyDescent="0.25">
      <c r="A1193" s="3" t="str">
        <f t="shared" si="18"/>
        <v>AC Tonnage10-10010/14/2020 (6:00pm-7:00pm)16</v>
      </c>
      <c r="B1193" t="s">
        <v>64</v>
      </c>
      <c r="C1193" t="s">
        <v>101</v>
      </c>
      <c r="D1193" t="s">
        <v>168</v>
      </c>
      <c r="E1193" t="s">
        <v>189</v>
      </c>
      <c r="F1193" s="69" t="s">
        <v>208</v>
      </c>
      <c r="G1193" s="69" t="s">
        <v>208</v>
      </c>
      <c r="H1193" s="69" t="s">
        <v>208</v>
      </c>
      <c r="I1193" s="69" t="s">
        <v>208</v>
      </c>
      <c r="J1193" s="64">
        <v>1</v>
      </c>
    </row>
    <row r="1194" spans="1:10" x14ac:dyDescent="0.25">
      <c r="A1194" s="3" t="str">
        <f t="shared" si="18"/>
        <v>AC Tonnage10-10010/14/2020 (6:00pm-7:00pm)17</v>
      </c>
      <c r="B1194" t="s">
        <v>64</v>
      </c>
      <c r="C1194" t="s">
        <v>101</v>
      </c>
      <c r="D1194" t="s">
        <v>168</v>
      </c>
      <c r="E1194" t="s">
        <v>190</v>
      </c>
      <c r="F1194" s="69" t="s">
        <v>208</v>
      </c>
      <c r="G1194" s="69" t="s">
        <v>208</v>
      </c>
      <c r="H1194" s="69" t="s">
        <v>208</v>
      </c>
      <c r="I1194" s="69" t="s">
        <v>208</v>
      </c>
      <c r="J1194" s="64">
        <v>1</v>
      </c>
    </row>
    <row r="1195" spans="1:10" x14ac:dyDescent="0.25">
      <c r="A1195" s="3" t="str">
        <f t="shared" si="18"/>
        <v>AC Tonnage10-10010/14/2020 (6:00pm-7:00pm)18</v>
      </c>
      <c r="B1195" t="s">
        <v>64</v>
      </c>
      <c r="C1195" t="s">
        <v>101</v>
      </c>
      <c r="D1195" t="s">
        <v>168</v>
      </c>
      <c r="E1195" t="s">
        <v>191</v>
      </c>
      <c r="F1195" s="69" t="s">
        <v>208</v>
      </c>
      <c r="G1195" s="69" t="s">
        <v>208</v>
      </c>
      <c r="H1195" s="69" t="s">
        <v>208</v>
      </c>
      <c r="I1195" s="69" t="s">
        <v>208</v>
      </c>
      <c r="J1195" s="64">
        <v>1</v>
      </c>
    </row>
    <row r="1196" spans="1:10" x14ac:dyDescent="0.25">
      <c r="A1196" s="3" t="str">
        <f t="shared" si="18"/>
        <v>AC Tonnage10-10010/14/2020 (6:00pm-7:00pm)19</v>
      </c>
      <c r="B1196" t="s">
        <v>64</v>
      </c>
      <c r="C1196" t="s">
        <v>101</v>
      </c>
      <c r="D1196" t="s">
        <v>168</v>
      </c>
      <c r="E1196" t="s">
        <v>192</v>
      </c>
      <c r="F1196" s="69" t="s">
        <v>208</v>
      </c>
      <c r="G1196" s="69" t="s">
        <v>208</v>
      </c>
      <c r="H1196" s="69" t="s">
        <v>208</v>
      </c>
      <c r="I1196" s="69" t="s">
        <v>208</v>
      </c>
      <c r="J1196" s="64">
        <v>1</v>
      </c>
    </row>
    <row r="1197" spans="1:10" x14ac:dyDescent="0.25">
      <c r="A1197" s="3" t="str">
        <f t="shared" si="18"/>
        <v>AC Tonnage10-10010/14/2020 (6:00pm-7:00pm)20</v>
      </c>
      <c r="B1197" t="s">
        <v>64</v>
      </c>
      <c r="C1197" t="s">
        <v>101</v>
      </c>
      <c r="D1197" t="s">
        <v>168</v>
      </c>
      <c r="E1197" t="s">
        <v>193</v>
      </c>
      <c r="F1197" s="69" t="s">
        <v>208</v>
      </c>
      <c r="G1197" s="69" t="s">
        <v>208</v>
      </c>
      <c r="H1197" s="69" t="s">
        <v>208</v>
      </c>
      <c r="I1197" s="69" t="s">
        <v>208</v>
      </c>
      <c r="J1197" s="64">
        <v>1</v>
      </c>
    </row>
    <row r="1198" spans="1:10" x14ac:dyDescent="0.25">
      <c r="A1198" s="3" t="str">
        <f t="shared" si="18"/>
        <v>AC Tonnage10-10010/14/2020 (6:00pm-7:00pm)21</v>
      </c>
      <c r="B1198" t="s">
        <v>64</v>
      </c>
      <c r="C1198" t="s">
        <v>101</v>
      </c>
      <c r="D1198" t="s">
        <v>168</v>
      </c>
      <c r="E1198" t="s">
        <v>194</v>
      </c>
      <c r="F1198" s="69" t="s">
        <v>208</v>
      </c>
      <c r="G1198" s="69" t="s">
        <v>208</v>
      </c>
      <c r="H1198" s="69" t="s">
        <v>208</v>
      </c>
      <c r="I1198" s="69" t="s">
        <v>208</v>
      </c>
      <c r="J1198" s="64">
        <v>1</v>
      </c>
    </row>
    <row r="1199" spans="1:10" x14ac:dyDescent="0.25">
      <c r="A1199" s="3" t="str">
        <f t="shared" si="18"/>
        <v>AC Tonnage10-10010/14/2020 (6:00pm-7:00pm)22</v>
      </c>
      <c r="B1199" t="s">
        <v>64</v>
      </c>
      <c r="C1199" t="s">
        <v>101</v>
      </c>
      <c r="D1199" t="s">
        <v>168</v>
      </c>
      <c r="E1199" t="s">
        <v>195</v>
      </c>
      <c r="F1199" s="69" t="s">
        <v>208</v>
      </c>
      <c r="G1199" s="69" t="s">
        <v>208</v>
      </c>
      <c r="H1199" s="69" t="s">
        <v>208</v>
      </c>
      <c r="I1199" s="69" t="s">
        <v>208</v>
      </c>
      <c r="J1199" s="64">
        <v>1</v>
      </c>
    </row>
    <row r="1200" spans="1:10" x14ac:dyDescent="0.25">
      <c r="A1200" s="3" t="str">
        <f t="shared" si="18"/>
        <v>AC Tonnage10-10010/14/2020 (6:00pm-7:00pm)23</v>
      </c>
      <c r="B1200" t="s">
        <v>64</v>
      </c>
      <c r="C1200" t="s">
        <v>101</v>
      </c>
      <c r="D1200" t="s">
        <v>168</v>
      </c>
      <c r="E1200" t="s">
        <v>196</v>
      </c>
      <c r="F1200" s="69" t="s">
        <v>208</v>
      </c>
      <c r="G1200" s="69" t="s">
        <v>208</v>
      </c>
      <c r="H1200" s="69" t="s">
        <v>208</v>
      </c>
      <c r="I1200" s="69" t="s">
        <v>208</v>
      </c>
      <c r="J1200" s="64">
        <v>1</v>
      </c>
    </row>
    <row r="1201" spans="1:10" x14ac:dyDescent="0.25">
      <c r="A1201" s="3" t="str">
        <f t="shared" si="18"/>
        <v>AC Tonnage10-10010/14/2020 (6:00pm-7:00pm)24</v>
      </c>
      <c r="B1201" t="s">
        <v>64</v>
      </c>
      <c r="C1201" t="s">
        <v>101</v>
      </c>
      <c r="D1201" t="s">
        <v>168</v>
      </c>
      <c r="E1201" t="s">
        <v>197</v>
      </c>
      <c r="F1201" s="69" t="s">
        <v>208</v>
      </c>
      <c r="G1201" s="69" t="s">
        <v>208</v>
      </c>
      <c r="H1201" s="69" t="s">
        <v>208</v>
      </c>
      <c r="I1201" s="69" t="s">
        <v>208</v>
      </c>
      <c r="J1201" s="64">
        <v>1</v>
      </c>
    </row>
    <row r="1202" spans="1:10" x14ac:dyDescent="0.25">
      <c r="A1202" s="3" t="str">
        <f t="shared" si="18"/>
        <v>AC Tonnage10-10010/15/2020 (6:00pm-7:00pm)1</v>
      </c>
      <c r="B1202" t="s">
        <v>64</v>
      </c>
      <c r="C1202" t="s">
        <v>101</v>
      </c>
      <c r="D1202" t="s">
        <v>169</v>
      </c>
      <c r="E1202" t="s">
        <v>174</v>
      </c>
      <c r="F1202" s="69" t="s">
        <v>208</v>
      </c>
      <c r="G1202" s="69" t="s">
        <v>208</v>
      </c>
      <c r="H1202" s="69" t="s">
        <v>208</v>
      </c>
      <c r="I1202" s="69" t="s">
        <v>208</v>
      </c>
      <c r="J1202" s="64">
        <v>1</v>
      </c>
    </row>
    <row r="1203" spans="1:10" x14ac:dyDescent="0.25">
      <c r="A1203" s="3" t="str">
        <f t="shared" si="18"/>
        <v>AC Tonnage10-10010/15/2020 (6:00pm-7:00pm)2</v>
      </c>
      <c r="B1203" t="s">
        <v>64</v>
      </c>
      <c r="C1203" t="s">
        <v>101</v>
      </c>
      <c r="D1203" t="s">
        <v>169</v>
      </c>
      <c r="E1203" t="s">
        <v>175</v>
      </c>
      <c r="F1203" s="69" t="s">
        <v>208</v>
      </c>
      <c r="G1203" s="69" t="s">
        <v>208</v>
      </c>
      <c r="H1203" s="69" t="s">
        <v>208</v>
      </c>
      <c r="I1203" s="69" t="s">
        <v>208</v>
      </c>
      <c r="J1203" s="64">
        <v>1</v>
      </c>
    </row>
    <row r="1204" spans="1:10" x14ac:dyDescent="0.25">
      <c r="A1204" s="3" t="str">
        <f t="shared" si="18"/>
        <v>AC Tonnage10-10010/15/2020 (6:00pm-7:00pm)3</v>
      </c>
      <c r="B1204" t="s">
        <v>64</v>
      </c>
      <c r="C1204" t="s">
        <v>101</v>
      </c>
      <c r="D1204" t="s">
        <v>169</v>
      </c>
      <c r="E1204" t="s">
        <v>176</v>
      </c>
      <c r="F1204" s="69" t="s">
        <v>208</v>
      </c>
      <c r="G1204" s="69" t="s">
        <v>208</v>
      </c>
      <c r="H1204" s="69" t="s">
        <v>208</v>
      </c>
      <c r="I1204" s="69" t="s">
        <v>208</v>
      </c>
      <c r="J1204" s="64">
        <v>1</v>
      </c>
    </row>
    <row r="1205" spans="1:10" x14ac:dyDescent="0.25">
      <c r="A1205" s="3" t="str">
        <f t="shared" si="18"/>
        <v>AC Tonnage10-10010/15/2020 (6:00pm-7:00pm)4</v>
      </c>
      <c r="B1205" t="s">
        <v>64</v>
      </c>
      <c r="C1205" t="s">
        <v>101</v>
      </c>
      <c r="D1205" t="s">
        <v>169</v>
      </c>
      <c r="E1205" t="s">
        <v>177</v>
      </c>
      <c r="F1205" s="69" t="s">
        <v>208</v>
      </c>
      <c r="G1205" s="69" t="s">
        <v>208</v>
      </c>
      <c r="H1205" s="69" t="s">
        <v>208</v>
      </c>
      <c r="I1205" s="69" t="s">
        <v>208</v>
      </c>
      <c r="J1205" s="64">
        <v>1</v>
      </c>
    </row>
    <row r="1206" spans="1:10" x14ac:dyDescent="0.25">
      <c r="A1206" s="3" t="str">
        <f t="shared" si="18"/>
        <v>AC Tonnage10-10010/15/2020 (6:00pm-7:00pm)5</v>
      </c>
      <c r="B1206" t="s">
        <v>64</v>
      </c>
      <c r="C1206" t="s">
        <v>101</v>
      </c>
      <c r="D1206" t="s">
        <v>169</v>
      </c>
      <c r="E1206" t="s">
        <v>178</v>
      </c>
      <c r="F1206" s="69" t="s">
        <v>208</v>
      </c>
      <c r="G1206" s="69" t="s">
        <v>208</v>
      </c>
      <c r="H1206" s="69" t="s">
        <v>208</v>
      </c>
      <c r="I1206" s="69" t="s">
        <v>208</v>
      </c>
      <c r="J1206" s="64">
        <v>1</v>
      </c>
    </row>
    <row r="1207" spans="1:10" x14ac:dyDescent="0.25">
      <c r="A1207" s="3" t="str">
        <f t="shared" si="18"/>
        <v>AC Tonnage10-10010/15/2020 (6:00pm-7:00pm)6</v>
      </c>
      <c r="B1207" t="s">
        <v>64</v>
      </c>
      <c r="C1207" t="s">
        <v>101</v>
      </c>
      <c r="D1207" t="s">
        <v>169</v>
      </c>
      <c r="E1207" t="s">
        <v>179</v>
      </c>
      <c r="F1207" s="69" t="s">
        <v>208</v>
      </c>
      <c r="G1207" s="69" t="s">
        <v>208</v>
      </c>
      <c r="H1207" s="69" t="s">
        <v>208</v>
      </c>
      <c r="I1207" s="69" t="s">
        <v>208</v>
      </c>
      <c r="J1207" s="64">
        <v>1</v>
      </c>
    </row>
    <row r="1208" spans="1:10" x14ac:dyDescent="0.25">
      <c r="A1208" s="3" t="str">
        <f t="shared" si="18"/>
        <v>AC Tonnage10-10010/15/2020 (6:00pm-7:00pm)7</v>
      </c>
      <c r="B1208" t="s">
        <v>64</v>
      </c>
      <c r="C1208" t="s">
        <v>101</v>
      </c>
      <c r="D1208" t="s">
        <v>169</v>
      </c>
      <c r="E1208" t="s">
        <v>180</v>
      </c>
      <c r="F1208" s="69" t="s">
        <v>208</v>
      </c>
      <c r="G1208" s="69" t="s">
        <v>208</v>
      </c>
      <c r="H1208" s="69" t="s">
        <v>208</v>
      </c>
      <c r="I1208" s="69" t="s">
        <v>208</v>
      </c>
      <c r="J1208" s="64">
        <v>1</v>
      </c>
    </row>
    <row r="1209" spans="1:10" x14ac:dyDescent="0.25">
      <c r="A1209" s="3" t="str">
        <f t="shared" si="18"/>
        <v>AC Tonnage10-10010/15/2020 (6:00pm-7:00pm)8</v>
      </c>
      <c r="B1209" t="s">
        <v>64</v>
      </c>
      <c r="C1209" t="s">
        <v>101</v>
      </c>
      <c r="D1209" t="s">
        <v>169</v>
      </c>
      <c r="E1209" t="s">
        <v>181</v>
      </c>
      <c r="F1209" s="69" t="s">
        <v>208</v>
      </c>
      <c r="G1209" s="69" t="s">
        <v>208</v>
      </c>
      <c r="H1209" s="69" t="s">
        <v>208</v>
      </c>
      <c r="I1209" s="69" t="s">
        <v>208</v>
      </c>
      <c r="J1209" s="64">
        <v>1</v>
      </c>
    </row>
    <row r="1210" spans="1:10" x14ac:dyDescent="0.25">
      <c r="A1210" s="3" t="str">
        <f t="shared" si="18"/>
        <v>AC Tonnage10-10010/15/2020 (6:00pm-7:00pm)9</v>
      </c>
      <c r="B1210" t="s">
        <v>64</v>
      </c>
      <c r="C1210" t="s">
        <v>101</v>
      </c>
      <c r="D1210" t="s">
        <v>169</v>
      </c>
      <c r="E1210" t="s">
        <v>182</v>
      </c>
      <c r="F1210" s="69" t="s">
        <v>208</v>
      </c>
      <c r="G1210" s="69" t="s">
        <v>208</v>
      </c>
      <c r="H1210" s="69" t="s">
        <v>208</v>
      </c>
      <c r="I1210" s="69" t="s">
        <v>208</v>
      </c>
      <c r="J1210" s="64">
        <v>1</v>
      </c>
    </row>
    <row r="1211" spans="1:10" x14ac:dyDescent="0.25">
      <c r="A1211" s="3" t="str">
        <f t="shared" si="18"/>
        <v>AC Tonnage10-10010/15/2020 (6:00pm-7:00pm)10</v>
      </c>
      <c r="B1211" t="s">
        <v>64</v>
      </c>
      <c r="C1211" t="s">
        <v>101</v>
      </c>
      <c r="D1211" t="s">
        <v>169</v>
      </c>
      <c r="E1211" t="s">
        <v>183</v>
      </c>
      <c r="F1211" s="69" t="s">
        <v>208</v>
      </c>
      <c r="G1211" s="69" t="s">
        <v>208</v>
      </c>
      <c r="H1211" s="69" t="s">
        <v>208</v>
      </c>
      <c r="I1211" s="69" t="s">
        <v>208</v>
      </c>
      <c r="J1211" s="64">
        <v>1</v>
      </c>
    </row>
    <row r="1212" spans="1:10" x14ac:dyDescent="0.25">
      <c r="A1212" s="3" t="str">
        <f t="shared" si="18"/>
        <v>AC Tonnage10-10010/15/2020 (6:00pm-7:00pm)11</v>
      </c>
      <c r="B1212" t="s">
        <v>64</v>
      </c>
      <c r="C1212" t="s">
        <v>101</v>
      </c>
      <c r="D1212" t="s">
        <v>169</v>
      </c>
      <c r="E1212" t="s">
        <v>184</v>
      </c>
      <c r="F1212" s="69" t="s">
        <v>208</v>
      </c>
      <c r="G1212" s="69" t="s">
        <v>208</v>
      </c>
      <c r="H1212" s="69" t="s">
        <v>208</v>
      </c>
      <c r="I1212" s="69" t="s">
        <v>208</v>
      </c>
      <c r="J1212" s="64">
        <v>1</v>
      </c>
    </row>
    <row r="1213" spans="1:10" x14ac:dyDescent="0.25">
      <c r="A1213" s="3" t="str">
        <f t="shared" si="18"/>
        <v>AC Tonnage10-10010/15/2020 (6:00pm-7:00pm)12</v>
      </c>
      <c r="B1213" t="s">
        <v>64</v>
      </c>
      <c r="C1213" t="s">
        <v>101</v>
      </c>
      <c r="D1213" t="s">
        <v>169</v>
      </c>
      <c r="E1213" t="s">
        <v>185</v>
      </c>
      <c r="F1213" s="69" t="s">
        <v>208</v>
      </c>
      <c r="G1213" s="69" t="s">
        <v>208</v>
      </c>
      <c r="H1213" s="69" t="s">
        <v>208</v>
      </c>
      <c r="I1213" s="69" t="s">
        <v>208</v>
      </c>
      <c r="J1213" s="64">
        <v>1</v>
      </c>
    </row>
    <row r="1214" spans="1:10" x14ac:dyDescent="0.25">
      <c r="A1214" s="3" t="str">
        <f t="shared" si="18"/>
        <v>AC Tonnage10-10010/15/2020 (6:00pm-7:00pm)13</v>
      </c>
      <c r="B1214" t="s">
        <v>64</v>
      </c>
      <c r="C1214" t="s">
        <v>101</v>
      </c>
      <c r="D1214" t="s">
        <v>169</v>
      </c>
      <c r="E1214" t="s">
        <v>186</v>
      </c>
      <c r="F1214" s="69" t="s">
        <v>208</v>
      </c>
      <c r="G1214" s="69" t="s">
        <v>208</v>
      </c>
      <c r="H1214" s="69" t="s">
        <v>208</v>
      </c>
      <c r="I1214" s="69" t="s">
        <v>208</v>
      </c>
      <c r="J1214" s="64">
        <v>1</v>
      </c>
    </row>
    <row r="1215" spans="1:10" x14ac:dyDescent="0.25">
      <c r="A1215" s="3" t="str">
        <f t="shared" si="18"/>
        <v>AC Tonnage10-10010/15/2020 (6:00pm-7:00pm)14</v>
      </c>
      <c r="B1215" t="s">
        <v>64</v>
      </c>
      <c r="C1215" t="s">
        <v>101</v>
      </c>
      <c r="D1215" t="s">
        <v>169</v>
      </c>
      <c r="E1215" t="s">
        <v>187</v>
      </c>
      <c r="F1215" s="69" t="s">
        <v>208</v>
      </c>
      <c r="G1215" s="69" t="s">
        <v>208</v>
      </c>
      <c r="H1215" s="69" t="s">
        <v>208</v>
      </c>
      <c r="I1215" s="69" t="s">
        <v>208</v>
      </c>
      <c r="J1215" s="64">
        <v>1</v>
      </c>
    </row>
    <row r="1216" spans="1:10" x14ac:dyDescent="0.25">
      <c r="A1216" s="3" t="str">
        <f t="shared" si="18"/>
        <v>AC Tonnage10-10010/15/2020 (6:00pm-7:00pm)15</v>
      </c>
      <c r="B1216" t="s">
        <v>64</v>
      </c>
      <c r="C1216" t="s">
        <v>101</v>
      </c>
      <c r="D1216" t="s">
        <v>169</v>
      </c>
      <c r="E1216" t="s">
        <v>188</v>
      </c>
      <c r="F1216" s="69" t="s">
        <v>208</v>
      </c>
      <c r="G1216" s="69" t="s">
        <v>208</v>
      </c>
      <c r="H1216" s="69" t="s">
        <v>208</v>
      </c>
      <c r="I1216" s="69" t="s">
        <v>208</v>
      </c>
      <c r="J1216" s="64">
        <v>1</v>
      </c>
    </row>
    <row r="1217" spans="1:10" x14ac:dyDescent="0.25">
      <c r="A1217" s="3" t="str">
        <f t="shared" si="18"/>
        <v>AC Tonnage10-10010/15/2020 (6:00pm-7:00pm)16</v>
      </c>
      <c r="B1217" t="s">
        <v>64</v>
      </c>
      <c r="C1217" t="s">
        <v>101</v>
      </c>
      <c r="D1217" t="s">
        <v>169</v>
      </c>
      <c r="E1217" t="s">
        <v>189</v>
      </c>
      <c r="F1217" s="69" t="s">
        <v>208</v>
      </c>
      <c r="G1217" s="69" t="s">
        <v>208</v>
      </c>
      <c r="H1217" s="69" t="s">
        <v>208</v>
      </c>
      <c r="I1217" s="69" t="s">
        <v>208</v>
      </c>
      <c r="J1217" s="64">
        <v>1</v>
      </c>
    </row>
    <row r="1218" spans="1:10" x14ac:dyDescent="0.25">
      <c r="A1218" s="3" t="str">
        <f t="shared" si="18"/>
        <v>AC Tonnage10-10010/15/2020 (6:00pm-7:00pm)17</v>
      </c>
      <c r="B1218" t="s">
        <v>64</v>
      </c>
      <c r="C1218" t="s">
        <v>101</v>
      </c>
      <c r="D1218" t="s">
        <v>169</v>
      </c>
      <c r="E1218" t="s">
        <v>190</v>
      </c>
      <c r="F1218" s="69" t="s">
        <v>208</v>
      </c>
      <c r="G1218" s="69" t="s">
        <v>208</v>
      </c>
      <c r="H1218" s="69" t="s">
        <v>208</v>
      </c>
      <c r="I1218" s="69" t="s">
        <v>208</v>
      </c>
      <c r="J1218" s="64">
        <v>1</v>
      </c>
    </row>
    <row r="1219" spans="1:10" x14ac:dyDescent="0.25">
      <c r="A1219" s="3" t="str">
        <f t="shared" ref="A1219:A1282" si="19">B1219&amp;C1219&amp;D1219&amp;E1219</f>
        <v>AC Tonnage10-10010/15/2020 (6:00pm-7:00pm)18</v>
      </c>
      <c r="B1219" t="s">
        <v>64</v>
      </c>
      <c r="C1219" t="s">
        <v>101</v>
      </c>
      <c r="D1219" t="s">
        <v>169</v>
      </c>
      <c r="E1219" t="s">
        <v>191</v>
      </c>
      <c r="F1219" s="69" t="s">
        <v>208</v>
      </c>
      <c r="G1219" s="69" t="s">
        <v>208</v>
      </c>
      <c r="H1219" s="69" t="s">
        <v>208</v>
      </c>
      <c r="I1219" s="69" t="s">
        <v>208</v>
      </c>
      <c r="J1219" s="64">
        <v>1</v>
      </c>
    </row>
    <row r="1220" spans="1:10" x14ac:dyDescent="0.25">
      <c r="A1220" s="3" t="str">
        <f t="shared" si="19"/>
        <v>AC Tonnage10-10010/15/2020 (6:00pm-7:00pm)19</v>
      </c>
      <c r="B1220" t="s">
        <v>64</v>
      </c>
      <c r="C1220" t="s">
        <v>101</v>
      </c>
      <c r="D1220" t="s">
        <v>169</v>
      </c>
      <c r="E1220" t="s">
        <v>192</v>
      </c>
      <c r="F1220" s="69" t="s">
        <v>208</v>
      </c>
      <c r="G1220" s="69" t="s">
        <v>208</v>
      </c>
      <c r="H1220" s="69" t="s">
        <v>208</v>
      </c>
      <c r="I1220" s="69" t="s">
        <v>208</v>
      </c>
      <c r="J1220" s="64">
        <v>1</v>
      </c>
    </row>
    <row r="1221" spans="1:10" x14ac:dyDescent="0.25">
      <c r="A1221" s="3" t="str">
        <f t="shared" si="19"/>
        <v>AC Tonnage10-10010/15/2020 (6:00pm-7:00pm)20</v>
      </c>
      <c r="B1221" t="s">
        <v>64</v>
      </c>
      <c r="C1221" t="s">
        <v>101</v>
      </c>
      <c r="D1221" t="s">
        <v>169</v>
      </c>
      <c r="E1221" t="s">
        <v>193</v>
      </c>
      <c r="F1221" s="69" t="s">
        <v>208</v>
      </c>
      <c r="G1221" s="69" t="s">
        <v>208</v>
      </c>
      <c r="H1221" s="69" t="s">
        <v>208</v>
      </c>
      <c r="I1221" s="69" t="s">
        <v>208</v>
      </c>
      <c r="J1221" s="64">
        <v>1</v>
      </c>
    </row>
    <row r="1222" spans="1:10" x14ac:dyDescent="0.25">
      <c r="A1222" s="3" t="str">
        <f t="shared" si="19"/>
        <v>AC Tonnage10-10010/15/2020 (6:00pm-7:00pm)21</v>
      </c>
      <c r="B1222" t="s">
        <v>64</v>
      </c>
      <c r="C1222" t="s">
        <v>101</v>
      </c>
      <c r="D1222" t="s">
        <v>169</v>
      </c>
      <c r="E1222" t="s">
        <v>194</v>
      </c>
      <c r="F1222" s="69" t="s">
        <v>208</v>
      </c>
      <c r="G1222" s="69" t="s">
        <v>208</v>
      </c>
      <c r="H1222" s="69" t="s">
        <v>208</v>
      </c>
      <c r="I1222" s="69" t="s">
        <v>208</v>
      </c>
      <c r="J1222" s="64">
        <v>1</v>
      </c>
    </row>
    <row r="1223" spans="1:10" x14ac:dyDescent="0.25">
      <c r="A1223" s="3" t="str">
        <f t="shared" si="19"/>
        <v>AC Tonnage10-10010/15/2020 (6:00pm-7:00pm)22</v>
      </c>
      <c r="B1223" t="s">
        <v>64</v>
      </c>
      <c r="C1223" t="s">
        <v>101</v>
      </c>
      <c r="D1223" t="s">
        <v>169</v>
      </c>
      <c r="E1223" t="s">
        <v>195</v>
      </c>
      <c r="F1223" s="69" t="s">
        <v>208</v>
      </c>
      <c r="G1223" s="69" t="s">
        <v>208</v>
      </c>
      <c r="H1223" s="69" t="s">
        <v>208</v>
      </c>
      <c r="I1223" s="69" t="s">
        <v>208</v>
      </c>
      <c r="J1223" s="64">
        <v>1</v>
      </c>
    </row>
    <row r="1224" spans="1:10" x14ac:dyDescent="0.25">
      <c r="A1224" s="3" t="str">
        <f t="shared" si="19"/>
        <v>AC Tonnage10-10010/15/2020 (6:00pm-7:00pm)23</v>
      </c>
      <c r="B1224" t="s">
        <v>64</v>
      </c>
      <c r="C1224" t="s">
        <v>101</v>
      </c>
      <c r="D1224" t="s">
        <v>169</v>
      </c>
      <c r="E1224" t="s">
        <v>196</v>
      </c>
      <c r="F1224" s="69" t="s">
        <v>208</v>
      </c>
      <c r="G1224" s="69" t="s">
        <v>208</v>
      </c>
      <c r="H1224" s="69" t="s">
        <v>208</v>
      </c>
      <c r="I1224" s="69" t="s">
        <v>208</v>
      </c>
      <c r="J1224" s="64">
        <v>1</v>
      </c>
    </row>
    <row r="1225" spans="1:10" x14ac:dyDescent="0.25">
      <c r="A1225" s="3" t="str">
        <f t="shared" si="19"/>
        <v>AC Tonnage10-10010/15/2020 (6:00pm-7:00pm)24</v>
      </c>
      <c r="B1225" t="s">
        <v>64</v>
      </c>
      <c r="C1225" t="s">
        <v>101</v>
      </c>
      <c r="D1225" t="s">
        <v>169</v>
      </c>
      <c r="E1225" t="s">
        <v>197</v>
      </c>
      <c r="F1225" s="69" t="s">
        <v>208</v>
      </c>
      <c r="G1225" s="69" t="s">
        <v>208</v>
      </c>
      <c r="H1225" s="69" t="s">
        <v>208</v>
      </c>
      <c r="I1225" s="69" t="s">
        <v>208</v>
      </c>
      <c r="J1225" s="64">
        <v>1</v>
      </c>
    </row>
    <row r="1226" spans="1:10" x14ac:dyDescent="0.25">
      <c r="A1226" s="3" t="str">
        <f t="shared" si="19"/>
        <v>AC Tonnage10-1006/17/2021 (5:00pm-6:00pm)1</v>
      </c>
      <c r="B1226" t="s">
        <v>64</v>
      </c>
      <c r="C1226" t="s">
        <v>101</v>
      </c>
      <c r="D1226" t="s">
        <v>170</v>
      </c>
      <c r="E1226" t="s">
        <v>174</v>
      </c>
      <c r="F1226" s="69" t="s">
        <v>208</v>
      </c>
      <c r="G1226" s="69" t="s">
        <v>208</v>
      </c>
      <c r="H1226" s="69" t="s">
        <v>208</v>
      </c>
      <c r="I1226" s="69" t="s">
        <v>208</v>
      </c>
      <c r="J1226" s="64">
        <v>1</v>
      </c>
    </row>
    <row r="1227" spans="1:10" x14ac:dyDescent="0.25">
      <c r="A1227" s="3" t="str">
        <f t="shared" si="19"/>
        <v>AC Tonnage10-1006/17/2021 (5:00pm-6:00pm)2</v>
      </c>
      <c r="B1227" t="s">
        <v>64</v>
      </c>
      <c r="C1227" t="s">
        <v>101</v>
      </c>
      <c r="D1227" t="s">
        <v>170</v>
      </c>
      <c r="E1227" t="s">
        <v>175</v>
      </c>
      <c r="F1227" s="69" t="s">
        <v>208</v>
      </c>
      <c r="G1227" s="69" t="s">
        <v>208</v>
      </c>
      <c r="H1227" s="69" t="s">
        <v>208</v>
      </c>
      <c r="I1227" s="69" t="s">
        <v>208</v>
      </c>
      <c r="J1227" s="64">
        <v>1</v>
      </c>
    </row>
    <row r="1228" spans="1:10" x14ac:dyDescent="0.25">
      <c r="A1228" s="3" t="str">
        <f t="shared" si="19"/>
        <v>AC Tonnage10-1006/17/2021 (5:00pm-6:00pm)3</v>
      </c>
      <c r="B1228" t="s">
        <v>64</v>
      </c>
      <c r="C1228" t="s">
        <v>101</v>
      </c>
      <c r="D1228" t="s">
        <v>170</v>
      </c>
      <c r="E1228" t="s">
        <v>176</v>
      </c>
      <c r="F1228" s="69" t="s">
        <v>208</v>
      </c>
      <c r="G1228" s="69" t="s">
        <v>208</v>
      </c>
      <c r="H1228" s="69" t="s">
        <v>208</v>
      </c>
      <c r="I1228" s="69" t="s">
        <v>208</v>
      </c>
      <c r="J1228" s="64">
        <v>1</v>
      </c>
    </row>
    <row r="1229" spans="1:10" x14ac:dyDescent="0.25">
      <c r="A1229" s="3" t="str">
        <f t="shared" si="19"/>
        <v>AC Tonnage10-1006/17/2021 (5:00pm-6:00pm)4</v>
      </c>
      <c r="B1229" t="s">
        <v>64</v>
      </c>
      <c r="C1229" t="s">
        <v>101</v>
      </c>
      <c r="D1229" t="s">
        <v>170</v>
      </c>
      <c r="E1229" t="s">
        <v>177</v>
      </c>
      <c r="F1229" s="69" t="s">
        <v>208</v>
      </c>
      <c r="G1229" s="69" t="s">
        <v>208</v>
      </c>
      <c r="H1229" s="69" t="s">
        <v>208</v>
      </c>
      <c r="I1229" s="69" t="s">
        <v>208</v>
      </c>
      <c r="J1229" s="64">
        <v>1</v>
      </c>
    </row>
    <row r="1230" spans="1:10" x14ac:dyDescent="0.25">
      <c r="A1230" s="3" t="str">
        <f t="shared" si="19"/>
        <v>AC Tonnage10-1006/17/2021 (5:00pm-6:00pm)5</v>
      </c>
      <c r="B1230" t="s">
        <v>64</v>
      </c>
      <c r="C1230" t="s">
        <v>101</v>
      </c>
      <c r="D1230" t="s">
        <v>170</v>
      </c>
      <c r="E1230" t="s">
        <v>178</v>
      </c>
      <c r="F1230" s="69" t="s">
        <v>208</v>
      </c>
      <c r="G1230" s="69" t="s">
        <v>208</v>
      </c>
      <c r="H1230" s="69" t="s">
        <v>208</v>
      </c>
      <c r="I1230" s="69" t="s">
        <v>208</v>
      </c>
      <c r="J1230" s="64">
        <v>1</v>
      </c>
    </row>
    <row r="1231" spans="1:10" x14ac:dyDescent="0.25">
      <c r="A1231" s="3" t="str">
        <f t="shared" si="19"/>
        <v>AC Tonnage10-1006/17/2021 (5:00pm-6:00pm)6</v>
      </c>
      <c r="B1231" t="s">
        <v>64</v>
      </c>
      <c r="C1231" t="s">
        <v>101</v>
      </c>
      <c r="D1231" t="s">
        <v>170</v>
      </c>
      <c r="E1231" t="s">
        <v>179</v>
      </c>
      <c r="F1231" s="69" t="s">
        <v>208</v>
      </c>
      <c r="G1231" s="69" t="s">
        <v>208</v>
      </c>
      <c r="H1231" s="69" t="s">
        <v>208</v>
      </c>
      <c r="I1231" s="69" t="s">
        <v>208</v>
      </c>
      <c r="J1231" s="64">
        <v>1</v>
      </c>
    </row>
    <row r="1232" spans="1:10" x14ac:dyDescent="0.25">
      <c r="A1232" s="3" t="str">
        <f t="shared" si="19"/>
        <v>AC Tonnage10-1006/17/2021 (5:00pm-6:00pm)7</v>
      </c>
      <c r="B1232" t="s">
        <v>64</v>
      </c>
      <c r="C1232" t="s">
        <v>101</v>
      </c>
      <c r="D1232" t="s">
        <v>170</v>
      </c>
      <c r="E1232" t="s">
        <v>180</v>
      </c>
      <c r="F1232" s="69" t="s">
        <v>208</v>
      </c>
      <c r="G1232" s="69" t="s">
        <v>208</v>
      </c>
      <c r="H1232" s="69" t="s">
        <v>208</v>
      </c>
      <c r="I1232" s="69" t="s">
        <v>208</v>
      </c>
      <c r="J1232" s="64">
        <v>1</v>
      </c>
    </row>
    <row r="1233" spans="1:10" x14ac:dyDescent="0.25">
      <c r="A1233" s="3" t="str">
        <f t="shared" si="19"/>
        <v>AC Tonnage10-1006/17/2021 (5:00pm-6:00pm)8</v>
      </c>
      <c r="B1233" t="s">
        <v>64</v>
      </c>
      <c r="C1233" t="s">
        <v>101</v>
      </c>
      <c r="D1233" t="s">
        <v>170</v>
      </c>
      <c r="E1233" t="s">
        <v>181</v>
      </c>
      <c r="F1233" s="69" t="s">
        <v>208</v>
      </c>
      <c r="G1233" s="69" t="s">
        <v>208</v>
      </c>
      <c r="H1233" s="69" t="s">
        <v>208</v>
      </c>
      <c r="I1233" s="69" t="s">
        <v>208</v>
      </c>
      <c r="J1233" s="64">
        <v>1</v>
      </c>
    </row>
    <row r="1234" spans="1:10" x14ac:dyDescent="0.25">
      <c r="A1234" s="3" t="str">
        <f t="shared" si="19"/>
        <v>AC Tonnage10-1006/17/2021 (5:00pm-6:00pm)9</v>
      </c>
      <c r="B1234" t="s">
        <v>64</v>
      </c>
      <c r="C1234" t="s">
        <v>101</v>
      </c>
      <c r="D1234" t="s">
        <v>170</v>
      </c>
      <c r="E1234" t="s">
        <v>182</v>
      </c>
      <c r="F1234" s="69" t="s">
        <v>208</v>
      </c>
      <c r="G1234" s="69" t="s">
        <v>208</v>
      </c>
      <c r="H1234" s="69" t="s">
        <v>208</v>
      </c>
      <c r="I1234" s="69" t="s">
        <v>208</v>
      </c>
      <c r="J1234" s="64">
        <v>1</v>
      </c>
    </row>
    <row r="1235" spans="1:10" x14ac:dyDescent="0.25">
      <c r="A1235" s="3" t="str">
        <f t="shared" si="19"/>
        <v>AC Tonnage10-1006/17/2021 (5:00pm-6:00pm)10</v>
      </c>
      <c r="B1235" t="s">
        <v>64</v>
      </c>
      <c r="C1235" t="s">
        <v>101</v>
      </c>
      <c r="D1235" t="s">
        <v>170</v>
      </c>
      <c r="E1235" t="s">
        <v>183</v>
      </c>
      <c r="F1235" s="69" t="s">
        <v>208</v>
      </c>
      <c r="G1235" s="69" t="s">
        <v>208</v>
      </c>
      <c r="H1235" s="69" t="s">
        <v>208</v>
      </c>
      <c r="I1235" s="69" t="s">
        <v>208</v>
      </c>
      <c r="J1235" s="64">
        <v>1</v>
      </c>
    </row>
    <row r="1236" spans="1:10" x14ac:dyDescent="0.25">
      <c r="A1236" s="3" t="str">
        <f t="shared" si="19"/>
        <v>AC Tonnage10-1006/17/2021 (5:00pm-6:00pm)11</v>
      </c>
      <c r="B1236" t="s">
        <v>64</v>
      </c>
      <c r="C1236" t="s">
        <v>101</v>
      </c>
      <c r="D1236" t="s">
        <v>170</v>
      </c>
      <c r="E1236" t="s">
        <v>184</v>
      </c>
      <c r="F1236" s="69" t="s">
        <v>208</v>
      </c>
      <c r="G1236" s="69" t="s">
        <v>208</v>
      </c>
      <c r="H1236" s="69" t="s">
        <v>208</v>
      </c>
      <c r="I1236" s="69" t="s">
        <v>208</v>
      </c>
      <c r="J1236" s="64">
        <v>1</v>
      </c>
    </row>
    <row r="1237" spans="1:10" x14ac:dyDescent="0.25">
      <c r="A1237" s="3" t="str">
        <f t="shared" si="19"/>
        <v>AC Tonnage10-1006/17/2021 (5:00pm-6:00pm)12</v>
      </c>
      <c r="B1237" t="s">
        <v>64</v>
      </c>
      <c r="C1237" t="s">
        <v>101</v>
      </c>
      <c r="D1237" t="s">
        <v>170</v>
      </c>
      <c r="E1237" t="s">
        <v>185</v>
      </c>
      <c r="F1237" s="69" t="s">
        <v>208</v>
      </c>
      <c r="G1237" s="69" t="s">
        <v>208</v>
      </c>
      <c r="H1237" s="69" t="s">
        <v>208</v>
      </c>
      <c r="I1237" s="69" t="s">
        <v>208</v>
      </c>
      <c r="J1237" s="64">
        <v>1</v>
      </c>
    </row>
    <row r="1238" spans="1:10" x14ac:dyDescent="0.25">
      <c r="A1238" s="3" t="str">
        <f t="shared" si="19"/>
        <v>AC Tonnage10-1006/17/2021 (5:00pm-6:00pm)13</v>
      </c>
      <c r="B1238" t="s">
        <v>64</v>
      </c>
      <c r="C1238" t="s">
        <v>101</v>
      </c>
      <c r="D1238" t="s">
        <v>170</v>
      </c>
      <c r="E1238" t="s">
        <v>186</v>
      </c>
      <c r="F1238" s="69" t="s">
        <v>208</v>
      </c>
      <c r="G1238" s="69" t="s">
        <v>208</v>
      </c>
      <c r="H1238" s="69" t="s">
        <v>208</v>
      </c>
      <c r="I1238" s="69" t="s">
        <v>208</v>
      </c>
      <c r="J1238" s="64">
        <v>1</v>
      </c>
    </row>
    <row r="1239" spans="1:10" x14ac:dyDescent="0.25">
      <c r="A1239" s="3" t="str">
        <f t="shared" si="19"/>
        <v>AC Tonnage10-1006/17/2021 (5:00pm-6:00pm)14</v>
      </c>
      <c r="B1239" t="s">
        <v>64</v>
      </c>
      <c r="C1239" t="s">
        <v>101</v>
      </c>
      <c r="D1239" t="s">
        <v>170</v>
      </c>
      <c r="E1239" t="s">
        <v>187</v>
      </c>
      <c r="F1239" s="69" t="s">
        <v>208</v>
      </c>
      <c r="G1239" s="69" t="s">
        <v>208</v>
      </c>
      <c r="H1239" s="69" t="s">
        <v>208</v>
      </c>
      <c r="I1239" s="69" t="s">
        <v>208</v>
      </c>
      <c r="J1239" s="64">
        <v>1</v>
      </c>
    </row>
    <row r="1240" spans="1:10" x14ac:dyDescent="0.25">
      <c r="A1240" s="3" t="str">
        <f t="shared" si="19"/>
        <v>AC Tonnage10-1006/17/2021 (5:00pm-6:00pm)15</v>
      </c>
      <c r="B1240" t="s">
        <v>64</v>
      </c>
      <c r="C1240" t="s">
        <v>101</v>
      </c>
      <c r="D1240" t="s">
        <v>170</v>
      </c>
      <c r="E1240" t="s">
        <v>188</v>
      </c>
      <c r="F1240" s="69" t="s">
        <v>208</v>
      </c>
      <c r="G1240" s="69" t="s">
        <v>208</v>
      </c>
      <c r="H1240" s="69" t="s">
        <v>208</v>
      </c>
      <c r="I1240" s="69" t="s">
        <v>208</v>
      </c>
      <c r="J1240" s="64">
        <v>1</v>
      </c>
    </row>
    <row r="1241" spans="1:10" x14ac:dyDescent="0.25">
      <c r="A1241" s="3" t="str">
        <f t="shared" si="19"/>
        <v>AC Tonnage10-1006/17/2021 (5:00pm-6:00pm)16</v>
      </c>
      <c r="B1241" t="s">
        <v>64</v>
      </c>
      <c r="C1241" t="s">
        <v>101</v>
      </c>
      <c r="D1241" t="s">
        <v>170</v>
      </c>
      <c r="E1241" t="s">
        <v>189</v>
      </c>
      <c r="F1241" s="69" t="s">
        <v>208</v>
      </c>
      <c r="G1241" s="69" t="s">
        <v>208</v>
      </c>
      <c r="H1241" s="69" t="s">
        <v>208</v>
      </c>
      <c r="I1241" s="69" t="s">
        <v>208</v>
      </c>
      <c r="J1241" s="64">
        <v>1</v>
      </c>
    </row>
    <row r="1242" spans="1:10" x14ac:dyDescent="0.25">
      <c r="A1242" s="3" t="str">
        <f t="shared" si="19"/>
        <v>AC Tonnage10-1006/17/2021 (5:00pm-6:00pm)17</v>
      </c>
      <c r="B1242" t="s">
        <v>64</v>
      </c>
      <c r="C1242" t="s">
        <v>101</v>
      </c>
      <c r="D1242" t="s">
        <v>170</v>
      </c>
      <c r="E1242" t="s">
        <v>190</v>
      </c>
      <c r="F1242" s="69" t="s">
        <v>208</v>
      </c>
      <c r="G1242" s="69" t="s">
        <v>208</v>
      </c>
      <c r="H1242" s="69" t="s">
        <v>208</v>
      </c>
      <c r="I1242" s="69" t="s">
        <v>208</v>
      </c>
      <c r="J1242" s="64">
        <v>1</v>
      </c>
    </row>
    <row r="1243" spans="1:10" x14ac:dyDescent="0.25">
      <c r="A1243" s="3" t="str">
        <f t="shared" si="19"/>
        <v>AC Tonnage10-1006/17/2021 (5:00pm-6:00pm)18</v>
      </c>
      <c r="B1243" t="s">
        <v>64</v>
      </c>
      <c r="C1243" t="s">
        <v>101</v>
      </c>
      <c r="D1243" t="s">
        <v>170</v>
      </c>
      <c r="E1243" t="s">
        <v>191</v>
      </c>
      <c r="F1243" s="69" t="s">
        <v>208</v>
      </c>
      <c r="G1243" s="69" t="s">
        <v>208</v>
      </c>
      <c r="H1243" s="69" t="s">
        <v>208</v>
      </c>
      <c r="I1243" s="69" t="s">
        <v>208</v>
      </c>
      <c r="J1243" s="64">
        <v>1</v>
      </c>
    </row>
    <row r="1244" spans="1:10" x14ac:dyDescent="0.25">
      <c r="A1244" s="3" t="str">
        <f t="shared" si="19"/>
        <v>AC Tonnage10-1006/17/2021 (5:00pm-6:00pm)19</v>
      </c>
      <c r="B1244" t="s">
        <v>64</v>
      </c>
      <c r="C1244" t="s">
        <v>101</v>
      </c>
      <c r="D1244" t="s">
        <v>170</v>
      </c>
      <c r="E1244" t="s">
        <v>192</v>
      </c>
      <c r="F1244" s="69" t="s">
        <v>208</v>
      </c>
      <c r="G1244" s="69" t="s">
        <v>208</v>
      </c>
      <c r="H1244" s="69" t="s">
        <v>208</v>
      </c>
      <c r="I1244" s="69" t="s">
        <v>208</v>
      </c>
      <c r="J1244" s="64">
        <v>1</v>
      </c>
    </row>
    <row r="1245" spans="1:10" x14ac:dyDescent="0.25">
      <c r="A1245" s="3" t="str">
        <f t="shared" si="19"/>
        <v>AC Tonnage10-1006/17/2021 (5:00pm-6:00pm)20</v>
      </c>
      <c r="B1245" t="s">
        <v>64</v>
      </c>
      <c r="C1245" t="s">
        <v>101</v>
      </c>
      <c r="D1245" t="s">
        <v>170</v>
      </c>
      <c r="E1245" t="s">
        <v>193</v>
      </c>
      <c r="F1245" s="69" t="s">
        <v>208</v>
      </c>
      <c r="G1245" s="69" t="s">
        <v>208</v>
      </c>
      <c r="H1245" s="69" t="s">
        <v>208</v>
      </c>
      <c r="I1245" s="69" t="s">
        <v>208</v>
      </c>
      <c r="J1245" s="64">
        <v>1</v>
      </c>
    </row>
    <row r="1246" spans="1:10" x14ac:dyDescent="0.25">
      <c r="A1246" s="3" t="str">
        <f t="shared" si="19"/>
        <v>AC Tonnage10-1006/17/2021 (5:00pm-6:00pm)21</v>
      </c>
      <c r="B1246" t="s">
        <v>64</v>
      </c>
      <c r="C1246" t="s">
        <v>101</v>
      </c>
      <c r="D1246" t="s">
        <v>170</v>
      </c>
      <c r="E1246" t="s">
        <v>194</v>
      </c>
      <c r="F1246" s="69" t="s">
        <v>208</v>
      </c>
      <c r="G1246" s="69" t="s">
        <v>208</v>
      </c>
      <c r="H1246" s="69" t="s">
        <v>208</v>
      </c>
      <c r="I1246" s="69" t="s">
        <v>208</v>
      </c>
      <c r="J1246" s="64">
        <v>1</v>
      </c>
    </row>
    <row r="1247" spans="1:10" x14ac:dyDescent="0.25">
      <c r="A1247" s="3" t="str">
        <f t="shared" si="19"/>
        <v>AC Tonnage10-1006/17/2021 (5:00pm-6:00pm)22</v>
      </c>
      <c r="B1247" t="s">
        <v>64</v>
      </c>
      <c r="C1247" t="s">
        <v>101</v>
      </c>
      <c r="D1247" t="s">
        <v>170</v>
      </c>
      <c r="E1247" t="s">
        <v>195</v>
      </c>
      <c r="F1247" s="69" t="s">
        <v>208</v>
      </c>
      <c r="G1247" s="69" t="s">
        <v>208</v>
      </c>
      <c r="H1247" s="69" t="s">
        <v>208</v>
      </c>
      <c r="I1247" s="69" t="s">
        <v>208</v>
      </c>
      <c r="J1247" s="64">
        <v>1</v>
      </c>
    </row>
    <row r="1248" spans="1:10" x14ac:dyDescent="0.25">
      <c r="A1248" s="3" t="str">
        <f t="shared" si="19"/>
        <v>AC Tonnage10-1006/17/2021 (5:00pm-6:00pm)23</v>
      </c>
      <c r="B1248" t="s">
        <v>64</v>
      </c>
      <c r="C1248" t="s">
        <v>101</v>
      </c>
      <c r="D1248" t="s">
        <v>170</v>
      </c>
      <c r="E1248" t="s">
        <v>196</v>
      </c>
      <c r="F1248" s="69" t="s">
        <v>208</v>
      </c>
      <c r="G1248" s="69" t="s">
        <v>208</v>
      </c>
      <c r="H1248" s="69" t="s">
        <v>208</v>
      </c>
      <c r="I1248" s="69" t="s">
        <v>208</v>
      </c>
      <c r="J1248" s="64">
        <v>1</v>
      </c>
    </row>
    <row r="1249" spans="1:10" x14ac:dyDescent="0.25">
      <c r="A1249" s="3" t="str">
        <f t="shared" si="19"/>
        <v>AC Tonnage10-1006/17/2021 (5:00pm-6:00pm)24</v>
      </c>
      <c r="B1249" t="s">
        <v>64</v>
      </c>
      <c r="C1249" t="s">
        <v>101</v>
      </c>
      <c r="D1249" t="s">
        <v>170</v>
      </c>
      <c r="E1249" t="s">
        <v>197</v>
      </c>
      <c r="F1249" s="69" t="s">
        <v>208</v>
      </c>
      <c r="G1249" s="69" t="s">
        <v>208</v>
      </c>
      <c r="H1249" s="69" t="s">
        <v>208</v>
      </c>
      <c r="I1249" s="69" t="s">
        <v>208</v>
      </c>
      <c r="J1249" s="64">
        <v>1</v>
      </c>
    </row>
    <row r="1250" spans="1:10" x14ac:dyDescent="0.25">
      <c r="A1250" s="3" t="str">
        <f t="shared" si="19"/>
        <v>AC Tonnage10-1007/9/2021 (5:50pm-8:55pm)1</v>
      </c>
      <c r="B1250" t="s">
        <v>64</v>
      </c>
      <c r="C1250" t="s">
        <v>101</v>
      </c>
      <c r="D1250" t="s">
        <v>171</v>
      </c>
      <c r="E1250" t="s">
        <v>174</v>
      </c>
      <c r="F1250" s="69" t="s">
        <v>208</v>
      </c>
      <c r="G1250" s="69" t="s">
        <v>208</v>
      </c>
      <c r="H1250" s="69" t="s">
        <v>208</v>
      </c>
      <c r="I1250" s="69" t="s">
        <v>208</v>
      </c>
      <c r="J1250" s="64">
        <v>1</v>
      </c>
    </row>
    <row r="1251" spans="1:10" x14ac:dyDescent="0.25">
      <c r="A1251" s="3" t="str">
        <f t="shared" si="19"/>
        <v>AC Tonnage10-1007/9/2021 (5:50pm-8:55pm)2</v>
      </c>
      <c r="B1251" t="s">
        <v>64</v>
      </c>
      <c r="C1251" t="s">
        <v>101</v>
      </c>
      <c r="D1251" t="s">
        <v>171</v>
      </c>
      <c r="E1251" t="s">
        <v>175</v>
      </c>
      <c r="F1251" s="69" t="s">
        <v>208</v>
      </c>
      <c r="G1251" s="69" t="s">
        <v>208</v>
      </c>
      <c r="H1251" s="69" t="s">
        <v>208</v>
      </c>
      <c r="I1251" s="69" t="s">
        <v>208</v>
      </c>
      <c r="J1251" s="64">
        <v>1</v>
      </c>
    </row>
    <row r="1252" spans="1:10" x14ac:dyDescent="0.25">
      <c r="A1252" s="3" t="str">
        <f t="shared" si="19"/>
        <v>AC Tonnage10-1007/9/2021 (5:50pm-8:55pm)3</v>
      </c>
      <c r="B1252" t="s">
        <v>64</v>
      </c>
      <c r="C1252" t="s">
        <v>101</v>
      </c>
      <c r="D1252" t="s">
        <v>171</v>
      </c>
      <c r="E1252" t="s">
        <v>176</v>
      </c>
      <c r="F1252" s="69" t="s">
        <v>208</v>
      </c>
      <c r="G1252" s="69" t="s">
        <v>208</v>
      </c>
      <c r="H1252" s="69" t="s">
        <v>208</v>
      </c>
      <c r="I1252" s="69" t="s">
        <v>208</v>
      </c>
      <c r="J1252" s="64">
        <v>1</v>
      </c>
    </row>
    <row r="1253" spans="1:10" x14ac:dyDescent="0.25">
      <c r="A1253" s="3" t="str">
        <f t="shared" si="19"/>
        <v>AC Tonnage10-1007/9/2021 (5:50pm-8:55pm)4</v>
      </c>
      <c r="B1253" t="s">
        <v>64</v>
      </c>
      <c r="C1253" t="s">
        <v>101</v>
      </c>
      <c r="D1253" t="s">
        <v>171</v>
      </c>
      <c r="E1253" t="s">
        <v>177</v>
      </c>
      <c r="F1253" s="69" t="s">
        <v>208</v>
      </c>
      <c r="G1253" s="69" t="s">
        <v>208</v>
      </c>
      <c r="H1253" s="69" t="s">
        <v>208</v>
      </c>
      <c r="I1253" s="69" t="s">
        <v>208</v>
      </c>
      <c r="J1253" s="64">
        <v>1</v>
      </c>
    </row>
    <row r="1254" spans="1:10" x14ac:dyDescent="0.25">
      <c r="A1254" s="3" t="str">
        <f t="shared" si="19"/>
        <v>AC Tonnage10-1007/9/2021 (5:50pm-8:55pm)5</v>
      </c>
      <c r="B1254" t="s">
        <v>64</v>
      </c>
      <c r="C1254" t="s">
        <v>101</v>
      </c>
      <c r="D1254" t="s">
        <v>171</v>
      </c>
      <c r="E1254" t="s">
        <v>178</v>
      </c>
      <c r="F1254" s="69" t="s">
        <v>208</v>
      </c>
      <c r="G1254" s="69" t="s">
        <v>208</v>
      </c>
      <c r="H1254" s="69" t="s">
        <v>208</v>
      </c>
      <c r="I1254" s="69" t="s">
        <v>208</v>
      </c>
      <c r="J1254" s="64">
        <v>1</v>
      </c>
    </row>
    <row r="1255" spans="1:10" x14ac:dyDescent="0.25">
      <c r="A1255" s="3" t="str">
        <f t="shared" si="19"/>
        <v>AC Tonnage10-1007/9/2021 (5:50pm-8:55pm)6</v>
      </c>
      <c r="B1255" t="s">
        <v>64</v>
      </c>
      <c r="C1255" t="s">
        <v>101</v>
      </c>
      <c r="D1255" t="s">
        <v>171</v>
      </c>
      <c r="E1255" t="s">
        <v>179</v>
      </c>
      <c r="F1255" s="69" t="s">
        <v>208</v>
      </c>
      <c r="G1255" s="69" t="s">
        <v>208</v>
      </c>
      <c r="H1255" s="69" t="s">
        <v>208</v>
      </c>
      <c r="I1255" s="69" t="s">
        <v>208</v>
      </c>
      <c r="J1255" s="64">
        <v>1</v>
      </c>
    </row>
    <row r="1256" spans="1:10" x14ac:dyDescent="0.25">
      <c r="A1256" s="3" t="str">
        <f t="shared" si="19"/>
        <v>AC Tonnage10-1007/9/2021 (5:50pm-8:55pm)7</v>
      </c>
      <c r="B1256" t="s">
        <v>64</v>
      </c>
      <c r="C1256" t="s">
        <v>101</v>
      </c>
      <c r="D1256" t="s">
        <v>171</v>
      </c>
      <c r="E1256" t="s">
        <v>180</v>
      </c>
      <c r="F1256" s="69" t="s">
        <v>208</v>
      </c>
      <c r="G1256" s="69" t="s">
        <v>208</v>
      </c>
      <c r="H1256" s="69" t="s">
        <v>208</v>
      </c>
      <c r="I1256" s="69" t="s">
        <v>208</v>
      </c>
      <c r="J1256" s="64">
        <v>1</v>
      </c>
    </row>
    <row r="1257" spans="1:10" x14ac:dyDescent="0.25">
      <c r="A1257" s="3" t="str">
        <f t="shared" si="19"/>
        <v>AC Tonnage10-1007/9/2021 (5:50pm-8:55pm)8</v>
      </c>
      <c r="B1257" t="s">
        <v>64</v>
      </c>
      <c r="C1257" t="s">
        <v>101</v>
      </c>
      <c r="D1257" t="s">
        <v>171</v>
      </c>
      <c r="E1257" t="s">
        <v>181</v>
      </c>
      <c r="F1257" s="69" t="s">
        <v>208</v>
      </c>
      <c r="G1257" s="69" t="s">
        <v>208</v>
      </c>
      <c r="H1257" s="69" t="s">
        <v>208</v>
      </c>
      <c r="I1257" s="69" t="s">
        <v>208</v>
      </c>
      <c r="J1257" s="64">
        <v>1</v>
      </c>
    </row>
    <row r="1258" spans="1:10" x14ac:dyDescent="0.25">
      <c r="A1258" s="3" t="str">
        <f t="shared" si="19"/>
        <v>AC Tonnage10-1007/9/2021 (5:50pm-8:55pm)9</v>
      </c>
      <c r="B1258" t="s">
        <v>64</v>
      </c>
      <c r="C1258" t="s">
        <v>101</v>
      </c>
      <c r="D1258" t="s">
        <v>171</v>
      </c>
      <c r="E1258" t="s">
        <v>182</v>
      </c>
      <c r="F1258" s="69" t="s">
        <v>208</v>
      </c>
      <c r="G1258" s="69" t="s">
        <v>208</v>
      </c>
      <c r="H1258" s="69" t="s">
        <v>208</v>
      </c>
      <c r="I1258" s="69" t="s">
        <v>208</v>
      </c>
      <c r="J1258" s="64">
        <v>1</v>
      </c>
    </row>
    <row r="1259" spans="1:10" x14ac:dyDescent="0.25">
      <c r="A1259" s="3" t="str">
        <f t="shared" si="19"/>
        <v>AC Tonnage10-1007/9/2021 (5:50pm-8:55pm)10</v>
      </c>
      <c r="B1259" t="s">
        <v>64</v>
      </c>
      <c r="C1259" t="s">
        <v>101</v>
      </c>
      <c r="D1259" t="s">
        <v>171</v>
      </c>
      <c r="E1259" t="s">
        <v>183</v>
      </c>
      <c r="F1259" s="69" t="s">
        <v>208</v>
      </c>
      <c r="G1259" s="69" t="s">
        <v>208</v>
      </c>
      <c r="H1259" s="69" t="s">
        <v>208</v>
      </c>
      <c r="I1259" s="69" t="s">
        <v>208</v>
      </c>
      <c r="J1259" s="64">
        <v>1</v>
      </c>
    </row>
    <row r="1260" spans="1:10" x14ac:dyDescent="0.25">
      <c r="A1260" s="3" t="str">
        <f t="shared" si="19"/>
        <v>AC Tonnage10-1007/9/2021 (5:50pm-8:55pm)11</v>
      </c>
      <c r="B1260" t="s">
        <v>64</v>
      </c>
      <c r="C1260" t="s">
        <v>101</v>
      </c>
      <c r="D1260" t="s">
        <v>171</v>
      </c>
      <c r="E1260" t="s">
        <v>184</v>
      </c>
      <c r="F1260" s="69" t="s">
        <v>208</v>
      </c>
      <c r="G1260" s="69" t="s">
        <v>208</v>
      </c>
      <c r="H1260" s="69" t="s">
        <v>208</v>
      </c>
      <c r="I1260" s="69" t="s">
        <v>208</v>
      </c>
      <c r="J1260" s="64">
        <v>1</v>
      </c>
    </row>
    <row r="1261" spans="1:10" x14ac:dyDescent="0.25">
      <c r="A1261" s="3" t="str">
        <f t="shared" si="19"/>
        <v>AC Tonnage10-1007/9/2021 (5:50pm-8:55pm)12</v>
      </c>
      <c r="B1261" t="s">
        <v>64</v>
      </c>
      <c r="C1261" t="s">
        <v>101</v>
      </c>
      <c r="D1261" t="s">
        <v>171</v>
      </c>
      <c r="E1261" t="s">
        <v>185</v>
      </c>
      <c r="F1261" s="69" t="s">
        <v>208</v>
      </c>
      <c r="G1261" s="69" t="s">
        <v>208</v>
      </c>
      <c r="H1261" s="69" t="s">
        <v>208</v>
      </c>
      <c r="I1261" s="69" t="s">
        <v>208</v>
      </c>
      <c r="J1261" s="64">
        <v>1</v>
      </c>
    </row>
    <row r="1262" spans="1:10" x14ac:dyDescent="0.25">
      <c r="A1262" s="3" t="str">
        <f t="shared" si="19"/>
        <v>AC Tonnage10-1007/9/2021 (5:50pm-8:55pm)13</v>
      </c>
      <c r="B1262" t="s">
        <v>64</v>
      </c>
      <c r="C1262" t="s">
        <v>101</v>
      </c>
      <c r="D1262" t="s">
        <v>171</v>
      </c>
      <c r="E1262" t="s">
        <v>186</v>
      </c>
      <c r="F1262" s="69" t="s">
        <v>208</v>
      </c>
      <c r="G1262" s="69" t="s">
        <v>208</v>
      </c>
      <c r="H1262" s="69" t="s">
        <v>208</v>
      </c>
      <c r="I1262" s="69" t="s">
        <v>208</v>
      </c>
      <c r="J1262" s="64">
        <v>1</v>
      </c>
    </row>
    <row r="1263" spans="1:10" x14ac:dyDescent="0.25">
      <c r="A1263" s="3" t="str">
        <f t="shared" si="19"/>
        <v>AC Tonnage10-1007/9/2021 (5:50pm-8:55pm)14</v>
      </c>
      <c r="B1263" t="s">
        <v>64</v>
      </c>
      <c r="C1263" t="s">
        <v>101</v>
      </c>
      <c r="D1263" t="s">
        <v>171</v>
      </c>
      <c r="E1263" t="s">
        <v>187</v>
      </c>
      <c r="F1263" s="69" t="s">
        <v>208</v>
      </c>
      <c r="G1263" s="69" t="s">
        <v>208</v>
      </c>
      <c r="H1263" s="69" t="s">
        <v>208</v>
      </c>
      <c r="I1263" s="69" t="s">
        <v>208</v>
      </c>
      <c r="J1263" s="64">
        <v>1</v>
      </c>
    </row>
    <row r="1264" spans="1:10" x14ac:dyDescent="0.25">
      <c r="A1264" s="3" t="str">
        <f t="shared" si="19"/>
        <v>AC Tonnage10-1007/9/2021 (5:50pm-8:55pm)15</v>
      </c>
      <c r="B1264" t="s">
        <v>64</v>
      </c>
      <c r="C1264" t="s">
        <v>101</v>
      </c>
      <c r="D1264" t="s">
        <v>171</v>
      </c>
      <c r="E1264" t="s">
        <v>188</v>
      </c>
      <c r="F1264" s="69" t="s">
        <v>208</v>
      </c>
      <c r="G1264" s="69" t="s">
        <v>208</v>
      </c>
      <c r="H1264" s="69" t="s">
        <v>208</v>
      </c>
      <c r="I1264" s="69" t="s">
        <v>208</v>
      </c>
      <c r="J1264" s="64">
        <v>1</v>
      </c>
    </row>
    <row r="1265" spans="1:10" x14ac:dyDescent="0.25">
      <c r="A1265" s="3" t="str">
        <f t="shared" si="19"/>
        <v>AC Tonnage10-1007/9/2021 (5:50pm-8:55pm)16</v>
      </c>
      <c r="B1265" t="s">
        <v>64</v>
      </c>
      <c r="C1265" t="s">
        <v>101</v>
      </c>
      <c r="D1265" t="s">
        <v>171</v>
      </c>
      <c r="E1265" t="s">
        <v>189</v>
      </c>
      <c r="F1265" s="69" t="s">
        <v>208</v>
      </c>
      <c r="G1265" s="69" t="s">
        <v>208</v>
      </c>
      <c r="H1265" s="69" t="s">
        <v>208</v>
      </c>
      <c r="I1265" s="69" t="s">
        <v>208</v>
      </c>
      <c r="J1265" s="64">
        <v>1</v>
      </c>
    </row>
    <row r="1266" spans="1:10" x14ac:dyDescent="0.25">
      <c r="A1266" s="3" t="str">
        <f t="shared" si="19"/>
        <v>AC Tonnage10-1007/9/2021 (5:50pm-8:55pm)17</v>
      </c>
      <c r="B1266" t="s">
        <v>64</v>
      </c>
      <c r="C1266" t="s">
        <v>101</v>
      </c>
      <c r="D1266" t="s">
        <v>171</v>
      </c>
      <c r="E1266" t="s">
        <v>190</v>
      </c>
      <c r="F1266" s="69" t="s">
        <v>208</v>
      </c>
      <c r="G1266" s="69" t="s">
        <v>208</v>
      </c>
      <c r="H1266" s="69" t="s">
        <v>208</v>
      </c>
      <c r="I1266" s="69" t="s">
        <v>208</v>
      </c>
      <c r="J1266" s="64">
        <v>1</v>
      </c>
    </row>
    <row r="1267" spans="1:10" x14ac:dyDescent="0.25">
      <c r="A1267" s="3" t="str">
        <f t="shared" si="19"/>
        <v>AC Tonnage10-1007/9/2021 (5:50pm-8:55pm)18</v>
      </c>
      <c r="B1267" t="s">
        <v>64</v>
      </c>
      <c r="C1267" t="s">
        <v>101</v>
      </c>
      <c r="D1267" t="s">
        <v>171</v>
      </c>
      <c r="E1267" t="s">
        <v>191</v>
      </c>
      <c r="F1267" s="69" t="s">
        <v>208</v>
      </c>
      <c r="G1267" s="69" t="s">
        <v>208</v>
      </c>
      <c r="H1267" s="69" t="s">
        <v>208</v>
      </c>
      <c r="I1267" s="69" t="s">
        <v>208</v>
      </c>
      <c r="J1267" s="64">
        <v>1</v>
      </c>
    </row>
    <row r="1268" spans="1:10" x14ac:dyDescent="0.25">
      <c r="A1268" s="3" t="str">
        <f t="shared" si="19"/>
        <v>AC Tonnage10-1007/9/2021 (5:50pm-8:55pm)19</v>
      </c>
      <c r="B1268" t="s">
        <v>64</v>
      </c>
      <c r="C1268" t="s">
        <v>101</v>
      </c>
      <c r="D1268" t="s">
        <v>171</v>
      </c>
      <c r="E1268" t="s">
        <v>192</v>
      </c>
      <c r="F1268" s="69" t="s">
        <v>208</v>
      </c>
      <c r="G1268" s="69" t="s">
        <v>208</v>
      </c>
      <c r="H1268" s="69" t="s">
        <v>208</v>
      </c>
      <c r="I1268" s="69" t="s">
        <v>208</v>
      </c>
      <c r="J1268" s="64">
        <v>1</v>
      </c>
    </row>
    <row r="1269" spans="1:10" x14ac:dyDescent="0.25">
      <c r="A1269" s="3" t="str">
        <f t="shared" si="19"/>
        <v>AC Tonnage10-1007/9/2021 (5:50pm-8:55pm)20</v>
      </c>
      <c r="B1269" t="s">
        <v>64</v>
      </c>
      <c r="C1269" t="s">
        <v>101</v>
      </c>
      <c r="D1269" t="s">
        <v>171</v>
      </c>
      <c r="E1269" t="s">
        <v>193</v>
      </c>
      <c r="F1269" s="69" t="s">
        <v>208</v>
      </c>
      <c r="G1269" s="69" t="s">
        <v>208</v>
      </c>
      <c r="H1269" s="69" t="s">
        <v>208</v>
      </c>
      <c r="I1269" s="69" t="s">
        <v>208</v>
      </c>
      <c r="J1269" s="64">
        <v>1</v>
      </c>
    </row>
    <row r="1270" spans="1:10" x14ac:dyDescent="0.25">
      <c r="A1270" s="3" t="str">
        <f t="shared" si="19"/>
        <v>AC Tonnage10-1007/9/2021 (5:50pm-8:55pm)21</v>
      </c>
      <c r="B1270" t="s">
        <v>64</v>
      </c>
      <c r="C1270" t="s">
        <v>101</v>
      </c>
      <c r="D1270" t="s">
        <v>171</v>
      </c>
      <c r="E1270" t="s">
        <v>194</v>
      </c>
      <c r="F1270" s="69" t="s">
        <v>208</v>
      </c>
      <c r="G1270" s="69" t="s">
        <v>208</v>
      </c>
      <c r="H1270" s="69" t="s">
        <v>208</v>
      </c>
      <c r="I1270" s="69" t="s">
        <v>208</v>
      </c>
      <c r="J1270" s="64">
        <v>1</v>
      </c>
    </row>
    <row r="1271" spans="1:10" x14ac:dyDescent="0.25">
      <c r="A1271" s="3" t="str">
        <f t="shared" si="19"/>
        <v>AC Tonnage10-1007/9/2021 (5:50pm-8:55pm)22</v>
      </c>
      <c r="B1271" t="s">
        <v>64</v>
      </c>
      <c r="C1271" t="s">
        <v>101</v>
      </c>
      <c r="D1271" t="s">
        <v>171</v>
      </c>
      <c r="E1271" t="s">
        <v>195</v>
      </c>
      <c r="F1271" s="69" t="s">
        <v>208</v>
      </c>
      <c r="G1271" s="69" t="s">
        <v>208</v>
      </c>
      <c r="H1271" s="69" t="s">
        <v>208</v>
      </c>
      <c r="I1271" s="69" t="s">
        <v>208</v>
      </c>
      <c r="J1271" s="64">
        <v>1</v>
      </c>
    </row>
    <row r="1272" spans="1:10" x14ac:dyDescent="0.25">
      <c r="A1272" s="3" t="str">
        <f t="shared" si="19"/>
        <v>AC Tonnage10-1007/9/2021 (5:50pm-8:55pm)23</v>
      </c>
      <c r="B1272" t="s">
        <v>64</v>
      </c>
      <c r="C1272" t="s">
        <v>101</v>
      </c>
      <c r="D1272" t="s">
        <v>171</v>
      </c>
      <c r="E1272" t="s">
        <v>196</v>
      </c>
      <c r="F1272" s="69" t="s">
        <v>208</v>
      </c>
      <c r="G1272" s="69" t="s">
        <v>208</v>
      </c>
      <c r="H1272" s="69" t="s">
        <v>208</v>
      </c>
      <c r="I1272" s="69" t="s">
        <v>208</v>
      </c>
      <c r="J1272" s="64">
        <v>1</v>
      </c>
    </row>
    <row r="1273" spans="1:10" x14ac:dyDescent="0.25">
      <c r="A1273" s="3" t="str">
        <f t="shared" si="19"/>
        <v>AC Tonnage10-1007/9/2021 (5:50pm-8:55pm)24</v>
      </c>
      <c r="B1273" t="s">
        <v>64</v>
      </c>
      <c r="C1273" t="s">
        <v>101</v>
      </c>
      <c r="D1273" t="s">
        <v>171</v>
      </c>
      <c r="E1273" t="s">
        <v>197</v>
      </c>
      <c r="F1273" s="69" t="s">
        <v>208</v>
      </c>
      <c r="G1273" s="69" t="s">
        <v>208</v>
      </c>
      <c r="H1273" s="69" t="s">
        <v>208</v>
      </c>
      <c r="I1273" s="69" t="s">
        <v>208</v>
      </c>
      <c r="J1273" s="64">
        <v>1</v>
      </c>
    </row>
    <row r="1274" spans="1:10" x14ac:dyDescent="0.25">
      <c r="A1274" s="3" t="str">
        <f t="shared" si="19"/>
        <v>AC Tonnage10-1008/27/2021 (5:00pm-6:00pm)1</v>
      </c>
      <c r="B1274" t="s">
        <v>64</v>
      </c>
      <c r="C1274" t="s">
        <v>101</v>
      </c>
      <c r="D1274" t="s">
        <v>172</v>
      </c>
      <c r="E1274" t="s">
        <v>174</v>
      </c>
      <c r="F1274" s="69" t="s">
        <v>208</v>
      </c>
      <c r="G1274" s="69" t="s">
        <v>208</v>
      </c>
      <c r="H1274" s="69" t="s">
        <v>208</v>
      </c>
      <c r="I1274" s="69" t="s">
        <v>208</v>
      </c>
      <c r="J1274" s="64">
        <v>1</v>
      </c>
    </row>
    <row r="1275" spans="1:10" x14ac:dyDescent="0.25">
      <c r="A1275" s="3" t="str">
        <f t="shared" si="19"/>
        <v>AC Tonnage10-1008/27/2021 (5:00pm-6:00pm)2</v>
      </c>
      <c r="B1275" t="s">
        <v>64</v>
      </c>
      <c r="C1275" t="s">
        <v>101</v>
      </c>
      <c r="D1275" t="s">
        <v>172</v>
      </c>
      <c r="E1275" t="s">
        <v>175</v>
      </c>
      <c r="F1275" s="69" t="s">
        <v>208</v>
      </c>
      <c r="G1275" s="69" t="s">
        <v>208</v>
      </c>
      <c r="H1275" s="69" t="s">
        <v>208</v>
      </c>
      <c r="I1275" s="69" t="s">
        <v>208</v>
      </c>
      <c r="J1275" s="64">
        <v>1</v>
      </c>
    </row>
    <row r="1276" spans="1:10" x14ac:dyDescent="0.25">
      <c r="A1276" s="3" t="str">
        <f t="shared" si="19"/>
        <v>AC Tonnage10-1008/27/2021 (5:00pm-6:00pm)3</v>
      </c>
      <c r="B1276" t="s">
        <v>64</v>
      </c>
      <c r="C1276" t="s">
        <v>101</v>
      </c>
      <c r="D1276" t="s">
        <v>172</v>
      </c>
      <c r="E1276" t="s">
        <v>176</v>
      </c>
      <c r="F1276" s="69" t="s">
        <v>208</v>
      </c>
      <c r="G1276" s="69" t="s">
        <v>208</v>
      </c>
      <c r="H1276" s="69" t="s">
        <v>208</v>
      </c>
      <c r="I1276" s="69" t="s">
        <v>208</v>
      </c>
      <c r="J1276" s="64">
        <v>1</v>
      </c>
    </row>
    <row r="1277" spans="1:10" x14ac:dyDescent="0.25">
      <c r="A1277" s="3" t="str">
        <f t="shared" si="19"/>
        <v>AC Tonnage10-1008/27/2021 (5:00pm-6:00pm)4</v>
      </c>
      <c r="B1277" t="s">
        <v>64</v>
      </c>
      <c r="C1277" t="s">
        <v>101</v>
      </c>
      <c r="D1277" t="s">
        <v>172</v>
      </c>
      <c r="E1277" t="s">
        <v>177</v>
      </c>
      <c r="F1277" s="69" t="s">
        <v>208</v>
      </c>
      <c r="G1277" s="69" t="s">
        <v>208</v>
      </c>
      <c r="H1277" s="69" t="s">
        <v>208</v>
      </c>
      <c r="I1277" s="69" t="s">
        <v>208</v>
      </c>
      <c r="J1277" s="64">
        <v>1</v>
      </c>
    </row>
    <row r="1278" spans="1:10" x14ac:dyDescent="0.25">
      <c r="A1278" s="3" t="str">
        <f t="shared" si="19"/>
        <v>AC Tonnage10-1008/27/2021 (5:00pm-6:00pm)5</v>
      </c>
      <c r="B1278" t="s">
        <v>64</v>
      </c>
      <c r="C1278" t="s">
        <v>101</v>
      </c>
      <c r="D1278" t="s">
        <v>172</v>
      </c>
      <c r="E1278" t="s">
        <v>178</v>
      </c>
      <c r="F1278" s="69" t="s">
        <v>208</v>
      </c>
      <c r="G1278" s="69" t="s">
        <v>208</v>
      </c>
      <c r="H1278" s="69" t="s">
        <v>208</v>
      </c>
      <c r="I1278" s="69" t="s">
        <v>208</v>
      </c>
      <c r="J1278" s="64">
        <v>1</v>
      </c>
    </row>
    <row r="1279" spans="1:10" x14ac:dyDescent="0.25">
      <c r="A1279" s="3" t="str">
        <f t="shared" si="19"/>
        <v>AC Tonnage10-1008/27/2021 (5:00pm-6:00pm)6</v>
      </c>
      <c r="B1279" t="s">
        <v>64</v>
      </c>
      <c r="C1279" t="s">
        <v>101</v>
      </c>
      <c r="D1279" t="s">
        <v>172</v>
      </c>
      <c r="E1279" t="s">
        <v>179</v>
      </c>
      <c r="F1279" s="69" t="s">
        <v>208</v>
      </c>
      <c r="G1279" s="69" t="s">
        <v>208</v>
      </c>
      <c r="H1279" s="69" t="s">
        <v>208</v>
      </c>
      <c r="I1279" s="69" t="s">
        <v>208</v>
      </c>
      <c r="J1279" s="64">
        <v>1</v>
      </c>
    </row>
    <row r="1280" spans="1:10" x14ac:dyDescent="0.25">
      <c r="A1280" s="3" t="str">
        <f t="shared" si="19"/>
        <v>AC Tonnage10-1008/27/2021 (5:00pm-6:00pm)7</v>
      </c>
      <c r="B1280" t="s">
        <v>64</v>
      </c>
      <c r="C1280" t="s">
        <v>101</v>
      </c>
      <c r="D1280" t="s">
        <v>172</v>
      </c>
      <c r="E1280" t="s">
        <v>180</v>
      </c>
      <c r="F1280" s="69" t="s">
        <v>208</v>
      </c>
      <c r="G1280" s="69" t="s">
        <v>208</v>
      </c>
      <c r="H1280" s="69" t="s">
        <v>208</v>
      </c>
      <c r="I1280" s="69" t="s">
        <v>208</v>
      </c>
      <c r="J1280" s="64">
        <v>1</v>
      </c>
    </row>
    <row r="1281" spans="1:10" x14ac:dyDescent="0.25">
      <c r="A1281" s="3" t="str">
        <f t="shared" si="19"/>
        <v>AC Tonnage10-1008/27/2021 (5:00pm-6:00pm)8</v>
      </c>
      <c r="B1281" t="s">
        <v>64</v>
      </c>
      <c r="C1281" t="s">
        <v>101</v>
      </c>
      <c r="D1281" t="s">
        <v>172</v>
      </c>
      <c r="E1281" t="s">
        <v>181</v>
      </c>
      <c r="F1281" s="69" t="s">
        <v>208</v>
      </c>
      <c r="G1281" s="69" t="s">
        <v>208</v>
      </c>
      <c r="H1281" s="69" t="s">
        <v>208</v>
      </c>
      <c r="I1281" s="69" t="s">
        <v>208</v>
      </c>
      <c r="J1281" s="64">
        <v>1</v>
      </c>
    </row>
    <row r="1282" spans="1:10" x14ac:dyDescent="0.25">
      <c r="A1282" s="3" t="str">
        <f t="shared" si="19"/>
        <v>AC Tonnage10-1008/27/2021 (5:00pm-6:00pm)9</v>
      </c>
      <c r="B1282" t="s">
        <v>64</v>
      </c>
      <c r="C1282" t="s">
        <v>101</v>
      </c>
      <c r="D1282" t="s">
        <v>172</v>
      </c>
      <c r="E1282" t="s">
        <v>182</v>
      </c>
      <c r="F1282" s="69" t="s">
        <v>208</v>
      </c>
      <c r="G1282" s="69" t="s">
        <v>208</v>
      </c>
      <c r="H1282" s="69" t="s">
        <v>208</v>
      </c>
      <c r="I1282" s="69" t="s">
        <v>208</v>
      </c>
      <c r="J1282" s="64">
        <v>1</v>
      </c>
    </row>
    <row r="1283" spans="1:10" x14ac:dyDescent="0.25">
      <c r="A1283" s="3" t="str">
        <f t="shared" ref="A1283:A1346" si="20">B1283&amp;C1283&amp;D1283&amp;E1283</f>
        <v>AC Tonnage10-1008/27/2021 (5:00pm-6:00pm)10</v>
      </c>
      <c r="B1283" t="s">
        <v>64</v>
      </c>
      <c r="C1283" t="s">
        <v>101</v>
      </c>
      <c r="D1283" t="s">
        <v>172</v>
      </c>
      <c r="E1283" t="s">
        <v>183</v>
      </c>
      <c r="F1283" s="69" t="s">
        <v>208</v>
      </c>
      <c r="G1283" s="69" t="s">
        <v>208</v>
      </c>
      <c r="H1283" s="69" t="s">
        <v>208</v>
      </c>
      <c r="I1283" s="69" t="s">
        <v>208</v>
      </c>
      <c r="J1283" s="64">
        <v>1</v>
      </c>
    </row>
    <row r="1284" spans="1:10" x14ac:dyDescent="0.25">
      <c r="A1284" s="3" t="str">
        <f t="shared" si="20"/>
        <v>AC Tonnage10-1008/27/2021 (5:00pm-6:00pm)11</v>
      </c>
      <c r="B1284" t="s">
        <v>64</v>
      </c>
      <c r="C1284" t="s">
        <v>101</v>
      </c>
      <c r="D1284" t="s">
        <v>172</v>
      </c>
      <c r="E1284" t="s">
        <v>184</v>
      </c>
      <c r="F1284" s="69" t="s">
        <v>208</v>
      </c>
      <c r="G1284" s="69" t="s">
        <v>208</v>
      </c>
      <c r="H1284" s="69" t="s">
        <v>208</v>
      </c>
      <c r="I1284" s="69" t="s">
        <v>208</v>
      </c>
      <c r="J1284" s="64">
        <v>1</v>
      </c>
    </row>
    <row r="1285" spans="1:10" x14ac:dyDescent="0.25">
      <c r="A1285" s="3" t="str">
        <f t="shared" si="20"/>
        <v>AC Tonnage10-1008/27/2021 (5:00pm-6:00pm)12</v>
      </c>
      <c r="B1285" t="s">
        <v>64</v>
      </c>
      <c r="C1285" t="s">
        <v>101</v>
      </c>
      <c r="D1285" t="s">
        <v>172</v>
      </c>
      <c r="E1285" t="s">
        <v>185</v>
      </c>
      <c r="F1285" s="69" t="s">
        <v>208</v>
      </c>
      <c r="G1285" s="69" t="s">
        <v>208</v>
      </c>
      <c r="H1285" s="69" t="s">
        <v>208</v>
      </c>
      <c r="I1285" s="69" t="s">
        <v>208</v>
      </c>
      <c r="J1285" s="64">
        <v>1</v>
      </c>
    </row>
    <row r="1286" spans="1:10" x14ac:dyDescent="0.25">
      <c r="A1286" s="3" t="str">
        <f t="shared" si="20"/>
        <v>AC Tonnage10-1008/27/2021 (5:00pm-6:00pm)13</v>
      </c>
      <c r="B1286" t="s">
        <v>64</v>
      </c>
      <c r="C1286" t="s">
        <v>101</v>
      </c>
      <c r="D1286" t="s">
        <v>172</v>
      </c>
      <c r="E1286" t="s">
        <v>186</v>
      </c>
      <c r="F1286" s="69" t="s">
        <v>208</v>
      </c>
      <c r="G1286" s="69" t="s">
        <v>208</v>
      </c>
      <c r="H1286" s="69" t="s">
        <v>208</v>
      </c>
      <c r="I1286" s="69" t="s">
        <v>208</v>
      </c>
      <c r="J1286" s="64">
        <v>1</v>
      </c>
    </row>
    <row r="1287" spans="1:10" x14ac:dyDescent="0.25">
      <c r="A1287" s="3" t="str">
        <f t="shared" si="20"/>
        <v>AC Tonnage10-1008/27/2021 (5:00pm-6:00pm)14</v>
      </c>
      <c r="B1287" t="s">
        <v>64</v>
      </c>
      <c r="C1287" t="s">
        <v>101</v>
      </c>
      <c r="D1287" t="s">
        <v>172</v>
      </c>
      <c r="E1287" t="s">
        <v>187</v>
      </c>
      <c r="F1287" s="69" t="s">
        <v>208</v>
      </c>
      <c r="G1287" s="69" t="s">
        <v>208</v>
      </c>
      <c r="H1287" s="69" t="s">
        <v>208</v>
      </c>
      <c r="I1287" s="69" t="s">
        <v>208</v>
      </c>
      <c r="J1287" s="64">
        <v>1</v>
      </c>
    </row>
    <row r="1288" spans="1:10" x14ac:dyDescent="0.25">
      <c r="A1288" s="3" t="str">
        <f t="shared" si="20"/>
        <v>AC Tonnage10-1008/27/2021 (5:00pm-6:00pm)15</v>
      </c>
      <c r="B1288" t="s">
        <v>64</v>
      </c>
      <c r="C1288" t="s">
        <v>101</v>
      </c>
      <c r="D1288" t="s">
        <v>172</v>
      </c>
      <c r="E1288" t="s">
        <v>188</v>
      </c>
      <c r="F1288" s="69" t="s">
        <v>208</v>
      </c>
      <c r="G1288" s="69" t="s">
        <v>208</v>
      </c>
      <c r="H1288" s="69" t="s">
        <v>208</v>
      </c>
      <c r="I1288" s="69" t="s">
        <v>208</v>
      </c>
      <c r="J1288" s="64">
        <v>1</v>
      </c>
    </row>
    <row r="1289" spans="1:10" x14ac:dyDescent="0.25">
      <c r="A1289" s="3" t="str">
        <f t="shared" si="20"/>
        <v>AC Tonnage10-1008/27/2021 (5:00pm-6:00pm)16</v>
      </c>
      <c r="B1289" t="s">
        <v>64</v>
      </c>
      <c r="C1289" t="s">
        <v>101</v>
      </c>
      <c r="D1289" t="s">
        <v>172</v>
      </c>
      <c r="E1289" t="s">
        <v>189</v>
      </c>
      <c r="F1289" s="69" t="s">
        <v>208</v>
      </c>
      <c r="G1289" s="69" t="s">
        <v>208</v>
      </c>
      <c r="H1289" s="69" t="s">
        <v>208</v>
      </c>
      <c r="I1289" s="69" t="s">
        <v>208</v>
      </c>
      <c r="J1289" s="64">
        <v>1</v>
      </c>
    </row>
    <row r="1290" spans="1:10" x14ac:dyDescent="0.25">
      <c r="A1290" s="3" t="str">
        <f t="shared" si="20"/>
        <v>AC Tonnage10-1008/27/2021 (5:00pm-6:00pm)17</v>
      </c>
      <c r="B1290" t="s">
        <v>64</v>
      </c>
      <c r="C1290" t="s">
        <v>101</v>
      </c>
      <c r="D1290" t="s">
        <v>172</v>
      </c>
      <c r="E1290" t="s">
        <v>190</v>
      </c>
      <c r="F1290" s="69" t="s">
        <v>208</v>
      </c>
      <c r="G1290" s="69" t="s">
        <v>208</v>
      </c>
      <c r="H1290" s="69" t="s">
        <v>208</v>
      </c>
      <c r="I1290" s="69" t="s">
        <v>208</v>
      </c>
      <c r="J1290" s="64">
        <v>1</v>
      </c>
    </row>
    <row r="1291" spans="1:10" x14ac:dyDescent="0.25">
      <c r="A1291" s="3" t="str">
        <f t="shared" si="20"/>
        <v>AC Tonnage10-1008/27/2021 (5:00pm-6:00pm)18</v>
      </c>
      <c r="B1291" t="s">
        <v>64</v>
      </c>
      <c r="C1291" t="s">
        <v>101</v>
      </c>
      <c r="D1291" t="s">
        <v>172</v>
      </c>
      <c r="E1291" t="s">
        <v>191</v>
      </c>
      <c r="F1291" s="69" t="s">
        <v>208</v>
      </c>
      <c r="G1291" s="69" t="s">
        <v>208</v>
      </c>
      <c r="H1291" s="69" t="s">
        <v>208</v>
      </c>
      <c r="I1291" s="69" t="s">
        <v>208</v>
      </c>
      <c r="J1291" s="64">
        <v>1</v>
      </c>
    </row>
    <row r="1292" spans="1:10" x14ac:dyDescent="0.25">
      <c r="A1292" s="3" t="str">
        <f t="shared" si="20"/>
        <v>AC Tonnage10-1008/27/2021 (5:00pm-6:00pm)19</v>
      </c>
      <c r="B1292" t="s">
        <v>64</v>
      </c>
      <c r="C1292" t="s">
        <v>101</v>
      </c>
      <c r="D1292" t="s">
        <v>172</v>
      </c>
      <c r="E1292" t="s">
        <v>192</v>
      </c>
      <c r="F1292" s="69" t="s">
        <v>208</v>
      </c>
      <c r="G1292" s="69" t="s">
        <v>208</v>
      </c>
      <c r="H1292" s="69" t="s">
        <v>208</v>
      </c>
      <c r="I1292" s="69" t="s">
        <v>208</v>
      </c>
      <c r="J1292" s="64">
        <v>1</v>
      </c>
    </row>
    <row r="1293" spans="1:10" x14ac:dyDescent="0.25">
      <c r="A1293" s="3" t="str">
        <f t="shared" si="20"/>
        <v>AC Tonnage10-1008/27/2021 (5:00pm-6:00pm)20</v>
      </c>
      <c r="B1293" t="s">
        <v>64</v>
      </c>
      <c r="C1293" t="s">
        <v>101</v>
      </c>
      <c r="D1293" t="s">
        <v>172</v>
      </c>
      <c r="E1293" t="s">
        <v>193</v>
      </c>
      <c r="F1293" s="69" t="s">
        <v>208</v>
      </c>
      <c r="G1293" s="69" t="s">
        <v>208</v>
      </c>
      <c r="H1293" s="69" t="s">
        <v>208</v>
      </c>
      <c r="I1293" s="69" t="s">
        <v>208</v>
      </c>
      <c r="J1293" s="64">
        <v>1</v>
      </c>
    </row>
    <row r="1294" spans="1:10" x14ac:dyDescent="0.25">
      <c r="A1294" s="3" t="str">
        <f t="shared" si="20"/>
        <v>AC Tonnage10-1008/27/2021 (5:00pm-6:00pm)21</v>
      </c>
      <c r="B1294" t="s">
        <v>64</v>
      </c>
      <c r="C1294" t="s">
        <v>101</v>
      </c>
      <c r="D1294" t="s">
        <v>172</v>
      </c>
      <c r="E1294" t="s">
        <v>194</v>
      </c>
      <c r="F1294" s="69" t="s">
        <v>208</v>
      </c>
      <c r="G1294" s="69" t="s">
        <v>208</v>
      </c>
      <c r="H1294" s="69" t="s">
        <v>208</v>
      </c>
      <c r="I1294" s="69" t="s">
        <v>208</v>
      </c>
      <c r="J1294" s="64">
        <v>1</v>
      </c>
    </row>
    <row r="1295" spans="1:10" x14ac:dyDescent="0.25">
      <c r="A1295" s="3" t="str">
        <f t="shared" si="20"/>
        <v>AC Tonnage10-1008/27/2021 (5:00pm-6:00pm)22</v>
      </c>
      <c r="B1295" t="s">
        <v>64</v>
      </c>
      <c r="C1295" t="s">
        <v>101</v>
      </c>
      <c r="D1295" t="s">
        <v>172</v>
      </c>
      <c r="E1295" t="s">
        <v>195</v>
      </c>
      <c r="F1295" s="69" t="s">
        <v>208</v>
      </c>
      <c r="G1295" s="69" t="s">
        <v>208</v>
      </c>
      <c r="H1295" s="69" t="s">
        <v>208</v>
      </c>
      <c r="I1295" s="69" t="s">
        <v>208</v>
      </c>
      <c r="J1295" s="64">
        <v>1</v>
      </c>
    </row>
    <row r="1296" spans="1:10" x14ac:dyDescent="0.25">
      <c r="A1296" s="3" t="str">
        <f t="shared" si="20"/>
        <v>AC Tonnage10-1008/27/2021 (5:00pm-6:00pm)23</v>
      </c>
      <c r="B1296" t="s">
        <v>64</v>
      </c>
      <c r="C1296" t="s">
        <v>101</v>
      </c>
      <c r="D1296" t="s">
        <v>172</v>
      </c>
      <c r="E1296" t="s">
        <v>196</v>
      </c>
      <c r="F1296" s="69" t="s">
        <v>208</v>
      </c>
      <c r="G1296" s="69" t="s">
        <v>208</v>
      </c>
      <c r="H1296" s="69" t="s">
        <v>208</v>
      </c>
      <c r="I1296" s="69" t="s">
        <v>208</v>
      </c>
      <c r="J1296" s="64">
        <v>1</v>
      </c>
    </row>
    <row r="1297" spans="1:10" x14ac:dyDescent="0.25">
      <c r="A1297" s="3" t="str">
        <f t="shared" si="20"/>
        <v>AC Tonnage10-1008/27/2021 (5:00pm-6:00pm)24</v>
      </c>
      <c r="B1297" t="s">
        <v>64</v>
      </c>
      <c r="C1297" t="s">
        <v>101</v>
      </c>
      <c r="D1297" t="s">
        <v>172</v>
      </c>
      <c r="E1297" t="s">
        <v>197</v>
      </c>
      <c r="F1297" s="69" t="s">
        <v>208</v>
      </c>
      <c r="G1297" s="69" t="s">
        <v>208</v>
      </c>
      <c r="H1297" s="69" t="s">
        <v>208</v>
      </c>
      <c r="I1297" s="69" t="s">
        <v>208</v>
      </c>
      <c r="J1297" s="64">
        <v>1</v>
      </c>
    </row>
    <row r="1298" spans="1:10" x14ac:dyDescent="0.25">
      <c r="A1298" s="3" t="str">
        <f t="shared" si="20"/>
        <v>AC Tonnage10-1009/9/2021 (3:58pm-5:00pm)1</v>
      </c>
      <c r="B1298" t="s">
        <v>64</v>
      </c>
      <c r="C1298" t="s">
        <v>101</v>
      </c>
      <c r="D1298" t="s">
        <v>173</v>
      </c>
      <c r="E1298" t="s">
        <v>174</v>
      </c>
      <c r="F1298" s="69" t="s">
        <v>208</v>
      </c>
      <c r="G1298" s="69" t="s">
        <v>208</v>
      </c>
      <c r="H1298" s="69" t="s">
        <v>208</v>
      </c>
      <c r="I1298" s="69" t="s">
        <v>208</v>
      </c>
      <c r="J1298" s="64">
        <v>2</v>
      </c>
    </row>
    <row r="1299" spans="1:10" x14ac:dyDescent="0.25">
      <c r="A1299" s="3" t="str">
        <f t="shared" si="20"/>
        <v>AC Tonnage10-1009/9/2021 (3:58pm-5:00pm)2</v>
      </c>
      <c r="B1299" t="s">
        <v>64</v>
      </c>
      <c r="C1299" t="s">
        <v>101</v>
      </c>
      <c r="D1299" t="s">
        <v>173</v>
      </c>
      <c r="E1299" t="s">
        <v>175</v>
      </c>
      <c r="F1299" s="69" t="s">
        <v>208</v>
      </c>
      <c r="G1299" s="69" t="s">
        <v>208</v>
      </c>
      <c r="H1299" s="69" t="s">
        <v>208</v>
      </c>
      <c r="I1299" s="69" t="s">
        <v>208</v>
      </c>
      <c r="J1299" s="64">
        <v>2</v>
      </c>
    </row>
    <row r="1300" spans="1:10" x14ac:dyDescent="0.25">
      <c r="A1300" s="3" t="str">
        <f t="shared" si="20"/>
        <v>AC Tonnage10-1009/9/2021 (3:58pm-5:00pm)3</v>
      </c>
      <c r="B1300" t="s">
        <v>64</v>
      </c>
      <c r="C1300" t="s">
        <v>101</v>
      </c>
      <c r="D1300" t="s">
        <v>173</v>
      </c>
      <c r="E1300" t="s">
        <v>176</v>
      </c>
      <c r="F1300" s="69" t="s">
        <v>208</v>
      </c>
      <c r="G1300" s="69" t="s">
        <v>208</v>
      </c>
      <c r="H1300" s="69" t="s">
        <v>208</v>
      </c>
      <c r="I1300" s="69" t="s">
        <v>208</v>
      </c>
      <c r="J1300" s="64">
        <v>2</v>
      </c>
    </row>
    <row r="1301" spans="1:10" x14ac:dyDescent="0.25">
      <c r="A1301" s="3" t="str">
        <f t="shared" si="20"/>
        <v>AC Tonnage10-1009/9/2021 (3:58pm-5:00pm)4</v>
      </c>
      <c r="B1301" t="s">
        <v>64</v>
      </c>
      <c r="C1301" t="s">
        <v>101</v>
      </c>
      <c r="D1301" t="s">
        <v>173</v>
      </c>
      <c r="E1301" t="s">
        <v>177</v>
      </c>
      <c r="F1301" s="69" t="s">
        <v>208</v>
      </c>
      <c r="G1301" s="69" t="s">
        <v>208</v>
      </c>
      <c r="H1301" s="69" t="s">
        <v>208</v>
      </c>
      <c r="I1301" s="69" t="s">
        <v>208</v>
      </c>
      <c r="J1301" s="64">
        <v>2</v>
      </c>
    </row>
    <row r="1302" spans="1:10" x14ac:dyDescent="0.25">
      <c r="A1302" s="3" t="str">
        <f t="shared" si="20"/>
        <v>AC Tonnage10-1009/9/2021 (3:58pm-5:00pm)5</v>
      </c>
      <c r="B1302" t="s">
        <v>64</v>
      </c>
      <c r="C1302" t="s">
        <v>101</v>
      </c>
      <c r="D1302" t="s">
        <v>173</v>
      </c>
      <c r="E1302" t="s">
        <v>178</v>
      </c>
      <c r="F1302" s="69" t="s">
        <v>208</v>
      </c>
      <c r="G1302" s="69" t="s">
        <v>208</v>
      </c>
      <c r="H1302" s="69" t="s">
        <v>208</v>
      </c>
      <c r="I1302" s="69" t="s">
        <v>208</v>
      </c>
      <c r="J1302" s="64">
        <v>2</v>
      </c>
    </row>
    <row r="1303" spans="1:10" x14ac:dyDescent="0.25">
      <c r="A1303" s="3" t="str">
        <f t="shared" si="20"/>
        <v>AC Tonnage10-1009/9/2021 (3:58pm-5:00pm)6</v>
      </c>
      <c r="B1303" t="s">
        <v>64</v>
      </c>
      <c r="C1303" t="s">
        <v>101</v>
      </c>
      <c r="D1303" t="s">
        <v>173</v>
      </c>
      <c r="E1303" t="s">
        <v>179</v>
      </c>
      <c r="F1303" s="69" t="s">
        <v>208</v>
      </c>
      <c r="G1303" s="69" t="s">
        <v>208</v>
      </c>
      <c r="H1303" s="69" t="s">
        <v>208</v>
      </c>
      <c r="I1303" s="69" t="s">
        <v>208</v>
      </c>
      <c r="J1303" s="64">
        <v>2</v>
      </c>
    </row>
    <row r="1304" spans="1:10" x14ac:dyDescent="0.25">
      <c r="A1304" s="3" t="str">
        <f t="shared" si="20"/>
        <v>AC Tonnage10-1009/9/2021 (3:58pm-5:00pm)7</v>
      </c>
      <c r="B1304" t="s">
        <v>64</v>
      </c>
      <c r="C1304" t="s">
        <v>101</v>
      </c>
      <c r="D1304" t="s">
        <v>173</v>
      </c>
      <c r="E1304" t="s">
        <v>180</v>
      </c>
      <c r="F1304" s="69" t="s">
        <v>208</v>
      </c>
      <c r="G1304" s="69" t="s">
        <v>208</v>
      </c>
      <c r="H1304" s="69" t="s">
        <v>208</v>
      </c>
      <c r="I1304" s="69" t="s">
        <v>208</v>
      </c>
      <c r="J1304" s="64">
        <v>2</v>
      </c>
    </row>
    <row r="1305" spans="1:10" x14ac:dyDescent="0.25">
      <c r="A1305" s="3" t="str">
        <f t="shared" si="20"/>
        <v>AC Tonnage10-1009/9/2021 (3:58pm-5:00pm)8</v>
      </c>
      <c r="B1305" t="s">
        <v>64</v>
      </c>
      <c r="C1305" t="s">
        <v>101</v>
      </c>
      <c r="D1305" t="s">
        <v>173</v>
      </c>
      <c r="E1305" t="s">
        <v>181</v>
      </c>
      <c r="F1305" s="69" t="s">
        <v>208</v>
      </c>
      <c r="G1305" s="69" t="s">
        <v>208</v>
      </c>
      <c r="H1305" s="69" t="s">
        <v>208</v>
      </c>
      <c r="I1305" s="69" t="s">
        <v>208</v>
      </c>
      <c r="J1305" s="64">
        <v>2</v>
      </c>
    </row>
    <row r="1306" spans="1:10" x14ac:dyDescent="0.25">
      <c r="A1306" s="3" t="str">
        <f t="shared" si="20"/>
        <v>AC Tonnage10-1009/9/2021 (3:58pm-5:00pm)9</v>
      </c>
      <c r="B1306" t="s">
        <v>64</v>
      </c>
      <c r="C1306" t="s">
        <v>101</v>
      </c>
      <c r="D1306" t="s">
        <v>173</v>
      </c>
      <c r="E1306" t="s">
        <v>182</v>
      </c>
      <c r="F1306" s="69" t="s">
        <v>208</v>
      </c>
      <c r="G1306" s="69" t="s">
        <v>208</v>
      </c>
      <c r="H1306" s="69" t="s">
        <v>208</v>
      </c>
      <c r="I1306" s="69" t="s">
        <v>208</v>
      </c>
      <c r="J1306" s="64">
        <v>2</v>
      </c>
    </row>
    <row r="1307" spans="1:10" x14ac:dyDescent="0.25">
      <c r="A1307" s="3" t="str">
        <f t="shared" si="20"/>
        <v>AC Tonnage10-1009/9/2021 (3:58pm-5:00pm)10</v>
      </c>
      <c r="B1307" t="s">
        <v>64</v>
      </c>
      <c r="C1307" t="s">
        <v>101</v>
      </c>
      <c r="D1307" t="s">
        <v>173</v>
      </c>
      <c r="E1307" t="s">
        <v>183</v>
      </c>
      <c r="F1307" s="69" t="s">
        <v>208</v>
      </c>
      <c r="G1307" s="69" t="s">
        <v>208</v>
      </c>
      <c r="H1307" s="69" t="s">
        <v>208</v>
      </c>
      <c r="I1307" s="69" t="s">
        <v>208</v>
      </c>
      <c r="J1307" s="64">
        <v>2</v>
      </c>
    </row>
    <row r="1308" spans="1:10" x14ac:dyDescent="0.25">
      <c r="A1308" s="3" t="str">
        <f t="shared" si="20"/>
        <v>AC Tonnage10-1009/9/2021 (3:58pm-5:00pm)11</v>
      </c>
      <c r="B1308" t="s">
        <v>64</v>
      </c>
      <c r="C1308" t="s">
        <v>101</v>
      </c>
      <c r="D1308" t="s">
        <v>173</v>
      </c>
      <c r="E1308" t="s">
        <v>184</v>
      </c>
      <c r="F1308" s="69" t="s">
        <v>208</v>
      </c>
      <c r="G1308" s="69" t="s">
        <v>208</v>
      </c>
      <c r="H1308" s="69" t="s">
        <v>208</v>
      </c>
      <c r="I1308" s="69" t="s">
        <v>208</v>
      </c>
      <c r="J1308" s="64">
        <v>2</v>
      </c>
    </row>
    <row r="1309" spans="1:10" x14ac:dyDescent="0.25">
      <c r="A1309" s="3" t="str">
        <f t="shared" si="20"/>
        <v>AC Tonnage10-1009/9/2021 (3:58pm-5:00pm)12</v>
      </c>
      <c r="B1309" t="s">
        <v>64</v>
      </c>
      <c r="C1309" t="s">
        <v>101</v>
      </c>
      <c r="D1309" t="s">
        <v>173</v>
      </c>
      <c r="E1309" t="s">
        <v>185</v>
      </c>
      <c r="F1309" s="69" t="s">
        <v>208</v>
      </c>
      <c r="G1309" s="69" t="s">
        <v>208</v>
      </c>
      <c r="H1309" s="69" t="s">
        <v>208</v>
      </c>
      <c r="I1309" s="69" t="s">
        <v>208</v>
      </c>
      <c r="J1309" s="64">
        <v>2</v>
      </c>
    </row>
    <row r="1310" spans="1:10" x14ac:dyDescent="0.25">
      <c r="A1310" s="3" t="str">
        <f t="shared" si="20"/>
        <v>AC Tonnage10-1009/9/2021 (3:58pm-5:00pm)13</v>
      </c>
      <c r="B1310" t="s">
        <v>64</v>
      </c>
      <c r="C1310" t="s">
        <v>101</v>
      </c>
      <c r="D1310" t="s">
        <v>173</v>
      </c>
      <c r="E1310" t="s">
        <v>186</v>
      </c>
      <c r="F1310" s="69" t="s">
        <v>208</v>
      </c>
      <c r="G1310" s="69" t="s">
        <v>208</v>
      </c>
      <c r="H1310" s="69" t="s">
        <v>208</v>
      </c>
      <c r="I1310" s="69" t="s">
        <v>208</v>
      </c>
      <c r="J1310" s="64">
        <v>2</v>
      </c>
    </row>
    <row r="1311" spans="1:10" x14ac:dyDescent="0.25">
      <c r="A1311" s="3" t="str">
        <f t="shared" si="20"/>
        <v>AC Tonnage10-1009/9/2021 (3:58pm-5:00pm)14</v>
      </c>
      <c r="B1311" t="s">
        <v>64</v>
      </c>
      <c r="C1311" t="s">
        <v>101</v>
      </c>
      <c r="D1311" t="s">
        <v>173</v>
      </c>
      <c r="E1311" t="s">
        <v>187</v>
      </c>
      <c r="F1311" s="69" t="s">
        <v>208</v>
      </c>
      <c r="G1311" s="69" t="s">
        <v>208</v>
      </c>
      <c r="H1311" s="69" t="s">
        <v>208</v>
      </c>
      <c r="I1311" s="69" t="s">
        <v>208</v>
      </c>
      <c r="J1311" s="64">
        <v>2</v>
      </c>
    </row>
    <row r="1312" spans="1:10" x14ac:dyDescent="0.25">
      <c r="A1312" s="3" t="str">
        <f t="shared" si="20"/>
        <v>AC Tonnage10-1009/9/2021 (3:58pm-5:00pm)15</v>
      </c>
      <c r="B1312" t="s">
        <v>64</v>
      </c>
      <c r="C1312" t="s">
        <v>101</v>
      </c>
      <c r="D1312" t="s">
        <v>173</v>
      </c>
      <c r="E1312" t="s">
        <v>188</v>
      </c>
      <c r="F1312" s="69" t="s">
        <v>208</v>
      </c>
      <c r="G1312" s="69" t="s">
        <v>208</v>
      </c>
      <c r="H1312" s="69" t="s">
        <v>208</v>
      </c>
      <c r="I1312" s="69" t="s">
        <v>208</v>
      </c>
      <c r="J1312" s="64">
        <v>2</v>
      </c>
    </row>
    <row r="1313" spans="1:10" x14ac:dyDescent="0.25">
      <c r="A1313" s="3" t="str">
        <f t="shared" si="20"/>
        <v>AC Tonnage10-1009/9/2021 (3:58pm-5:00pm)16</v>
      </c>
      <c r="B1313" t="s">
        <v>64</v>
      </c>
      <c r="C1313" t="s">
        <v>101</v>
      </c>
      <c r="D1313" t="s">
        <v>173</v>
      </c>
      <c r="E1313" t="s">
        <v>189</v>
      </c>
      <c r="F1313" s="69" t="s">
        <v>208</v>
      </c>
      <c r="G1313" s="69" t="s">
        <v>208</v>
      </c>
      <c r="H1313" s="69" t="s">
        <v>208</v>
      </c>
      <c r="I1313" s="69" t="s">
        <v>208</v>
      </c>
      <c r="J1313" s="64">
        <v>2</v>
      </c>
    </row>
    <row r="1314" spans="1:10" x14ac:dyDescent="0.25">
      <c r="A1314" s="3" t="str">
        <f t="shared" si="20"/>
        <v>AC Tonnage10-1009/9/2021 (3:58pm-5:00pm)17</v>
      </c>
      <c r="B1314" t="s">
        <v>64</v>
      </c>
      <c r="C1314" t="s">
        <v>101</v>
      </c>
      <c r="D1314" t="s">
        <v>173</v>
      </c>
      <c r="E1314" t="s">
        <v>190</v>
      </c>
      <c r="F1314" s="69" t="s">
        <v>208</v>
      </c>
      <c r="G1314" s="69" t="s">
        <v>208</v>
      </c>
      <c r="H1314" s="69" t="s">
        <v>208</v>
      </c>
      <c r="I1314" s="69" t="s">
        <v>208</v>
      </c>
      <c r="J1314" s="64">
        <v>2</v>
      </c>
    </row>
    <row r="1315" spans="1:10" x14ac:dyDescent="0.25">
      <c r="A1315" s="3" t="str">
        <f t="shared" si="20"/>
        <v>AC Tonnage10-1009/9/2021 (3:58pm-5:00pm)18</v>
      </c>
      <c r="B1315" t="s">
        <v>64</v>
      </c>
      <c r="C1315" t="s">
        <v>101</v>
      </c>
      <c r="D1315" t="s">
        <v>173</v>
      </c>
      <c r="E1315" t="s">
        <v>191</v>
      </c>
      <c r="F1315" s="69" t="s">
        <v>208</v>
      </c>
      <c r="G1315" s="69" t="s">
        <v>208</v>
      </c>
      <c r="H1315" s="69" t="s">
        <v>208</v>
      </c>
      <c r="I1315" s="69" t="s">
        <v>208</v>
      </c>
      <c r="J1315" s="64">
        <v>2</v>
      </c>
    </row>
    <row r="1316" spans="1:10" x14ac:dyDescent="0.25">
      <c r="A1316" s="3" t="str">
        <f t="shared" si="20"/>
        <v>AC Tonnage10-1009/9/2021 (3:58pm-5:00pm)19</v>
      </c>
      <c r="B1316" t="s">
        <v>64</v>
      </c>
      <c r="C1316" t="s">
        <v>101</v>
      </c>
      <c r="D1316" t="s">
        <v>173</v>
      </c>
      <c r="E1316" t="s">
        <v>192</v>
      </c>
      <c r="F1316" s="69" t="s">
        <v>208</v>
      </c>
      <c r="G1316" s="69" t="s">
        <v>208</v>
      </c>
      <c r="H1316" s="69" t="s">
        <v>208</v>
      </c>
      <c r="I1316" s="69" t="s">
        <v>208</v>
      </c>
      <c r="J1316" s="64">
        <v>2</v>
      </c>
    </row>
    <row r="1317" spans="1:10" x14ac:dyDescent="0.25">
      <c r="A1317" s="3" t="str">
        <f t="shared" si="20"/>
        <v>AC Tonnage10-1009/9/2021 (3:58pm-5:00pm)20</v>
      </c>
      <c r="B1317" t="s">
        <v>64</v>
      </c>
      <c r="C1317" t="s">
        <v>101</v>
      </c>
      <c r="D1317" t="s">
        <v>173</v>
      </c>
      <c r="E1317" t="s">
        <v>193</v>
      </c>
      <c r="F1317" s="69" t="s">
        <v>208</v>
      </c>
      <c r="G1317" s="69" t="s">
        <v>208</v>
      </c>
      <c r="H1317" s="69" t="s">
        <v>208</v>
      </c>
      <c r="I1317" s="69" t="s">
        <v>208</v>
      </c>
      <c r="J1317" s="64">
        <v>2</v>
      </c>
    </row>
    <row r="1318" spans="1:10" x14ac:dyDescent="0.25">
      <c r="A1318" s="3" t="str">
        <f t="shared" si="20"/>
        <v>AC Tonnage10-1009/9/2021 (3:58pm-5:00pm)21</v>
      </c>
      <c r="B1318" t="s">
        <v>64</v>
      </c>
      <c r="C1318" t="s">
        <v>101</v>
      </c>
      <c r="D1318" t="s">
        <v>173</v>
      </c>
      <c r="E1318" t="s">
        <v>194</v>
      </c>
      <c r="F1318" s="69" t="s">
        <v>208</v>
      </c>
      <c r="G1318" s="69" t="s">
        <v>208</v>
      </c>
      <c r="H1318" s="69" t="s">
        <v>208</v>
      </c>
      <c r="I1318" s="69" t="s">
        <v>208</v>
      </c>
      <c r="J1318" s="64">
        <v>2</v>
      </c>
    </row>
    <row r="1319" spans="1:10" x14ac:dyDescent="0.25">
      <c r="A1319" s="3" t="str">
        <f t="shared" si="20"/>
        <v>AC Tonnage10-1009/9/2021 (3:58pm-5:00pm)22</v>
      </c>
      <c r="B1319" t="s">
        <v>64</v>
      </c>
      <c r="C1319" t="s">
        <v>101</v>
      </c>
      <c r="D1319" t="s">
        <v>173</v>
      </c>
      <c r="E1319" t="s">
        <v>195</v>
      </c>
      <c r="F1319" s="69" t="s">
        <v>208</v>
      </c>
      <c r="G1319" s="69" t="s">
        <v>208</v>
      </c>
      <c r="H1319" s="69" t="s">
        <v>208</v>
      </c>
      <c r="I1319" s="69" t="s">
        <v>208</v>
      </c>
      <c r="J1319" s="64">
        <v>2</v>
      </c>
    </row>
    <row r="1320" spans="1:10" x14ac:dyDescent="0.25">
      <c r="A1320" s="3" t="str">
        <f t="shared" si="20"/>
        <v>AC Tonnage10-1009/9/2021 (3:58pm-5:00pm)23</v>
      </c>
      <c r="B1320" t="s">
        <v>64</v>
      </c>
      <c r="C1320" t="s">
        <v>101</v>
      </c>
      <c r="D1320" t="s">
        <v>173</v>
      </c>
      <c r="E1320" t="s">
        <v>196</v>
      </c>
      <c r="F1320" s="69" t="s">
        <v>208</v>
      </c>
      <c r="G1320" s="69" t="s">
        <v>208</v>
      </c>
      <c r="H1320" s="69" t="s">
        <v>208</v>
      </c>
      <c r="I1320" s="69" t="s">
        <v>208</v>
      </c>
      <c r="J1320" s="64">
        <v>2</v>
      </c>
    </row>
    <row r="1321" spans="1:10" x14ac:dyDescent="0.25">
      <c r="A1321" s="3" t="str">
        <f t="shared" si="20"/>
        <v>AC Tonnage10-1009/9/2021 (3:58pm-5:00pm)24</v>
      </c>
      <c r="B1321" t="s">
        <v>64</v>
      </c>
      <c r="C1321" t="s">
        <v>101</v>
      </c>
      <c r="D1321" t="s">
        <v>173</v>
      </c>
      <c r="E1321" t="s">
        <v>197</v>
      </c>
      <c r="F1321" s="69" t="s">
        <v>208</v>
      </c>
      <c r="G1321" s="69" t="s">
        <v>208</v>
      </c>
      <c r="H1321" s="69" t="s">
        <v>208</v>
      </c>
      <c r="I1321" s="69" t="s">
        <v>208</v>
      </c>
      <c r="J1321" s="64">
        <v>2</v>
      </c>
    </row>
    <row r="1322" spans="1:10" x14ac:dyDescent="0.25">
      <c r="A1322" s="3" t="str">
        <f t="shared" si="20"/>
        <v>AC Tonnage10-100Average Event Day (5:00pm-6:00pm)1</v>
      </c>
      <c r="B1322" t="s">
        <v>64</v>
      </c>
      <c r="C1322" t="s">
        <v>101</v>
      </c>
      <c r="D1322" t="s">
        <v>167</v>
      </c>
      <c r="E1322" t="s">
        <v>174</v>
      </c>
      <c r="F1322" s="69" t="s">
        <v>208</v>
      </c>
      <c r="G1322" s="69" t="s">
        <v>208</v>
      </c>
      <c r="H1322" s="69" t="s">
        <v>208</v>
      </c>
      <c r="I1322" s="69" t="s">
        <v>208</v>
      </c>
      <c r="J1322" s="64">
        <v>1</v>
      </c>
    </row>
    <row r="1323" spans="1:10" x14ac:dyDescent="0.25">
      <c r="A1323" s="3" t="str">
        <f t="shared" si="20"/>
        <v>AC Tonnage10-100Average Event Day (5:00pm-6:00pm)2</v>
      </c>
      <c r="B1323" t="s">
        <v>64</v>
      </c>
      <c r="C1323" t="s">
        <v>101</v>
      </c>
      <c r="D1323" t="s">
        <v>167</v>
      </c>
      <c r="E1323" t="s">
        <v>175</v>
      </c>
      <c r="F1323" s="69" t="s">
        <v>208</v>
      </c>
      <c r="G1323" s="69" t="s">
        <v>208</v>
      </c>
      <c r="H1323" s="69" t="s">
        <v>208</v>
      </c>
      <c r="I1323" s="69" t="s">
        <v>208</v>
      </c>
      <c r="J1323" s="64">
        <v>1</v>
      </c>
    </row>
    <row r="1324" spans="1:10" x14ac:dyDescent="0.25">
      <c r="A1324" s="3" t="str">
        <f t="shared" si="20"/>
        <v>AC Tonnage10-100Average Event Day (5:00pm-6:00pm)3</v>
      </c>
      <c r="B1324" t="s">
        <v>64</v>
      </c>
      <c r="C1324" t="s">
        <v>101</v>
      </c>
      <c r="D1324" t="s">
        <v>167</v>
      </c>
      <c r="E1324" t="s">
        <v>176</v>
      </c>
      <c r="F1324" s="69" t="s">
        <v>208</v>
      </c>
      <c r="G1324" s="69" t="s">
        <v>208</v>
      </c>
      <c r="H1324" s="69" t="s">
        <v>208</v>
      </c>
      <c r="I1324" s="69" t="s">
        <v>208</v>
      </c>
      <c r="J1324" s="64">
        <v>1</v>
      </c>
    </row>
    <row r="1325" spans="1:10" x14ac:dyDescent="0.25">
      <c r="A1325" s="3" t="str">
        <f t="shared" si="20"/>
        <v>AC Tonnage10-100Average Event Day (5:00pm-6:00pm)4</v>
      </c>
      <c r="B1325" t="s">
        <v>64</v>
      </c>
      <c r="C1325" t="s">
        <v>101</v>
      </c>
      <c r="D1325" t="s">
        <v>167</v>
      </c>
      <c r="E1325" t="s">
        <v>177</v>
      </c>
      <c r="F1325" s="69" t="s">
        <v>208</v>
      </c>
      <c r="G1325" s="69" t="s">
        <v>208</v>
      </c>
      <c r="H1325" s="69" t="s">
        <v>208</v>
      </c>
      <c r="I1325" s="69" t="s">
        <v>208</v>
      </c>
      <c r="J1325" s="64">
        <v>1</v>
      </c>
    </row>
    <row r="1326" spans="1:10" x14ac:dyDescent="0.25">
      <c r="A1326" s="3" t="str">
        <f t="shared" si="20"/>
        <v>AC Tonnage10-100Average Event Day (5:00pm-6:00pm)5</v>
      </c>
      <c r="B1326" t="s">
        <v>64</v>
      </c>
      <c r="C1326" t="s">
        <v>101</v>
      </c>
      <c r="D1326" t="s">
        <v>167</v>
      </c>
      <c r="E1326" t="s">
        <v>178</v>
      </c>
      <c r="F1326" s="69" t="s">
        <v>208</v>
      </c>
      <c r="G1326" s="69" t="s">
        <v>208</v>
      </c>
      <c r="H1326" s="69" t="s">
        <v>208</v>
      </c>
      <c r="I1326" s="69" t="s">
        <v>208</v>
      </c>
      <c r="J1326" s="64">
        <v>1</v>
      </c>
    </row>
    <row r="1327" spans="1:10" x14ac:dyDescent="0.25">
      <c r="A1327" s="3" t="str">
        <f t="shared" si="20"/>
        <v>AC Tonnage10-100Average Event Day (5:00pm-6:00pm)6</v>
      </c>
      <c r="B1327" t="s">
        <v>64</v>
      </c>
      <c r="C1327" t="s">
        <v>101</v>
      </c>
      <c r="D1327" t="s">
        <v>167</v>
      </c>
      <c r="E1327" t="s">
        <v>179</v>
      </c>
      <c r="F1327" s="69" t="s">
        <v>208</v>
      </c>
      <c r="G1327" s="69" t="s">
        <v>208</v>
      </c>
      <c r="H1327" s="69" t="s">
        <v>208</v>
      </c>
      <c r="I1327" s="69" t="s">
        <v>208</v>
      </c>
      <c r="J1327" s="64">
        <v>1</v>
      </c>
    </row>
    <row r="1328" spans="1:10" x14ac:dyDescent="0.25">
      <c r="A1328" s="3" t="str">
        <f t="shared" si="20"/>
        <v>AC Tonnage10-100Average Event Day (5:00pm-6:00pm)7</v>
      </c>
      <c r="B1328" t="s">
        <v>64</v>
      </c>
      <c r="C1328" t="s">
        <v>101</v>
      </c>
      <c r="D1328" t="s">
        <v>167</v>
      </c>
      <c r="E1328" t="s">
        <v>180</v>
      </c>
      <c r="F1328" s="69" t="s">
        <v>208</v>
      </c>
      <c r="G1328" s="69" t="s">
        <v>208</v>
      </c>
      <c r="H1328" s="69" t="s">
        <v>208</v>
      </c>
      <c r="I1328" s="69" t="s">
        <v>208</v>
      </c>
      <c r="J1328" s="64">
        <v>1</v>
      </c>
    </row>
    <row r="1329" spans="1:10" x14ac:dyDescent="0.25">
      <c r="A1329" s="3" t="str">
        <f t="shared" si="20"/>
        <v>AC Tonnage10-100Average Event Day (5:00pm-6:00pm)8</v>
      </c>
      <c r="B1329" t="s">
        <v>64</v>
      </c>
      <c r="C1329" t="s">
        <v>101</v>
      </c>
      <c r="D1329" t="s">
        <v>167</v>
      </c>
      <c r="E1329" t="s">
        <v>181</v>
      </c>
      <c r="F1329" s="69" t="s">
        <v>208</v>
      </c>
      <c r="G1329" s="69" t="s">
        <v>208</v>
      </c>
      <c r="H1329" s="69" t="s">
        <v>208</v>
      </c>
      <c r="I1329" s="69" t="s">
        <v>208</v>
      </c>
      <c r="J1329" s="64">
        <v>1</v>
      </c>
    </row>
    <row r="1330" spans="1:10" x14ac:dyDescent="0.25">
      <c r="A1330" s="3" t="str">
        <f t="shared" si="20"/>
        <v>AC Tonnage10-100Average Event Day (5:00pm-6:00pm)9</v>
      </c>
      <c r="B1330" t="s">
        <v>64</v>
      </c>
      <c r="C1330" t="s">
        <v>101</v>
      </c>
      <c r="D1330" t="s">
        <v>167</v>
      </c>
      <c r="E1330" t="s">
        <v>182</v>
      </c>
      <c r="F1330" s="69" t="s">
        <v>208</v>
      </c>
      <c r="G1330" s="69" t="s">
        <v>208</v>
      </c>
      <c r="H1330" s="69" t="s">
        <v>208</v>
      </c>
      <c r="I1330" s="69" t="s">
        <v>208</v>
      </c>
      <c r="J1330" s="64">
        <v>1</v>
      </c>
    </row>
    <row r="1331" spans="1:10" x14ac:dyDescent="0.25">
      <c r="A1331" s="3" t="str">
        <f t="shared" si="20"/>
        <v>AC Tonnage10-100Average Event Day (5:00pm-6:00pm)10</v>
      </c>
      <c r="B1331" t="s">
        <v>64</v>
      </c>
      <c r="C1331" t="s">
        <v>101</v>
      </c>
      <c r="D1331" t="s">
        <v>167</v>
      </c>
      <c r="E1331" t="s">
        <v>183</v>
      </c>
      <c r="F1331" s="69" t="s">
        <v>208</v>
      </c>
      <c r="G1331" s="69" t="s">
        <v>208</v>
      </c>
      <c r="H1331" s="69" t="s">
        <v>208</v>
      </c>
      <c r="I1331" s="69" t="s">
        <v>208</v>
      </c>
      <c r="J1331" s="64">
        <v>1</v>
      </c>
    </row>
    <row r="1332" spans="1:10" x14ac:dyDescent="0.25">
      <c r="A1332" s="3" t="str">
        <f t="shared" si="20"/>
        <v>AC Tonnage10-100Average Event Day (5:00pm-6:00pm)11</v>
      </c>
      <c r="B1332" t="s">
        <v>64</v>
      </c>
      <c r="C1332" t="s">
        <v>101</v>
      </c>
      <c r="D1332" t="s">
        <v>167</v>
      </c>
      <c r="E1332" t="s">
        <v>184</v>
      </c>
      <c r="F1332" s="69" t="s">
        <v>208</v>
      </c>
      <c r="G1332" s="69" t="s">
        <v>208</v>
      </c>
      <c r="H1332" s="69" t="s">
        <v>208</v>
      </c>
      <c r="I1332" s="69" t="s">
        <v>208</v>
      </c>
      <c r="J1332" s="64">
        <v>1</v>
      </c>
    </row>
    <row r="1333" spans="1:10" x14ac:dyDescent="0.25">
      <c r="A1333" s="3" t="str">
        <f t="shared" si="20"/>
        <v>AC Tonnage10-100Average Event Day (5:00pm-6:00pm)12</v>
      </c>
      <c r="B1333" t="s">
        <v>64</v>
      </c>
      <c r="C1333" t="s">
        <v>101</v>
      </c>
      <c r="D1333" t="s">
        <v>167</v>
      </c>
      <c r="E1333" t="s">
        <v>185</v>
      </c>
      <c r="F1333" s="69" t="s">
        <v>208</v>
      </c>
      <c r="G1333" s="69" t="s">
        <v>208</v>
      </c>
      <c r="H1333" s="69" t="s">
        <v>208</v>
      </c>
      <c r="I1333" s="69" t="s">
        <v>208</v>
      </c>
      <c r="J1333" s="64">
        <v>1</v>
      </c>
    </row>
    <row r="1334" spans="1:10" x14ac:dyDescent="0.25">
      <c r="A1334" s="3" t="str">
        <f t="shared" si="20"/>
        <v>AC Tonnage10-100Average Event Day (5:00pm-6:00pm)13</v>
      </c>
      <c r="B1334" t="s">
        <v>64</v>
      </c>
      <c r="C1334" t="s">
        <v>101</v>
      </c>
      <c r="D1334" t="s">
        <v>167</v>
      </c>
      <c r="E1334" t="s">
        <v>186</v>
      </c>
      <c r="F1334" s="69" t="s">
        <v>208</v>
      </c>
      <c r="G1334" s="69" t="s">
        <v>208</v>
      </c>
      <c r="H1334" s="69" t="s">
        <v>208</v>
      </c>
      <c r="I1334" s="69" t="s">
        <v>208</v>
      </c>
      <c r="J1334" s="64">
        <v>1</v>
      </c>
    </row>
    <row r="1335" spans="1:10" x14ac:dyDescent="0.25">
      <c r="A1335" s="3" t="str">
        <f t="shared" si="20"/>
        <v>AC Tonnage10-100Average Event Day (5:00pm-6:00pm)14</v>
      </c>
      <c r="B1335" t="s">
        <v>64</v>
      </c>
      <c r="C1335" t="s">
        <v>101</v>
      </c>
      <c r="D1335" t="s">
        <v>167</v>
      </c>
      <c r="E1335" t="s">
        <v>187</v>
      </c>
      <c r="F1335" s="69" t="s">
        <v>208</v>
      </c>
      <c r="G1335" s="69" t="s">
        <v>208</v>
      </c>
      <c r="H1335" s="69" t="s">
        <v>208</v>
      </c>
      <c r="I1335" s="69" t="s">
        <v>208</v>
      </c>
      <c r="J1335" s="64">
        <v>1</v>
      </c>
    </row>
    <row r="1336" spans="1:10" x14ac:dyDescent="0.25">
      <c r="A1336" s="3" t="str">
        <f t="shared" si="20"/>
        <v>AC Tonnage10-100Average Event Day (5:00pm-6:00pm)15</v>
      </c>
      <c r="B1336" t="s">
        <v>64</v>
      </c>
      <c r="C1336" t="s">
        <v>101</v>
      </c>
      <c r="D1336" t="s">
        <v>167</v>
      </c>
      <c r="E1336" t="s">
        <v>188</v>
      </c>
      <c r="F1336" s="69" t="s">
        <v>208</v>
      </c>
      <c r="G1336" s="69" t="s">
        <v>208</v>
      </c>
      <c r="H1336" s="69" t="s">
        <v>208</v>
      </c>
      <c r="I1336" s="69" t="s">
        <v>208</v>
      </c>
      <c r="J1336" s="64">
        <v>1</v>
      </c>
    </row>
    <row r="1337" spans="1:10" x14ac:dyDescent="0.25">
      <c r="A1337" s="3" t="str">
        <f t="shared" si="20"/>
        <v>AC Tonnage10-100Average Event Day (5:00pm-6:00pm)16</v>
      </c>
      <c r="B1337" t="s">
        <v>64</v>
      </c>
      <c r="C1337" t="s">
        <v>101</v>
      </c>
      <c r="D1337" t="s">
        <v>167</v>
      </c>
      <c r="E1337" t="s">
        <v>189</v>
      </c>
      <c r="F1337" s="69" t="s">
        <v>208</v>
      </c>
      <c r="G1337" s="69" t="s">
        <v>208</v>
      </c>
      <c r="H1337" s="69" t="s">
        <v>208</v>
      </c>
      <c r="I1337" s="69" t="s">
        <v>208</v>
      </c>
      <c r="J1337" s="64">
        <v>1</v>
      </c>
    </row>
    <row r="1338" spans="1:10" x14ac:dyDescent="0.25">
      <c r="A1338" s="3" t="str">
        <f t="shared" si="20"/>
        <v>AC Tonnage10-100Average Event Day (5:00pm-6:00pm)17</v>
      </c>
      <c r="B1338" t="s">
        <v>64</v>
      </c>
      <c r="C1338" t="s">
        <v>101</v>
      </c>
      <c r="D1338" t="s">
        <v>167</v>
      </c>
      <c r="E1338" t="s">
        <v>190</v>
      </c>
      <c r="F1338" s="69" t="s">
        <v>208</v>
      </c>
      <c r="G1338" s="69" t="s">
        <v>208</v>
      </c>
      <c r="H1338" s="69" t="s">
        <v>208</v>
      </c>
      <c r="I1338" s="69" t="s">
        <v>208</v>
      </c>
      <c r="J1338" s="64">
        <v>1</v>
      </c>
    </row>
    <row r="1339" spans="1:10" x14ac:dyDescent="0.25">
      <c r="A1339" s="3" t="str">
        <f t="shared" si="20"/>
        <v>AC Tonnage10-100Average Event Day (5:00pm-6:00pm)18</v>
      </c>
      <c r="B1339" t="s">
        <v>64</v>
      </c>
      <c r="C1339" t="s">
        <v>101</v>
      </c>
      <c r="D1339" t="s">
        <v>167</v>
      </c>
      <c r="E1339" t="s">
        <v>191</v>
      </c>
      <c r="F1339" s="69" t="s">
        <v>208</v>
      </c>
      <c r="G1339" s="69" t="s">
        <v>208</v>
      </c>
      <c r="H1339" s="69" t="s">
        <v>208</v>
      </c>
      <c r="I1339" s="69" t="s">
        <v>208</v>
      </c>
      <c r="J1339" s="64">
        <v>1</v>
      </c>
    </row>
    <row r="1340" spans="1:10" x14ac:dyDescent="0.25">
      <c r="A1340" s="3" t="str">
        <f t="shared" si="20"/>
        <v>AC Tonnage10-100Average Event Day (5:00pm-6:00pm)19</v>
      </c>
      <c r="B1340" t="s">
        <v>64</v>
      </c>
      <c r="C1340" t="s">
        <v>101</v>
      </c>
      <c r="D1340" t="s">
        <v>167</v>
      </c>
      <c r="E1340" t="s">
        <v>192</v>
      </c>
      <c r="F1340" s="69" t="s">
        <v>208</v>
      </c>
      <c r="G1340" s="69" t="s">
        <v>208</v>
      </c>
      <c r="H1340" s="69" t="s">
        <v>208</v>
      </c>
      <c r="I1340" s="69" t="s">
        <v>208</v>
      </c>
      <c r="J1340" s="64">
        <v>1</v>
      </c>
    </row>
    <row r="1341" spans="1:10" x14ac:dyDescent="0.25">
      <c r="A1341" s="3" t="str">
        <f t="shared" si="20"/>
        <v>AC Tonnage10-100Average Event Day (5:00pm-6:00pm)20</v>
      </c>
      <c r="B1341" t="s">
        <v>64</v>
      </c>
      <c r="C1341" t="s">
        <v>101</v>
      </c>
      <c r="D1341" t="s">
        <v>167</v>
      </c>
      <c r="E1341" t="s">
        <v>193</v>
      </c>
      <c r="F1341" s="69" t="s">
        <v>208</v>
      </c>
      <c r="G1341" s="69" t="s">
        <v>208</v>
      </c>
      <c r="H1341" s="69" t="s">
        <v>208</v>
      </c>
      <c r="I1341" s="69" t="s">
        <v>208</v>
      </c>
      <c r="J1341" s="64">
        <v>1</v>
      </c>
    </row>
    <row r="1342" spans="1:10" x14ac:dyDescent="0.25">
      <c r="A1342" s="3" t="str">
        <f t="shared" si="20"/>
        <v>AC Tonnage10-100Average Event Day (5:00pm-6:00pm)21</v>
      </c>
      <c r="B1342" t="s">
        <v>64</v>
      </c>
      <c r="C1342" t="s">
        <v>101</v>
      </c>
      <c r="D1342" t="s">
        <v>167</v>
      </c>
      <c r="E1342" t="s">
        <v>194</v>
      </c>
      <c r="F1342" s="69" t="s">
        <v>208</v>
      </c>
      <c r="G1342" s="69" t="s">
        <v>208</v>
      </c>
      <c r="H1342" s="69" t="s">
        <v>208</v>
      </c>
      <c r="I1342" s="69" t="s">
        <v>208</v>
      </c>
      <c r="J1342" s="64">
        <v>1</v>
      </c>
    </row>
    <row r="1343" spans="1:10" x14ac:dyDescent="0.25">
      <c r="A1343" s="3" t="str">
        <f t="shared" si="20"/>
        <v>AC Tonnage10-100Average Event Day (5:00pm-6:00pm)22</v>
      </c>
      <c r="B1343" t="s">
        <v>64</v>
      </c>
      <c r="C1343" t="s">
        <v>101</v>
      </c>
      <c r="D1343" t="s">
        <v>167</v>
      </c>
      <c r="E1343" t="s">
        <v>195</v>
      </c>
      <c r="F1343" s="69" t="s">
        <v>208</v>
      </c>
      <c r="G1343" s="69" t="s">
        <v>208</v>
      </c>
      <c r="H1343" s="69" t="s">
        <v>208</v>
      </c>
      <c r="I1343" s="69" t="s">
        <v>208</v>
      </c>
      <c r="J1343" s="64">
        <v>1</v>
      </c>
    </row>
    <row r="1344" spans="1:10" x14ac:dyDescent="0.25">
      <c r="A1344" s="3" t="str">
        <f t="shared" si="20"/>
        <v>AC Tonnage10-100Average Event Day (5:00pm-6:00pm)23</v>
      </c>
      <c r="B1344" t="s">
        <v>64</v>
      </c>
      <c r="C1344" t="s">
        <v>101</v>
      </c>
      <c r="D1344" t="s">
        <v>167</v>
      </c>
      <c r="E1344" t="s">
        <v>196</v>
      </c>
      <c r="F1344" s="69" t="s">
        <v>208</v>
      </c>
      <c r="G1344" s="69" t="s">
        <v>208</v>
      </c>
      <c r="H1344" s="69" t="s">
        <v>208</v>
      </c>
      <c r="I1344" s="69" t="s">
        <v>208</v>
      </c>
      <c r="J1344" s="64">
        <v>1</v>
      </c>
    </row>
    <row r="1345" spans="1:10" x14ac:dyDescent="0.25">
      <c r="A1345" s="3" t="str">
        <f t="shared" si="20"/>
        <v>AC Tonnage10-100Average Event Day (5:00pm-6:00pm)24</v>
      </c>
      <c r="B1345" t="s">
        <v>64</v>
      </c>
      <c r="C1345" t="s">
        <v>101</v>
      </c>
      <c r="D1345" t="s">
        <v>167</v>
      </c>
      <c r="E1345" t="s">
        <v>197</v>
      </c>
      <c r="F1345" s="69" t="s">
        <v>208</v>
      </c>
      <c r="G1345" s="69" t="s">
        <v>208</v>
      </c>
      <c r="H1345" s="69" t="s">
        <v>208</v>
      </c>
      <c r="I1345" s="69" t="s">
        <v>208</v>
      </c>
      <c r="J1345" s="64">
        <v>1</v>
      </c>
    </row>
    <row r="1346" spans="1:10" x14ac:dyDescent="0.25">
      <c r="A1346" s="3" t="str">
        <f t="shared" si="20"/>
        <v>AC Tonnage100-5006/17/2021 (5:00pm-6:00pm)1</v>
      </c>
      <c r="B1346" t="s">
        <v>64</v>
      </c>
      <c r="C1346" t="s">
        <v>103</v>
      </c>
      <c r="D1346" t="s">
        <v>170</v>
      </c>
      <c r="E1346" t="s">
        <v>174</v>
      </c>
      <c r="F1346" s="69">
        <v>28.113153457641602</v>
      </c>
      <c r="G1346" s="69">
        <v>28.018011093139648</v>
      </c>
      <c r="H1346" s="69">
        <v>0.74583917856216431</v>
      </c>
      <c r="I1346" s="69">
        <v>71.908638000488281</v>
      </c>
      <c r="J1346" s="64">
        <v>0</v>
      </c>
    </row>
    <row r="1347" spans="1:10" x14ac:dyDescent="0.25">
      <c r="A1347" s="3" t="str">
        <f t="shared" ref="A1347:A1410" si="21">B1347&amp;C1347&amp;D1347&amp;E1347</f>
        <v>AC Tonnage100-5006/17/2021 (5:00pm-6:00pm)2</v>
      </c>
      <c r="B1347" t="s">
        <v>64</v>
      </c>
      <c r="C1347" t="s">
        <v>103</v>
      </c>
      <c r="D1347" t="s">
        <v>170</v>
      </c>
      <c r="E1347" t="s">
        <v>175</v>
      </c>
      <c r="F1347" s="69">
        <v>27.531326293945313</v>
      </c>
      <c r="G1347" s="69">
        <v>27.432224273681641</v>
      </c>
      <c r="H1347" s="69">
        <v>0.60575664043426514</v>
      </c>
      <c r="I1347" s="69">
        <v>70.817970275878906</v>
      </c>
      <c r="J1347" s="64">
        <v>0</v>
      </c>
    </row>
    <row r="1348" spans="1:10" x14ac:dyDescent="0.25">
      <c r="A1348" s="3" t="str">
        <f t="shared" si="21"/>
        <v>AC Tonnage100-5006/17/2021 (5:00pm-6:00pm)3</v>
      </c>
      <c r="B1348" t="s">
        <v>64</v>
      </c>
      <c r="C1348" t="s">
        <v>103</v>
      </c>
      <c r="D1348" t="s">
        <v>170</v>
      </c>
      <c r="E1348" t="s">
        <v>176</v>
      </c>
      <c r="F1348" s="69">
        <v>27.329071044921875</v>
      </c>
      <c r="G1348" s="69">
        <v>26.765848159790039</v>
      </c>
      <c r="H1348" s="69">
        <v>0.68796229362487793</v>
      </c>
      <c r="I1348" s="69">
        <v>69.874320983886719</v>
      </c>
      <c r="J1348" s="64">
        <v>0</v>
      </c>
    </row>
    <row r="1349" spans="1:10" x14ac:dyDescent="0.25">
      <c r="A1349" s="3" t="str">
        <f t="shared" si="21"/>
        <v>AC Tonnage100-5006/17/2021 (5:00pm-6:00pm)4</v>
      </c>
      <c r="B1349" t="s">
        <v>64</v>
      </c>
      <c r="C1349" t="s">
        <v>103</v>
      </c>
      <c r="D1349" t="s">
        <v>170</v>
      </c>
      <c r="E1349" t="s">
        <v>177</v>
      </c>
      <c r="F1349" s="69">
        <v>27.019437789916992</v>
      </c>
      <c r="G1349" s="69">
        <v>26.44151496887207</v>
      </c>
      <c r="H1349" s="69">
        <v>0.71040964126586914</v>
      </c>
      <c r="I1349" s="69">
        <v>69.301834106445313</v>
      </c>
      <c r="J1349" s="64">
        <v>0</v>
      </c>
    </row>
    <row r="1350" spans="1:10" x14ac:dyDescent="0.25">
      <c r="A1350" s="3" t="str">
        <f t="shared" si="21"/>
        <v>AC Tonnage100-5006/17/2021 (5:00pm-6:00pm)5</v>
      </c>
      <c r="B1350" t="s">
        <v>64</v>
      </c>
      <c r="C1350" t="s">
        <v>103</v>
      </c>
      <c r="D1350" t="s">
        <v>170</v>
      </c>
      <c r="E1350" t="s">
        <v>178</v>
      </c>
      <c r="F1350" s="69">
        <v>28.583240509033203</v>
      </c>
      <c r="G1350" s="69">
        <v>27.673768997192383</v>
      </c>
      <c r="H1350" s="69">
        <v>0.70068198442459106</v>
      </c>
      <c r="I1350" s="69">
        <v>68.612861633300781</v>
      </c>
      <c r="J1350" s="64">
        <v>0</v>
      </c>
    </row>
    <row r="1351" spans="1:10" x14ac:dyDescent="0.25">
      <c r="A1351" s="3" t="str">
        <f t="shared" si="21"/>
        <v>AC Tonnage100-5006/17/2021 (5:00pm-6:00pm)6</v>
      </c>
      <c r="B1351" t="s">
        <v>64</v>
      </c>
      <c r="C1351" t="s">
        <v>103</v>
      </c>
      <c r="D1351" t="s">
        <v>170</v>
      </c>
      <c r="E1351" t="s">
        <v>179</v>
      </c>
      <c r="F1351" s="69">
        <v>30.867521286010742</v>
      </c>
      <c r="G1351" s="69">
        <v>31.392232894897461</v>
      </c>
      <c r="H1351" s="69">
        <v>0.92074710130691528</v>
      </c>
      <c r="I1351" s="69">
        <v>68.162246704101563</v>
      </c>
      <c r="J1351" s="64">
        <v>0</v>
      </c>
    </row>
    <row r="1352" spans="1:10" x14ac:dyDescent="0.25">
      <c r="A1352" s="3" t="str">
        <f t="shared" si="21"/>
        <v>AC Tonnage100-5006/17/2021 (5:00pm-6:00pm)7</v>
      </c>
      <c r="B1352" t="s">
        <v>64</v>
      </c>
      <c r="C1352" t="s">
        <v>103</v>
      </c>
      <c r="D1352" t="s">
        <v>170</v>
      </c>
      <c r="E1352" t="s">
        <v>180</v>
      </c>
      <c r="F1352" s="69">
        <v>39.956432342529297</v>
      </c>
      <c r="G1352" s="69">
        <v>40.265911102294922</v>
      </c>
      <c r="H1352" s="69">
        <v>1.7808709144592285</v>
      </c>
      <c r="I1352" s="69">
        <v>67.702804565429688</v>
      </c>
      <c r="J1352" s="64">
        <v>0</v>
      </c>
    </row>
    <row r="1353" spans="1:10" x14ac:dyDescent="0.25">
      <c r="A1353" s="3" t="str">
        <f t="shared" si="21"/>
        <v>AC Tonnage100-5006/17/2021 (5:00pm-6:00pm)8</v>
      </c>
      <c r="B1353" t="s">
        <v>64</v>
      </c>
      <c r="C1353" t="s">
        <v>103</v>
      </c>
      <c r="D1353" t="s">
        <v>170</v>
      </c>
      <c r="E1353" t="s">
        <v>181</v>
      </c>
      <c r="F1353" s="69">
        <v>51.238803863525391</v>
      </c>
      <c r="G1353" s="69">
        <v>50.849388122558594</v>
      </c>
      <c r="H1353" s="69">
        <v>1.9711321592330933</v>
      </c>
      <c r="I1353" s="69">
        <v>68.392906188964844</v>
      </c>
      <c r="J1353" s="64">
        <v>0</v>
      </c>
    </row>
    <row r="1354" spans="1:10" x14ac:dyDescent="0.25">
      <c r="A1354" s="3" t="str">
        <f t="shared" si="21"/>
        <v>AC Tonnage100-5006/17/2021 (5:00pm-6:00pm)9</v>
      </c>
      <c r="B1354" t="s">
        <v>64</v>
      </c>
      <c r="C1354" t="s">
        <v>103</v>
      </c>
      <c r="D1354" t="s">
        <v>170</v>
      </c>
      <c r="E1354" t="s">
        <v>182</v>
      </c>
      <c r="F1354" s="69">
        <v>58.662246704101563</v>
      </c>
      <c r="G1354" s="69">
        <v>58.54638671875</v>
      </c>
      <c r="H1354" s="69">
        <v>2.5783610343933105</v>
      </c>
      <c r="I1354" s="69">
        <v>72.265853881835938</v>
      </c>
      <c r="J1354" s="64">
        <v>0</v>
      </c>
    </row>
    <row r="1355" spans="1:10" x14ac:dyDescent="0.25">
      <c r="A1355" s="3" t="str">
        <f t="shared" si="21"/>
        <v>AC Tonnage100-5006/17/2021 (5:00pm-6:00pm)10</v>
      </c>
      <c r="B1355" t="s">
        <v>64</v>
      </c>
      <c r="C1355" t="s">
        <v>103</v>
      </c>
      <c r="D1355" t="s">
        <v>170</v>
      </c>
      <c r="E1355" t="s">
        <v>183</v>
      </c>
      <c r="F1355" s="69">
        <v>57.071132659912109</v>
      </c>
      <c r="G1355" s="69">
        <v>58.805614471435547</v>
      </c>
      <c r="H1355" s="69">
        <v>2.8062982559204102</v>
      </c>
      <c r="I1355" s="69">
        <v>76.082763671875</v>
      </c>
      <c r="J1355" s="64">
        <v>0</v>
      </c>
    </row>
    <row r="1356" spans="1:10" x14ac:dyDescent="0.25">
      <c r="A1356" s="3" t="str">
        <f t="shared" si="21"/>
        <v>AC Tonnage100-5006/17/2021 (5:00pm-6:00pm)11</v>
      </c>
      <c r="B1356" t="s">
        <v>64</v>
      </c>
      <c r="C1356" t="s">
        <v>103</v>
      </c>
      <c r="D1356" t="s">
        <v>170</v>
      </c>
      <c r="E1356" t="s">
        <v>184</v>
      </c>
      <c r="F1356" s="69">
        <v>55.70196533203125</v>
      </c>
      <c r="G1356" s="69">
        <v>58.554584503173828</v>
      </c>
      <c r="H1356" s="69">
        <v>2.861051082611084</v>
      </c>
      <c r="I1356" s="69">
        <v>78.439651489257813</v>
      </c>
      <c r="J1356" s="64">
        <v>0</v>
      </c>
    </row>
    <row r="1357" spans="1:10" x14ac:dyDescent="0.25">
      <c r="A1357" s="3" t="str">
        <f t="shared" si="21"/>
        <v>AC Tonnage100-5006/17/2021 (5:00pm-6:00pm)12</v>
      </c>
      <c r="B1357" t="s">
        <v>64</v>
      </c>
      <c r="C1357" t="s">
        <v>103</v>
      </c>
      <c r="D1357" t="s">
        <v>170</v>
      </c>
      <c r="E1357" t="s">
        <v>185</v>
      </c>
      <c r="F1357" s="69">
        <v>56.354621887207031</v>
      </c>
      <c r="G1357" s="69">
        <v>58.012222290039063</v>
      </c>
      <c r="H1357" s="69">
        <v>3.0649237632751465</v>
      </c>
      <c r="I1357" s="69">
        <v>83.066993713378906</v>
      </c>
      <c r="J1357" s="64">
        <v>0</v>
      </c>
    </row>
    <row r="1358" spans="1:10" x14ac:dyDescent="0.25">
      <c r="A1358" s="3" t="str">
        <f t="shared" si="21"/>
        <v>AC Tonnage100-5006/17/2021 (5:00pm-6:00pm)13</v>
      </c>
      <c r="B1358" t="s">
        <v>64</v>
      </c>
      <c r="C1358" t="s">
        <v>103</v>
      </c>
      <c r="D1358" t="s">
        <v>170</v>
      </c>
      <c r="E1358" t="s">
        <v>186</v>
      </c>
      <c r="F1358" s="69">
        <v>56.794288635253906</v>
      </c>
      <c r="G1358" s="69">
        <v>58.390056610107422</v>
      </c>
      <c r="H1358" s="69">
        <v>2.5645947456359863</v>
      </c>
      <c r="I1358" s="69">
        <v>86.77239990234375</v>
      </c>
      <c r="J1358" s="64">
        <v>0</v>
      </c>
    </row>
    <row r="1359" spans="1:10" x14ac:dyDescent="0.25">
      <c r="A1359" s="3" t="str">
        <f t="shared" si="21"/>
        <v>AC Tonnage100-5006/17/2021 (5:00pm-6:00pm)14</v>
      </c>
      <c r="B1359" t="s">
        <v>64</v>
      </c>
      <c r="C1359" t="s">
        <v>103</v>
      </c>
      <c r="D1359" t="s">
        <v>170</v>
      </c>
      <c r="E1359" t="s">
        <v>187</v>
      </c>
      <c r="F1359" s="69">
        <v>56.254013061523438</v>
      </c>
      <c r="G1359" s="69">
        <v>57.553215026855469</v>
      </c>
      <c r="H1359" s="69">
        <v>2.2111907005310059</v>
      </c>
      <c r="I1359" s="69">
        <v>88.704246520996094</v>
      </c>
      <c r="J1359" s="64">
        <v>0</v>
      </c>
    </row>
    <row r="1360" spans="1:10" x14ac:dyDescent="0.25">
      <c r="A1360" s="3" t="str">
        <f t="shared" si="21"/>
        <v>AC Tonnage100-5006/17/2021 (5:00pm-6:00pm)15</v>
      </c>
      <c r="B1360" t="s">
        <v>64</v>
      </c>
      <c r="C1360" t="s">
        <v>103</v>
      </c>
      <c r="D1360" t="s">
        <v>170</v>
      </c>
      <c r="E1360" t="s">
        <v>188</v>
      </c>
      <c r="F1360" s="69">
        <v>52.866462707519531</v>
      </c>
      <c r="G1360" s="69">
        <v>53.836277008056641</v>
      </c>
      <c r="H1360" s="69">
        <v>1.3623790740966797</v>
      </c>
      <c r="I1360" s="69">
        <v>89.918434143066406</v>
      </c>
      <c r="J1360" s="64">
        <v>0</v>
      </c>
    </row>
    <row r="1361" spans="1:10" x14ac:dyDescent="0.25">
      <c r="A1361" s="3" t="str">
        <f t="shared" si="21"/>
        <v>AC Tonnage100-5006/17/2021 (5:00pm-6:00pm)16</v>
      </c>
      <c r="B1361" t="s">
        <v>64</v>
      </c>
      <c r="C1361" t="s">
        <v>103</v>
      </c>
      <c r="D1361" t="s">
        <v>170</v>
      </c>
      <c r="E1361" t="s">
        <v>189</v>
      </c>
      <c r="F1361" s="69">
        <v>49.435916900634766</v>
      </c>
      <c r="G1361" s="69">
        <v>48.466102600097656</v>
      </c>
      <c r="H1361" s="69">
        <v>1.3623790740966797</v>
      </c>
      <c r="I1361" s="69">
        <v>89.295196533203125</v>
      </c>
      <c r="J1361" s="64">
        <v>0</v>
      </c>
    </row>
    <row r="1362" spans="1:10" x14ac:dyDescent="0.25">
      <c r="A1362" s="3" t="str">
        <f t="shared" si="21"/>
        <v>AC Tonnage100-5006/17/2021 (5:00pm-6:00pm)17</v>
      </c>
      <c r="B1362" t="s">
        <v>64</v>
      </c>
      <c r="C1362" t="s">
        <v>103</v>
      </c>
      <c r="D1362" t="s">
        <v>170</v>
      </c>
      <c r="E1362" t="s">
        <v>190</v>
      </c>
      <c r="F1362" s="69">
        <v>35.012489318847656</v>
      </c>
      <c r="G1362" s="69">
        <v>37.297580718994141</v>
      </c>
      <c r="H1362" s="69">
        <v>2.1126770973205566</v>
      </c>
      <c r="I1362" s="69">
        <v>88.833183288574219</v>
      </c>
      <c r="J1362" s="64">
        <v>0</v>
      </c>
    </row>
    <row r="1363" spans="1:10" x14ac:dyDescent="0.25">
      <c r="A1363" s="3" t="str">
        <f t="shared" si="21"/>
        <v>AC Tonnage100-5006/17/2021 (5:00pm-6:00pm)18</v>
      </c>
      <c r="B1363" t="s">
        <v>64</v>
      </c>
      <c r="C1363" t="s">
        <v>103</v>
      </c>
      <c r="D1363" t="s">
        <v>170</v>
      </c>
      <c r="E1363" t="s">
        <v>191</v>
      </c>
      <c r="F1363" s="69">
        <v>32.306194305419922</v>
      </c>
      <c r="G1363" s="69">
        <v>29.411161422729492</v>
      </c>
      <c r="H1363" s="69">
        <v>1.9533514976501465</v>
      </c>
      <c r="I1363" s="69">
        <v>87.399711608886719</v>
      </c>
      <c r="J1363" s="64">
        <v>0</v>
      </c>
    </row>
    <row r="1364" spans="1:10" x14ac:dyDescent="0.25">
      <c r="A1364" s="3" t="str">
        <f t="shared" si="21"/>
        <v>AC Tonnage100-5006/17/2021 (5:00pm-6:00pm)19</v>
      </c>
      <c r="B1364" t="s">
        <v>64</v>
      </c>
      <c r="C1364" t="s">
        <v>103</v>
      </c>
      <c r="D1364" t="s">
        <v>170</v>
      </c>
      <c r="E1364" t="s">
        <v>192</v>
      </c>
      <c r="F1364" s="69">
        <v>34.010288238525391</v>
      </c>
      <c r="G1364" s="69">
        <v>36.234321594238281</v>
      </c>
      <c r="H1364" s="69">
        <v>1.4167717695236206</v>
      </c>
      <c r="I1364" s="69">
        <v>85.502593994140625</v>
      </c>
      <c r="J1364" s="64">
        <v>0</v>
      </c>
    </row>
    <row r="1365" spans="1:10" x14ac:dyDescent="0.25">
      <c r="A1365" s="3" t="str">
        <f t="shared" si="21"/>
        <v>AC Tonnage100-5006/17/2021 (5:00pm-6:00pm)20</v>
      </c>
      <c r="B1365" t="s">
        <v>64</v>
      </c>
      <c r="C1365" t="s">
        <v>103</v>
      </c>
      <c r="D1365" t="s">
        <v>170</v>
      </c>
      <c r="E1365" t="s">
        <v>193</v>
      </c>
      <c r="F1365" s="69">
        <v>36.209918975830078</v>
      </c>
      <c r="G1365" s="69">
        <v>36.927902221679688</v>
      </c>
      <c r="H1365" s="69">
        <v>1.2156733274459839</v>
      </c>
      <c r="I1365" s="69">
        <v>82.679161071777344</v>
      </c>
      <c r="J1365" s="64">
        <v>0</v>
      </c>
    </row>
    <row r="1366" spans="1:10" x14ac:dyDescent="0.25">
      <c r="A1366" s="3" t="str">
        <f t="shared" si="21"/>
        <v>AC Tonnage100-5006/17/2021 (5:00pm-6:00pm)21</v>
      </c>
      <c r="B1366" t="s">
        <v>64</v>
      </c>
      <c r="C1366" t="s">
        <v>103</v>
      </c>
      <c r="D1366" t="s">
        <v>170</v>
      </c>
      <c r="E1366" t="s">
        <v>194</v>
      </c>
      <c r="F1366" s="69">
        <v>35.502948760986328</v>
      </c>
      <c r="G1366" s="69">
        <v>36.108078002929688</v>
      </c>
      <c r="H1366" s="69">
        <v>1.7327991724014282</v>
      </c>
      <c r="I1366" s="69">
        <v>79.048927307128906</v>
      </c>
      <c r="J1366" s="64">
        <v>0</v>
      </c>
    </row>
    <row r="1367" spans="1:10" x14ac:dyDescent="0.25">
      <c r="A1367" s="3" t="str">
        <f t="shared" si="21"/>
        <v>AC Tonnage100-5006/17/2021 (5:00pm-6:00pm)22</v>
      </c>
      <c r="B1367" t="s">
        <v>64</v>
      </c>
      <c r="C1367" t="s">
        <v>103</v>
      </c>
      <c r="D1367" t="s">
        <v>170</v>
      </c>
      <c r="E1367" t="s">
        <v>195</v>
      </c>
      <c r="F1367" s="69">
        <v>32.766639709472656</v>
      </c>
      <c r="G1367" s="69">
        <v>33.016895294189453</v>
      </c>
      <c r="H1367" s="69">
        <v>1.6492018699645996</v>
      </c>
      <c r="I1367" s="69">
        <v>75.772682189941406</v>
      </c>
      <c r="J1367" s="64">
        <v>0</v>
      </c>
    </row>
    <row r="1368" spans="1:10" x14ac:dyDescent="0.25">
      <c r="A1368" s="3" t="str">
        <f t="shared" si="21"/>
        <v>AC Tonnage100-5006/17/2021 (5:00pm-6:00pm)23</v>
      </c>
      <c r="B1368" t="s">
        <v>64</v>
      </c>
      <c r="C1368" t="s">
        <v>103</v>
      </c>
      <c r="D1368" t="s">
        <v>170</v>
      </c>
      <c r="E1368" t="s">
        <v>196</v>
      </c>
      <c r="F1368" s="69">
        <v>31.305814743041992</v>
      </c>
      <c r="G1368" s="69">
        <v>30.87370491027832</v>
      </c>
      <c r="H1368" s="69">
        <v>0.78001993894577026</v>
      </c>
      <c r="I1368" s="69">
        <v>74.100837707519531</v>
      </c>
      <c r="J1368" s="64">
        <v>0</v>
      </c>
    </row>
    <row r="1369" spans="1:10" x14ac:dyDescent="0.25">
      <c r="A1369" s="3" t="str">
        <f t="shared" si="21"/>
        <v>AC Tonnage100-5006/17/2021 (5:00pm-6:00pm)24</v>
      </c>
      <c r="B1369" t="s">
        <v>64</v>
      </c>
      <c r="C1369" t="s">
        <v>103</v>
      </c>
      <c r="D1369" t="s">
        <v>170</v>
      </c>
      <c r="E1369" t="s">
        <v>197</v>
      </c>
      <c r="F1369" s="69">
        <v>29.714427947998047</v>
      </c>
      <c r="G1369" s="69">
        <v>28.854202270507813</v>
      </c>
      <c r="H1369" s="69">
        <v>0.79888713359832764</v>
      </c>
      <c r="I1369" s="69">
        <v>72.209846496582031</v>
      </c>
      <c r="J1369" s="64">
        <v>0</v>
      </c>
    </row>
    <row r="1370" spans="1:10" x14ac:dyDescent="0.25">
      <c r="A1370" s="3" t="str">
        <f t="shared" si="21"/>
        <v>AC Tonnage100-5007/9/2021 (5:50pm-8:55pm)1</v>
      </c>
      <c r="B1370" t="s">
        <v>64</v>
      </c>
      <c r="C1370" t="s">
        <v>103</v>
      </c>
      <c r="D1370" t="s">
        <v>171</v>
      </c>
      <c r="E1370" t="s">
        <v>174</v>
      </c>
      <c r="F1370" s="69">
        <v>29.131473541259766</v>
      </c>
      <c r="G1370" s="69">
        <v>29.146482467651367</v>
      </c>
      <c r="H1370" s="69">
        <v>0.4135688841342926</v>
      </c>
      <c r="I1370" s="69">
        <v>74.061302185058594</v>
      </c>
      <c r="J1370" s="64">
        <v>0</v>
      </c>
    </row>
    <row r="1371" spans="1:10" x14ac:dyDescent="0.25">
      <c r="A1371" s="3" t="str">
        <f t="shared" si="21"/>
        <v>AC Tonnage100-5007/9/2021 (5:50pm-8:55pm)2</v>
      </c>
      <c r="B1371" t="s">
        <v>64</v>
      </c>
      <c r="C1371" t="s">
        <v>103</v>
      </c>
      <c r="D1371" t="s">
        <v>171</v>
      </c>
      <c r="E1371" t="s">
        <v>175</v>
      </c>
      <c r="F1371" s="69">
        <v>28.134906768798828</v>
      </c>
      <c r="G1371" s="69">
        <v>28.36536979675293</v>
      </c>
      <c r="H1371" s="69">
        <v>0.35596469044685364</v>
      </c>
      <c r="I1371" s="69">
        <v>73.32965087890625</v>
      </c>
      <c r="J1371" s="64">
        <v>0</v>
      </c>
    </row>
    <row r="1372" spans="1:10" x14ac:dyDescent="0.25">
      <c r="A1372" s="3" t="str">
        <f t="shared" si="21"/>
        <v>AC Tonnage100-5007/9/2021 (5:50pm-8:55pm)3</v>
      </c>
      <c r="B1372" t="s">
        <v>64</v>
      </c>
      <c r="C1372" t="s">
        <v>103</v>
      </c>
      <c r="D1372" t="s">
        <v>171</v>
      </c>
      <c r="E1372" t="s">
        <v>176</v>
      </c>
      <c r="F1372" s="69">
        <v>27.318122863769531</v>
      </c>
      <c r="G1372" s="69">
        <v>27.640447616577148</v>
      </c>
      <c r="H1372" s="69">
        <v>0.34144076704978943</v>
      </c>
      <c r="I1372" s="69">
        <v>72.524887084960938</v>
      </c>
      <c r="J1372" s="64">
        <v>0</v>
      </c>
    </row>
    <row r="1373" spans="1:10" x14ac:dyDescent="0.25">
      <c r="A1373" s="3" t="str">
        <f t="shared" si="21"/>
        <v>AC Tonnage100-5007/9/2021 (5:50pm-8:55pm)4</v>
      </c>
      <c r="B1373" t="s">
        <v>64</v>
      </c>
      <c r="C1373" t="s">
        <v>103</v>
      </c>
      <c r="D1373" t="s">
        <v>171</v>
      </c>
      <c r="E1373" t="s">
        <v>177</v>
      </c>
      <c r="F1373" s="69">
        <v>27.053247451782227</v>
      </c>
      <c r="G1373" s="69">
        <v>27.283769607543945</v>
      </c>
      <c r="H1373" s="69">
        <v>0.42912575602531433</v>
      </c>
      <c r="I1373" s="69">
        <v>71.867507934570313</v>
      </c>
      <c r="J1373" s="64">
        <v>0</v>
      </c>
    </row>
    <row r="1374" spans="1:10" x14ac:dyDescent="0.25">
      <c r="A1374" s="3" t="str">
        <f t="shared" si="21"/>
        <v>AC Tonnage100-5007/9/2021 (5:50pm-8:55pm)5</v>
      </c>
      <c r="B1374" t="s">
        <v>64</v>
      </c>
      <c r="C1374" t="s">
        <v>103</v>
      </c>
      <c r="D1374" t="s">
        <v>171</v>
      </c>
      <c r="E1374" t="s">
        <v>178</v>
      </c>
      <c r="F1374" s="69">
        <v>27.787054061889648</v>
      </c>
      <c r="G1374" s="69">
        <v>28.444286346435547</v>
      </c>
      <c r="H1374" s="69">
        <v>0.5871274471282959</v>
      </c>
      <c r="I1374" s="69">
        <v>71.380622863769531</v>
      </c>
      <c r="J1374" s="64">
        <v>0</v>
      </c>
    </row>
    <row r="1375" spans="1:10" x14ac:dyDescent="0.25">
      <c r="A1375" s="3" t="str">
        <f t="shared" si="21"/>
        <v>AC Tonnage100-5007/9/2021 (5:50pm-8:55pm)6</v>
      </c>
      <c r="B1375" t="s">
        <v>64</v>
      </c>
      <c r="C1375" t="s">
        <v>103</v>
      </c>
      <c r="D1375" t="s">
        <v>171</v>
      </c>
      <c r="E1375" t="s">
        <v>179</v>
      </c>
      <c r="F1375" s="69">
        <v>31.714019775390625</v>
      </c>
      <c r="G1375" s="69">
        <v>32.025505065917969</v>
      </c>
      <c r="H1375" s="69">
        <v>0.67270028591156006</v>
      </c>
      <c r="I1375" s="69">
        <v>70.707305908203125</v>
      </c>
      <c r="J1375" s="64">
        <v>0</v>
      </c>
    </row>
    <row r="1376" spans="1:10" x14ac:dyDescent="0.25">
      <c r="A1376" s="3" t="str">
        <f t="shared" si="21"/>
        <v>AC Tonnage100-5007/9/2021 (5:50pm-8:55pm)7</v>
      </c>
      <c r="B1376" t="s">
        <v>64</v>
      </c>
      <c r="C1376" t="s">
        <v>103</v>
      </c>
      <c r="D1376" t="s">
        <v>171</v>
      </c>
      <c r="E1376" t="s">
        <v>180</v>
      </c>
      <c r="F1376" s="69">
        <v>38.42779541015625</v>
      </c>
      <c r="G1376" s="69">
        <v>40.235561370849609</v>
      </c>
      <c r="H1376" s="69">
        <v>1.6318700313568115</v>
      </c>
      <c r="I1376" s="69">
        <v>70.279457092285156</v>
      </c>
      <c r="J1376" s="64">
        <v>0</v>
      </c>
    </row>
    <row r="1377" spans="1:10" x14ac:dyDescent="0.25">
      <c r="A1377" s="3" t="str">
        <f t="shared" si="21"/>
        <v>AC Tonnage100-5007/9/2021 (5:50pm-8:55pm)8</v>
      </c>
      <c r="B1377" t="s">
        <v>64</v>
      </c>
      <c r="C1377" t="s">
        <v>103</v>
      </c>
      <c r="D1377" t="s">
        <v>171</v>
      </c>
      <c r="E1377" t="s">
        <v>181</v>
      </c>
      <c r="F1377" s="69">
        <v>43.822788238525391</v>
      </c>
      <c r="G1377" s="69">
        <v>47.281021118164063</v>
      </c>
      <c r="H1377" s="69">
        <v>2.4541418552398682</v>
      </c>
      <c r="I1377" s="69">
        <v>70.802230834960938</v>
      </c>
      <c r="J1377" s="64">
        <v>0</v>
      </c>
    </row>
    <row r="1378" spans="1:10" x14ac:dyDescent="0.25">
      <c r="A1378" s="3" t="str">
        <f t="shared" si="21"/>
        <v>AC Tonnage100-5007/9/2021 (5:50pm-8:55pm)9</v>
      </c>
      <c r="B1378" t="s">
        <v>64</v>
      </c>
      <c r="C1378" t="s">
        <v>103</v>
      </c>
      <c r="D1378" t="s">
        <v>171</v>
      </c>
      <c r="E1378" t="s">
        <v>182</v>
      </c>
      <c r="F1378" s="69">
        <v>45.049152374267578</v>
      </c>
      <c r="G1378" s="69">
        <v>47.662796020507813</v>
      </c>
      <c r="H1378" s="69">
        <v>1.9216300249099731</v>
      </c>
      <c r="I1378" s="69">
        <v>73.478485107421875</v>
      </c>
      <c r="J1378" s="64">
        <v>0</v>
      </c>
    </row>
    <row r="1379" spans="1:10" x14ac:dyDescent="0.25">
      <c r="A1379" s="3" t="str">
        <f t="shared" si="21"/>
        <v>AC Tonnage100-5007/9/2021 (5:50pm-8:55pm)10</v>
      </c>
      <c r="B1379" t="s">
        <v>64</v>
      </c>
      <c r="C1379" t="s">
        <v>103</v>
      </c>
      <c r="D1379" t="s">
        <v>171</v>
      </c>
      <c r="E1379" t="s">
        <v>183</v>
      </c>
      <c r="F1379" s="69">
        <v>43.959266662597656</v>
      </c>
      <c r="G1379" s="69">
        <v>47.012367248535156</v>
      </c>
      <c r="H1379" s="69">
        <v>2.2562603950500488</v>
      </c>
      <c r="I1379" s="69">
        <v>77.202980041503906</v>
      </c>
      <c r="J1379" s="64">
        <v>0</v>
      </c>
    </row>
    <row r="1380" spans="1:10" x14ac:dyDescent="0.25">
      <c r="A1380" s="3" t="str">
        <f t="shared" si="21"/>
        <v>AC Tonnage100-5007/9/2021 (5:50pm-8:55pm)11</v>
      </c>
      <c r="B1380" t="s">
        <v>64</v>
      </c>
      <c r="C1380" t="s">
        <v>103</v>
      </c>
      <c r="D1380" t="s">
        <v>171</v>
      </c>
      <c r="E1380" t="s">
        <v>184</v>
      </c>
      <c r="F1380" s="69">
        <v>44.652454376220703</v>
      </c>
      <c r="G1380" s="69">
        <v>47.598499298095703</v>
      </c>
      <c r="H1380" s="69">
        <v>2.2742369174957275</v>
      </c>
      <c r="I1380" s="69">
        <v>81.845085144042969</v>
      </c>
      <c r="J1380" s="64">
        <v>0</v>
      </c>
    </row>
    <row r="1381" spans="1:10" x14ac:dyDescent="0.25">
      <c r="A1381" s="3" t="str">
        <f t="shared" si="21"/>
        <v>AC Tonnage100-5007/9/2021 (5:50pm-8:55pm)12</v>
      </c>
      <c r="B1381" t="s">
        <v>64</v>
      </c>
      <c r="C1381" t="s">
        <v>103</v>
      </c>
      <c r="D1381" t="s">
        <v>171</v>
      </c>
      <c r="E1381" t="s">
        <v>185</v>
      </c>
      <c r="F1381" s="69">
        <v>46.804821014404297</v>
      </c>
      <c r="G1381" s="69">
        <v>47.865699768066406</v>
      </c>
      <c r="H1381" s="69">
        <v>2.488720178604126</v>
      </c>
      <c r="I1381" s="69">
        <v>85.343841552734375</v>
      </c>
      <c r="J1381" s="64">
        <v>0</v>
      </c>
    </row>
    <row r="1382" spans="1:10" x14ac:dyDescent="0.25">
      <c r="A1382" s="3" t="str">
        <f t="shared" si="21"/>
        <v>AC Tonnage100-5007/9/2021 (5:50pm-8:55pm)13</v>
      </c>
      <c r="B1382" t="s">
        <v>64</v>
      </c>
      <c r="C1382" t="s">
        <v>103</v>
      </c>
      <c r="D1382" t="s">
        <v>171</v>
      </c>
      <c r="E1382" t="s">
        <v>186</v>
      </c>
      <c r="F1382" s="69">
        <v>46.856681823730469</v>
      </c>
      <c r="G1382" s="69">
        <v>47.763023376464844</v>
      </c>
      <c r="H1382" s="69">
        <v>2.1773512363433838</v>
      </c>
      <c r="I1382" s="69">
        <v>87.758979797363281</v>
      </c>
      <c r="J1382" s="64">
        <v>0</v>
      </c>
    </row>
    <row r="1383" spans="1:10" x14ac:dyDescent="0.25">
      <c r="A1383" s="3" t="str">
        <f t="shared" si="21"/>
        <v>AC Tonnage100-5007/9/2021 (5:50pm-8:55pm)14</v>
      </c>
      <c r="B1383" t="s">
        <v>64</v>
      </c>
      <c r="C1383" t="s">
        <v>103</v>
      </c>
      <c r="D1383" t="s">
        <v>171</v>
      </c>
      <c r="E1383" t="s">
        <v>187</v>
      </c>
      <c r="F1383" s="69">
        <v>45.155719757080078</v>
      </c>
      <c r="G1383" s="69">
        <v>44.952438354492188</v>
      </c>
      <c r="H1383" s="69">
        <v>1.6304523944854736</v>
      </c>
      <c r="I1383" s="69">
        <v>89.820564270019531</v>
      </c>
      <c r="J1383" s="64">
        <v>0</v>
      </c>
    </row>
    <row r="1384" spans="1:10" x14ac:dyDescent="0.25">
      <c r="A1384" s="3" t="str">
        <f t="shared" si="21"/>
        <v>AC Tonnage100-5007/9/2021 (5:50pm-8:55pm)15</v>
      </c>
      <c r="B1384" t="s">
        <v>64</v>
      </c>
      <c r="C1384" t="s">
        <v>103</v>
      </c>
      <c r="D1384" t="s">
        <v>171</v>
      </c>
      <c r="E1384" t="s">
        <v>188</v>
      </c>
      <c r="F1384" s="69">
        <v>42.75848388671875</v>
      </c>
      <c r="G1384" s="69">
        <v>43.606960296630859</v>
      </c>
      <c r="H1384" s="69">
        <v>0.67278856039047241</v>
      </c>
      <c r="I1384" s="69">
        <v>91.030731201171875</v>
      </c>
      <c r="J1384" s="64">
        <v>0</v>
      </c>
    </row>
    <row r="1385" spans="1:10" x14ac:dyDescent="0.25">
      <c r="A1385" s="3" t="str">
        <f t="shared" si="21"/>
        <v>AC Tonnage100-5007/9/2021 (5:50pm-8:55pm)16</v>
      </c>
      <c r="B1385" t="s">
        <v>64</v>
      </c>
      <c r="C1385" t="s">
        <v>103</v>
      </c>
      <c r="D1385" t="s">
        <v>171</v>
      </c>
      <c r="E1385" t="s">
        <v>189</v>
      </c>
      <c r="F1385" s="69">
        <v>40.442470550537109</v>
      </c>
      <c r="G1385" s="69">
        <v>39.593994140625</v>
      </c>
      <c r="H1385" s="69">
        <v>0.67278856039047241</v>
      </c>
      <c r="I1385" s="69">
        <v>92.19683837890625</v>
      </c>
      <c r="J1385" s="64">
        <v>0</v>
      </c>
    </row>
    <row r="1386" spans="1:10" x14ac:dyDescent="0.25">
      <c r="A1386" s="3" t="str">
        <f t="shared" si="21"/>
        <v>AC Tonnage100-5007/9/2021 (5:50pm-8:55pm)17</v>
      </c>
      <c r="B1386" t="s">
        <v>64</v>
      </c>
      <c r="C1386" t="s">
        <v>103</v>
      </c>
      <c r="D1386" t="s">
        <v>171</v>
      </c>
      <c r="E1386" t="s">
        <v>190</v>
      </c>
      <c r="F1386" s="69">
        <v>34.233184814453125</v>
      </c>
      <c r="G1386" s="69">
        <v>33.012454986572266</v>
      </c>
      <c r="H1386" s="69">
        <v>0.91719925403594971</v>
      </c>
      <c r="I1386" s="69">
        <v>92.892433166503906</v>
      </c>
      <c r="J1386" s="64">
        <v>0</v>
      </c>
    </row>
    <row r="1387" spans="1:10" x14ac:dyDescent="0.25">
      <c r="A1387" s="3" t="str">
        <f t="shared" si="21"/>
        <v>AC Tonnage100-5007/9/2021 (5:50pm-8:55pm)18</v>
      </c>
      <c r="B1387" t="s">
        <v>64</v>
      </c>
      <c r="C1387" t="s">
        <v>103</v>
      </c>
      <c r="D1387" t="s">
        <v>171</v>
      </c>
      <c r="E1387" t="s">
        <v>191</v>
      </c>
      <c r="F1387" s="69">
        <v>35.541690826416016</v>
      </c>
      <c r="G1387" s="69">
        <v>32.509464263916016</v>
      </c>
      <c r="H1387" s="69">
        <v>1.5364044904708862</v>
      </c>
      <c r="I1387" s="69">
        <v>92.09954833984375</v>
      </c>
      <c r="J1387" s="64">
        <v>0</v>
      </c>
    </row>
    <row r="1388" spans="1:10" x14ac:dyDescent="0.25">
      <c r="A1388" s="3" t="str">
        <f t="shared" si="21"/>
        <v>AC Tonnage100-5007/9/2021 (5:50pm-8:55pm)19</v>
      </c>
      <c r="B1388" t="s">
        <v>64</v>
      </c>
      <c r="C1388" t="s">
        <v>103</v>
      </c>
      <c r="D1388" t="s">
        <v>171</v>
      </c>
      <c r="E1388" t="s">
        <v>192</v>
      </c>
      <c r="F1388" s="69">
        <v>36.063747406005859</v>
      </c>
      <c r="G1388" s="69">
        <v>30.787948608398438</v>
      </c>
      <c r="H1388" s="69">
        <v>1.4928191900253296</v>
      </c>
      <c r="I1388" s="69">
        <v>90.40350341796875</v>
      </c>
      <c r="J1388" s="64">
        <v>0</v>
      </c>
    </row>
    <row r="1389" spans="1:10" x14ac:dyDescent="0.25">
      <c r="A1389" s="3" t="str">
        <f t="shared" si="21"/>
        <v>AC Tonnage100-5007/9/2021 (5:50pm-8:55pm)20</v>
      </c>
      <c r="B1389" t="s">
        <v>64</v>
      </c>
      <c r="C1389" t="s">
        <v>103</v>
      </c>
      <c r="D1389" t="s">
        <v>171</v>
      </c>
      <c r="E1389" t="s">
        <v>193</v>
      </c>
      <c r="F1389" s="69">
        <v>37.140388488769531</v>
      </c>
      <c r="G1389" s="69">
        <v>33.949497222900391</v>
      </c>
      <c r="H1389" s="69">
        <v>1.3610389232635498</v>
      </c>
      <c r="I1389" s="69">
        <v>87.634574890136719</v>
      </c>
      <c r="J1389" s="64">
        <v>0</v>
      </c>
    </row>
    <row r="1390" spans="1:10" x14ac:dyDescent="0.25">
      <c r="A1390" s="3" t="str">
        <f t="shared" si="21"/>
        <v>AC Tonnage100-5007/9/2021 (5:50pm-8:55pm)21</v>
      </c>
      <c r="B1390" t="s">
        <v>64</v>
      </c>
      <c r="C1390" t="s">
        <v>103</v>
      </c>
      <c r="D1390" t="s">
        <v>171</v>
      </c>
      <c r="E1390" t="s">
        <v>194</v>
      </c>
      <c r="F1390" s="69">
        <v>36.11810302734375</v>
      </c>
      <c r="G1390" s="69">
        <v>34.969841003417969</v>
      </c>
      <c r="H1390" s="69">
        <v>1.3701545000076294</v>
      </c>
      <c r="I1390" s="69">
        <v>83.971641540527344</v>
      </c>
      <c r="J1390" s="64">
        <v>0</v>
      </c>
    </row>
    <row r="1391" spans="1:10" x14ac:dyDescent="0.25">
      <c r="A1391" s="3" t="str">
        <f t="shared" si="21"/>
        <v>AC Tonnage100-5007/9/2021 (5:50pm-8:55pm)22</v>
      </c>
      <c r="B1391" t="s">
        <v>64</v>
      </c>
      <c r="C1391" t="s">
        <v>103</v>
      </c>
      <c r="D1391" t="s">
        <v>171</v>
      </c>
      <c r="E1391" t="s">
        <v>195</v>
      </c>
      <c r="F1391" s="69">
        <v>33.608219146728516</v>
      </c>
      <c r="G1391" s="69">
        <v>35.97320556640625</v>
      </c>
      <c r="H1391" s="69">
        <v>0.96853137016296387</v>
      </c>
      <c r="I1391" s="69">
        <v>80.31591796875</v>
      </c>
      <c r="J1391" s="64">
        <v>0</v>
      </c>
    </row>
    <row r="1392" spans="1:10" x14ac:dyDescent="0.25">
      <c r="A1392" s="3" t="str">
        <f t="shared" si="21"/>
        <v>AC Tonnage100-5007/9/2021 (5:50pm-8:55pm)23</v>
      </c>
      <c r="B1392" t="s">
        <v>64</v>
      </c>
      <c r="C1392" t="s">
        <v>103</v>
      </c>
      <c r="D1392" t="s">
        <v>171</v>
      </c>
      <c r="E1392" t="s">
        <v>196</v>
      </c>
      <c r="F1392" s="69">
        <v>31.985769271850586</v>
      </c>
      <c r="G1392" s="69">
        <v>32.372200012207031</v>
      </c>
      <c r="H1392" s="69">
        <v>0.65435361862182617</v>
      </c>
      <c r="I1392" s="69">
        <v>78.3807373046875</v>
      </c>
      <c r="J1392" s="64">
        <v>0</v>
      </c>
    </row>
    <row r="1393" spans="1:10" x14ac:dyDescent="0.25">
      <c r="A1393" s="3" t="str">
        <f t="shared" si="21"/>
        <v>AC Tonnage100-5007/9/2021 (5:50pm-8:55pm)24</v>
      </c>
      <c r="B1393" t="s">
        <v>64</v>
      </c>
      <c r="C1393" t="s">
        <v>103</v>
      </c>
      <c r="D1393" t="s">
        <v>171</v>
      </c>
      <c r="E1393" t="s">
        <v>197</v>
      </c>
      <c r="F1393" s="69">
        <v>30.68501091003418</v>
      </c>
      <c r="G1393" s="69">
        <v>30.345584869384766</v>
      </c>
      <c r="H1393" s="69">
        <v>0.66160678863525391</v>
      </c>
      <c r="I1393" s="69">
        <v>76.8896484375</v>
      </c>
      <c r="J1393" s="64">
        <v>0</v>
      </c>
    </row>
    <row r="1394" spans="1:10" x14ac:dyDescent="0.25">
      <c r="A1394" s="3" t="str">
        <f t="shared" si="21"/>
        <v>AC Tonnage100-5008/27/2021 (5:00pm-6:00pm)1</v>
      </c>
      <c r="B1394" t="s">
        <v>64</v>
      </c>
      <c r="C1394" t="s">
        <v>103</v>
      </c>
      <c r="D1394" t="s">
        <v>172</v>
      </c>
      <c r="E1394" t="s">
        <v>174</v>
      </c>
      <c r="F1394" s="69">
        <v>30.867300033569336</v>
      </c>
      <c r="G1394" s="69">
        <v>31.973211288452148</v>
      </c>
      <c r="H1394" s="69">
        <v>0.61851793527603149</v>
      </c>
      <c r="I1394" s="69">
        <v>74.010658264160156</v>
      </c>
      <c r="J1394" s="64">
        <v>0</v>
      </c>
    </row>
    <row r="1395" spans="1:10" x14ac:dyDescent="0.25">
      <c r="A1395" s="3" t="str">
        <f t="shared" si="21"/>
        <v>AC Tonnage100-5008/27/2021 (5:00pm-6:00pm)2</v>
      </c>
      <c r="B1395" t="s">
        <v>64</v>
      </c>
      <c r="C1395" t="s">
        <v>103</v>
      </c>
      <c r="D1395" t="s">
        <v>172</v>
      </c>
      <c r="E1395" t="s">
        <v>175</v>
      </c>
      <c r="F1395" s="69">
        <v>30.039819717407227</v>
      </c>
      <c r="G1395" s="69">
        <v>30.911128997802734</v>
      </c>
      <c r="H1395" s="69">
        <v>0.5917285680770874</v>
      </c>
      <c r="I1395" s="69">
        <v>72.1414794921875</v>
      </c>
      <c r="J1395" s="64">
        <v>0</v>
      </c>
    </row>
    <row r="1396" spans="1:10" x14ac:dyDescent="0.25">
      <c r="A1396" s="3" t="str">
        <f t="shared" si="21"/>
        <v>AC Tonnage100-5008/27/2021 (5:00pm-6:00pm)3</v>
      </c>
      <c r="B1396" t="s">
        <v>64</v>
      </c>
      <c r="C1396" t="s">
        <v>103</v>
      </c>
      <c r="D1396" t="s">
        <v>172</v>
      </c>
      <c r="E1396" t="s">
        <v>176</v>
      </c>
      <c r="F1396" s="69">
        <v>29.200008392333984</v>
      </c>
      <c r="G1396" s="69">
        <v>29.617025375366211</v>
      </c>
      <c r="H1396" s="69">
        <v>0.49721735715866089</v>
      </c>
      <c r="I1396" s="69">
        <v>70.404830932617188</v>
      </c>
      <c r="J1396" s="64">
        <v>0</v>
      </c>
    </row>
    <row r="1397" spans="1:10" x14ac:dyDescent="0.25">
      <c r="A1397" s="3" t="str">
        <f t="shared" si="21"/>
        <v>AC Tonnage100-5008/27/2021 (5:00pm-6:00pm)4</v>
      </c>
      <c r="B1397" t="s">
        <v>64</v>
      </c>
      <c r="C1397" t="s">
        <v>103</v>
      </c>
      <c r="D1397" t="s">
        <v>172</v>
      </c>
      <c r="E1397" t="s">
        <v>177</v>
      </c>
      <c r="F1397" s="69">
        <v>28.969823837280273</v>
      </c>
      <c r="G1397" s="69">
        <v>29.081670761108398</v>
      </c>
      <c r="H1397" s="69">
        <v>0.44968563318252563</v>
      </c>
      <c r="I1397" s="69">
        <v>69.266494750976563</v>
      </c>
      <c r="J1397" s="64">
        <v>0</v>
      </c>
    </row>
    <row r="1398" spans="1:10" x14ac:dyDescent="0.25">
      <c r="A1398" s="3" t="str">
        <f t="shared" si="21"/>
        <v>AC Tonnage100-5008/27/2021 (5:00pm-6:00pm)5</v>
      </c>
      <c r="B1398" t="s">
        <v>64</v>
      </c>
      <c r="C1398" t="s">
        <v>103</v>
      </c>
      <c r="D1398" t="s">
        <v>172</v>
      </c>
      <c r="E1398" t="s">
        <v>178</v>
      </c>
      <c r="F1398" s="69">
        <v>29.622898101806641</v>
      </c>
      <c r="G1398" s="69">
        <v>29.764200210571289</v>
      </c>
      <c r="H1398" s="69">
        <v>0.55880486965179443</v>
      </c>
      <c r="I1398" s="69">
        <v>68.173690795898438</v>
      </c>
      <c r="J1398" s="64">
        <v>0</v>
      </c>
    </row>
    <row r="1399" spans="1:10" x14ac:dyDescent="0.25">
      <c r="A1399" s="3" t="str">
        <f t="shared" si="21"/>
        <v>AC Tonnage100-5008/27/2021 (5:00pm-6:00pm)6</v>
      </c>
      <c r="B1399" t="s">
        <v>64</v>
      </c>
      <c r="C1399" t="s">
        <v>103</v>
      </c>
      <c r="D1399" t="s">
        <v>172</v>
      </c>
      <c r="E1399" t="s">
        <v>179</v>
      </c>
      <c r="F1399" s="69">
        <v>33.722450256347656</v>
      </c>
      <c r="G1399" s="69">
        <v>35.23114013671875</v>
      </c>
      <c r="H1399" s="69">
        <v>1.0487022399902344</v>
      </c>
      <c r="I1399" s="69">
        <v>67.289634704589844</v>
      </c>
      <c r="J1399" s="64">
        <v>0</v>
      </c>
    </row>
    <row r="1400" spans="1:10" x14ac:dyDescent="0.25">
      <c r="A1400" s="3" t="str">
        <f t="shared" si="21"/>
        <v>AC Tonnage100-5008/27/2021 (5:00pm-6:00pm)7</v>
      </c>
      <c r="B1400" t="s">
        <v>64</v>
      </c>
      <c r="C1400" t="s">
        <v>103</v>
      </c>
      <c r="D1400" t="s">
        <v>172</v>
      </c>
      <c r="E1400" t="s">
        <v>180</v>
      </c>
      <c r="F1400" s="69">
        <v>50.106803894042969</v>
      </c>
      <c r="G1400" s="69">
        <v>50.578750610351563</v>
      </c>
      <c r="H1400" s="69">
        <v>1.299397349357605</v>
      </c>
      <c r="I1400" s="69">
        <v>66.447242736816406</v>
      </c>
      <c r="J1400" s="64">
        <v>0</v>
      </c>
    </row>
    <row r="1401" spans="1:10" x14ac:dyDescent="0.25">
      <c r="A1401" s="3" t="str">
        <f t="shared" si="21"/>
        <v>AC Tonnage100-5008/27/2021 (5:00pm-6:00pm)8</v>
      </c>
      <c r="B1401" t="s">
        <v>64</v>
      </c>
      <c r="C1401" t="s">
        <v>103</v>
      </c>
      <c r="D1401" t="s">
        <v>172</v>
      </c>
      <c r="E1401" t="s">
        <v>181</v>
      </c>
      <c r="F1401" s="69">
        <v>76.51300048828125</v>
      </c>
      <c r="G1401" s="69">
        <v>74.3446044921875</v>
      </c>
      <c r="H1401" s="69">
        <v>1.1964336633682251</v>
      </c>
      <c r="I1401" s="69">
        <v>66.195320129394531</v>
      </c>
      <c r="J1401" s="64">
        <v>0</v>
      </c>
    </row>
    <row r="1402" spans="1:10" x14ac:dyDescent="0.25">
      <c r="A1402" s="3" t="str">
        <f t="shared" si="21"/>
        <v>AC Tonnage100-5008/27/2021 (5:00pm-6:00pm)9</v>
      </c>
      <c r="B1402" t="s">
        <v>64</v>
      </c>
      <c r="C1402" t="s">
        <v>103</v>
      </c>
      <c r="D1402" t="s">
        <v>172</v>
      </c>
      <c r="E1402" t="s">
        <v>182</v>
      </c>
      <c r="F1402" s="69">
        <v>101.10666656494141</v>
      </c>
      <c r="G1402" s="69">
        <v>99.707618713378906</v>
      </c>
      <c r="H1402" s="69">
        <v>1.541786789894104</v>
      </c>
      <c r="I1402" s="69">
        <v>69.211616516113281</v>
      </c>
      <c r="J1402" s="64">
        <v>0</v>
      </c>
    </row>
    <row r="1403" spans="1:10" x14ac:dyDescent="0.25">
      <c r="A1403" s="3" t="str">
        <f t="shared" si="21"/>
        <v>AC Tonnage100-5008/27/2021 (5:00pm-6:00pm)10</v>
      </c>
      <c r="B1403" t="s">
        <v>64</v>
      </c>
      <c r="C1403" t="s">
        <v>103</v>
      </c>
      <c r="D1403" t="s">
        <v>172</v>
      </c>
      <c r="E1403" t="s">
        <v>183</v>
      </c>
      <c r="F1403" s="69">
        <v>110.84742736816406</v>
      </c>
      <c r="G1403" s="69">
        <v>109.69330596923828</v>
      </c>
      <c r="H1403" s="69">
        <v>1.5577816963195801</v>
      </c>
      <c r="I1403" s="69">
        <v>75.016937255859375</v>
      </c>
      <c r="J1403" s="64">
        <v>0</v>
      </c>
    </row>
    <row r="1404" spans="1:10" x14ac:dyDescent="0.25">
      <c r="A1404" s="3" t="str">
        <f t="shared" si="21"/>
        <v>AC Tonnage100-5008/27/2021 (5:00pm-6:00pm)11</v>
      </c>
      <c r="B1404" t="s">
        <v>64</v>
      </c>
      <c r="C1404" t="s">
        <v>103</v>
      </c>
      <c r="D1404" t="s">
        <v>172</v>
      </c>
      <c r="E1404" t="s">
        <v>184</v>
      </c>
      <c r="F1404" s="69">
        <v>121.1016845703125</v>
      </c>
      <c r="G1404" s="69">
        <v>119.91459655761719</v>
      </c>
      <c r="H1404" s="69">
        <v>1.6402938365936279</v>
      </c>
      <c r="I1404" s="69">
        <v>80.729415893554688</v>
      </c>
      <c r="J1404" s="64">
        <v>0</v>
      </c>
    </row>
    <row r="1405" spans="1:10" x14ac:dyDescent="0.25">
      <c r="A1405" s="3" t="str">
        <f t="shared" si="21"/>
        <v>AC Tonnage100-5008/27/2021 (5:00pm-6:00pm)12</v>
      </c>
      <c r="B1405" t="s">
        <v>64</v>
      </c>
      <c r="C1405" t="s">
        <v>103</v>
      </c>
      <c r="D1405" t="s">
        <v>172</v>
      </c>
      <c r="E1405" t="s">
        <v>185</v>
      </c>
      <c r="F1405" s="69">
        <v>133.53216552734375</v>
      </c>
      <c r="G1405" s="69">
        <v>131.48048400878906</v>
      </c>
      <c r="H1405" s="69">
        <v>1.6088992357254028</v>
      </c>
      <c r="I1405" s="69">
        <v>85.509750366210938</v>
      </c>
      <c r="J1405" s="64">
        <v>0</v>
      </c>
    </row>
    <row r="1406" spans="1:10" x14ac:dyDescent="0.25">
      <c r="A1406" s="3" t="str">
        <f t="shared" si="21"/>
        <v>AC Tonnage100-5008/27/2021 (5:00pm-6:00pm)13</v>
      </c>
      <c r="B1406" t="s">
        <v>64</v>
      </c>
      <c r="C1406" t="s">
        <v>103</v>
      </c>
      <c r="D1406" t="s">
        <v>172</v>
      </c>
      <c r="E1406" t="s">
        <v>186</v>
      </c>
      <c r="F1406" s="69">
        <v>139.22610473632813</v>
      </c>
      <c r="G1406" s="69">
        <v>137.47799682617188</v>
      </c>
      <c r="H1406" s="69">
        <v>1.7218762636184692</v>
      </c>
      <c r="I1406" s="69">
        <v>89.417465209960938</v>
      </c>
      <c r="J1406" s="64">
        <v>0</v>
      </c>
    </row>
    <row r="1407" spans="1:10" x14ac:dyDescent="0.25">
      <c r="A1407" s="3" t="str">
        <f t="shared" si="21"/>
        <v>AC Tonnage100-5008/27/2021 (5:00pm-6:00pm)14</v>
      </c>
      <c r="B1407" t="s">
        <v>64</v>
      </c>
      <c r="C1407" t="s">
        <v>103</v>
      </c>
      <c r="D1407" t="s">
        <v>172</v>
      </c>
      <c r="E1407" t="s">
        <v>187</v>
      </c>
      <c r="F1407" s="69">
        <v>148.36415100097656</v>
      </c>
      <c r="G1407" s="69">
        <v>146.95466613769531</v>
      </c>
      <c r="H1407" s="69">
        <v>1.4888558387756348</v>
      </c>
      <c r="I1407" s="69">
        <v>92.143562316894531</v>
      </c>
      <c r="J1407" s="64">
        <v>0</v>
      </c>
    </row>
    <row r="1408" spans="1:10" x14ac:dyDescent="0.25">
      <c r="A1408" s="3" t="str">
        <f t="shared" si="21"/>
        <v>AC Tonnage100-5008/27/2021 (5:00pm-6:00pm)15</v>
      </c>
      <c r="B1408" t="s">
        <v>64</v>
      </c>
      <c r="C1408" t="s">
        <v>103</v>
      </c>
      <c r="D1408" t="s">
        <v>172</v>
      </c>
      <c r="E1408" t="s">
        <v>188</v>
      </c>
      <c r="F1408" s="69">
        <v>144.96159362792969</v>
      </c>
      <c r="G1408" s="69">
        <v>144.10848999023438</v>
      </c>
      <c r="H1408" s="69">
        <v>0.75846892595291138</v>
      </c>
      <c r="I1408" s="69">
        <v>93.695724487304688</v>
      </c>
      <c r="J1408" s="64">
        <v>0</v>
      </c>
    </row>
    <row r="1409" spans="1:10" x14ac:dyDescent="0.25">
      <c r="A1409" s="3" t="str">
        <f t="shared" si="21"/>
        <v>AC Tonnage100-5008/27/2021 (5:00pm-6:00pm)16</v>
      </c>
      <c r="B1409" t="s">
        <v>64</v>
      </c>
      <c r="C1409" t="s">
        <v>103</v>
      </c>
      <c r="D1409" t="s">
        <v>172</v>
      </c>
      <c r="E1409" t="s">
        <v>189</v>
      </c>
      <c r="F1409" s="69">
        <v>112.74522399902344</v>
      </c>
      <c r="G1409" s="69">
        <v>113.59833526611328</v>
      </c>
      <c r="H1409" s="69">
        <v>0.7584691047668457</v>
      </c>
      <c r="I1409" s="69">
        <v>94.940048217773438</v>
      </c>
      <c r="J1409" s="64">
        <v>0</v>
      </c>
    </row>
    <row r="1410" spans="1:10" x14ac:dyDescent="0.25">
      <c r="A1410" s="3" t="str">
        <f t="shared" si="21"/>
        <v>AC Tonnage100-5008/27/2021 (5:00pm-6:00pm)17</v>
      </c>
      <c r="B1410" t="s">
        <v>64</v>
      </c>
      <c r="C1410" t="s">
        <v>103</v>
      </c>
      <c r="D1410" t="s">
        <v>172</v>
      </c>
      <c r="E1410" t="s">
        <v>190</v>
      </c>
      <c r="F1410" s="69">
        <v>74.571060180664063</v>
      </c>
      <c r="G1410" s="69">
        <v>74.292404174804688</v>
      </c>
      <c r="H1410" s="69">
        <v>1.6766576766967773</v>
      </c>
      <c r="I1410" s="69">
        <v>94.59783935546875</v>
      </c>
      <c r="J1410" s="64">
        <v>0</v>
      </c>
    </row>
    <row r="1411" spans="1:10" x14ac:dyDescent="0.25">
      <c r="A1411" s="3" t="str">
        <f t="shared" ref="A1411:A1474" si="22">B1411&amp;C1411&amp;D1411&amp;E1411</f>
        <v>AC Tonnage100-5008/27/2021 (5:00pm-6:00pm)18</v>
      </c>
      <c r="B1411" t="s">
        <v>64</v>
      </c>
      <c r="C1411" t="s">
        <v>103</v>
      </c>
      <c r="D1411" t="s">
        <v>172</v>
      </c>
      <c r="E1411" t="s">
        <v>191</v>
      </c>
      <c r="F1411" s="69">
        <v>62.966457366943359</v>
      </c>
      <c r="G1411" s="69">
        <v>51.557754516601563</v>
      </c>
      <c r="H1411" s="69">
        <v>2.1731948852539063</v>
      </c>
      <c r="I1411" s="69">
        <v>92.898368835449219</v>
      </c>
      <c r="J1411" s="64">
        <v>0</v>
      </c>
    </row>
    <row r="1412" spans="1:10" x14ac:dyDescent="0.25">
      <c r="A1412" s="3" t="str">
        <f t="shared" si="22"/>
        <v>AC Tonnage100-5008/27/2021 (5:00pm-6:00pm)19</v>
      </c>
      <c r="B1412" t="s">
        <v>64</v>
      </c>
      <c r="C1412" t="s">
        <v>103</v>
      </c>
      <c r="D1412" t="s">
        <v>172</v>
      </c>
      <c r="E1412" t="s">
        <v>192</v>
      </c>
      <c r="F1412" s="69">
        <v>53.984561920166016</v>
      </c>
      <c r="G1412" s="69">
        <v>54.871955871582031</v>
      </c>
      <c r="H1412" s="69">
        <v>1.5321108102798462</v>
      </c>
      <c r="I1412" s="69">
        <v>90.962997436523438</v>
      </c>
      <c r="J1412" s="64">
        <v>0</v>
      </c>
    </row>
    <row r="1413" spans="1:10" x14ac:dyDescent="0.25">
      <c r="A1413" s="3" t="str">
        <f t="shared" si="22"/>
        <v>AC Tonnage100-5008/27/2021 (5:00pm-6:00pm)20</v>
      </c>
      <c r="B1413" t="s">
        <v>64</v>
      </c>
      <c r="C1413" t="s">
        <v>103</v>
      </c>
      <c r="D1413" t="s">
        <v>172</v>
      </c>
      <c r="E1413" t="s">
        <v>193</v>
      </c>
      <c r="F1413" s="69">
        <v>52.247367858886719</v>
      </c>
      <c r="G1413" s="69">
        <v>52.086410522460938</v>
      </c>
      <c r="H1413" s="69">
        <v>1.5167876482009888</v>
      </c>
      <c r="I1413" s="69">
        <v>87.890243530273438</v>
      </c>
      <c r="J1413" s="64">
        <v>0</v>
      </c>
    </row>
    <row r="1414" spans="1:10" x14ac:dyDescent="0.25">
      <c r="A1414" s="3" t="str">
        <f t="shared" si="22"/>
        <v>AC Tonnage100-5008/27/2021 (5:00pm-6:00pm)21</v>
      </c>
      <c r="B1414" t="s">
        <v>64</v>
      </c>
      <c r="C1414" t="s">
        <v>103</v>
      </c>
      <c r="D1414" t="s">
        <v>172</v>
      </c>
      <c r="E1414" t="s">
        <v>194</v>
      </c>
      <c r="F1414" s="69">
        <v>47.380367279052734</v>
      </c>
      <c r="G1414" s="69">
        <v>46.973155975341797</v>
      </c>
      <c r="H1414" s="69">
        <v>1.8735858201980591</v>
      </c>
      <c r="I1414" s="69">
        <v>83.000808715820313</v>
      </c>
      <c r="J1414" s="64">
        <v>0</v>
      </c>
    </row>
    <row r="1415" spans="1:10" x14ac:dyDescent="0.25">
      <c r="A1415" s="3" t="str">
        <f t="shared" si="22"/>
        <v>AC Tonnage100-5008/27/2021 (5:00pm-6:00pm)22</v>
      </c>
      <c r="B1415" t="s">
        <v>64</v>
      </c>
      <c r="C1415" t="s">
        <v>103</v>
      </c>
      <c r="D1415" t="s">
        <v>172</v>
      </c>
      <c r="E1415" t="s">
        <v>195</v>
      </c>
      <c r="F1415" s="69">
        <v>40.571445465087891</v>
      </c>
      <c r="G1415" s="69">
        <v>41.140338897705078</v>
      </c>
      <c r="H1415" s="69">
        <v>1.8755466938018799</v>
      </c>
      <c r="I1415" s="69">
        <v>79.063247680664063</v>
      </c>
      <c r="J1415" s="64">
        <v>0</v>
      </c>
    </row>
    <row r="1416" spans="1:10" x14ac:dyDescent="0.25">
      <c r="A1416" s="3" t="str">
        <f t="shared" si="22"/>
        <v>AC Tonnage100-5008/27/2021 (5:00pm-6:00pm)23</v>
      </c>
      <c r="B1416" t="s">
        <v>64</v>
      </c>
      <c r="C1416" t="s">
        <v>103</v>
      </c>
      <c r="D1416" t="s">
        <v>172</v>
      </c>
      <c r="E1416" t="s">
        <v>196</v>
      </c>
      <c r="F1416" s="69">
        <v>36.026729583740234</v>
      </c>
      <c r="G1416" s="69">
        <v>36.154670715332031</v>
      </c>
      <c r="H1416" s="69">
        <v>1.3721177577972412</v>
      </c>
      <c r="I1416" s="69">
        <v>76.521766662597656</v>
      </c>
      <c r="J1416" s="64">
        <v>0</v>
      </c>
    </row>
    <row r="1417" spans="1:10" x14ac:dyDescent="0.25">
      <c r="A1417" s="3" t="str">
        <f t="shared" si="22"/>
        <v>AC Tonnage100-5008/27/2021 (5:00pm-6:00pm)24</v>
      </c>
      <c r="B1417" t="s">
        <v>64</v>
      </c>
      <c r="C1417" t="s">
        <v>103</v>
      </c>
      <c r="D1417" t="s">
        <v>172</v>
      </c>
      <c r="E1417" t="s">
        <v>197</v>
      </c>
      <c r="F1417" s="69">
        <v>32.50042724609375</v>
      </c>
      <c r="G1417" s="69">
        <v>32.283924102783203</v>
      </c>
      <c r="H1417" s="69">
        <v>0.85129797458648682</v>
      </c>
      <c r="I1417" s="69">
        <v>74.457572937011719</v>
      </c>
      <c r="J1417" s="64">
        <v>0</v>
      </c>
    </row>
    <row r="1418" spans="1:10" x14ac:dyDescent="0.25">
      <c r="A1418" s="3" t="str">
        <f t="shared" si="22"/>
        <v>AC Tonnage100-5009/9/2021 (3:58pm-5:00pm)1</v>
      </c>
      <c r="B1418" t="s">
        <v>64</v>
      </c>
      <c r="C1418" t="s">
        <v>103</v>
      </c>
      <c r="D1418" t="s">
        <v>173</v>
      </c>
      <c r="E1418" t="s">
        <v>174</v>
      </c>
      <c r="F1418" s="69">
        <v>31.89893913269043</v>
      </c>
      <c r="G1418" s="69">
        <v>32.616470336914063</v>
      </c>
      <c r="H1418" s="69">
        <v>0.58249425888061523</v>
      </c>
      <c r="I1418" s="69">
        <v>71.755859375</v>
      </c>
      <c r="J1418" s="64">
        <v>0</v>
      </c>
    </row>
    <row r="1419" spans="1:10" x14ac:dyDescent="0.25">
      <c r="A1419" s="3" t="str">
        <f t="shared" si="22"/>
        <v>AC Tonnage100-5009/9/2021 (3:58pm-5:00pm)2</v>
      </c>
      <c r="B1419" t="s">
        <v>64</v>
      </c>
      <c r="C1419" t="s">
        <v>103</v>
      </c>
      <c r="D1419" t="s">
        <v>173</v>
      </c>
      <c r="E1419" t="s">
        <v>175</v>
      </c>
      <c r="F1419" s="69">
        <v>31.063589096069336</v>
      </c>
      <c r="G1419" s="69">
        <v>32.112045288085938</v>
      </c>
      <c r="H1419" s="69">
        <v>0.62688636779785156</v>
      </c>
      <c r="I1419" s="69">
        <v>71.288276672363281</v>
      </c>
      <c r="J1419" s="64">
        <v>0</v>
      </c>
    </row>
    <row r="1420" spans="1:10" x14ac:dyDescent="0.25">
      <c r="A1420" s="3" t="str">
        <f t="shared" si="22"/>
        <v>AC Tonnage100-5009/9/2021 (3:58pm-5:00pm)3</v>
      </c>
      <c r="B1420" t="s">
        <v>64</v>
      </c>
      <c r="C1420" t="s">
        <v>103</v>
      </c>
      <c r="D1420" t="s">
        <v>173</v>
      </c>
      <c r="E1420" t="s">
        <v>176</v>
      </c>
      <c r="F1420" s="69">
        <v>30.360378265380859</v>
      </c>
      <c r="G1420" s="69">
        <v>30.757720947265625</v>
      </c>
      <c r="H1420" s="69">
        <v>0.53444653749465942</v>
      </c>
      <c r="I1420" s="69">
        <v>70.888862609863281</v>
      </c>
      <c r="J1420" s="64">
        <v>0</v>
      </c>
    </row>
    <row r="1421" spans="1:10" x14ac:dyDescent="0.25">
      <c r="A1421" s="3" t="str">
        <f t="shared" si="22"/>
        <v>AC Tonnage100-5009/9/2021 (3:58pm-5:00pm)4</v>
      </c>
      <c r="B1421" t="s">
        <v>64</v>
      </c>
      <c r="C1421" t="s">
        <v>103</v>
      </c>
      <c r="D1421" t="s">
        <v>173</v>
      </c>
      <c r="E1421" t="s">
        <v>177</v>
      </c>
      <c r="F1421" s="69">
        <v>30.237504959106445</v>
      </c>
      <c r="G1421" s="69">
        <v>30.218463897705078</v>
      </c>
      <c r="H1421" s="69">
        <v>0.52349787950515747</v>
      </c>
      <c r="I1421" s="69">
        <v>70.619377136230469</v>
      </c>
      <c r="J1421" s="64">
        <v>0</v>
      </c>
    </row>
    <row r="1422" spans="1:10" x14ac:dyDescent="0.25">
      <c r="A1422" s="3" t="str">
        <f t="shared" si="22"/>
        <v>AC Tonnage100-5009/9/2021 (3:58pm-5:00pm)5</v>
      </c>
      <c r="B1422" t="s">
        <v>64</v>
      </c>
      <c r="C1422" t="s">
        <v>103</v>
      </c>
      <c r="D1422" t="s">
        <v>173</v>
      </c>
      <c r="E1422" t="s">
        <v>178</v>
      </c>
      <c r="F1422" s="69">
        <v>31.851848602294922</v>
      </c>
      <c r="G1422" s="69">
        <v>31.376052856445313</v>
      </c>
      <c r="H1422" s="69">
        <v>0.5191987156867981</v>
      </c>
      <c r="I1422" s="69">
        <v>70.641181945800781</v>
      </c>
      <c r="J1422" s="64">
        <v>0</v>
      </c>
    </row>
    <row r="1423" spans="1:10" x14ac:dyDescent="0.25">
      <c r="A1423" s="3" t="str">
        <f t="shared" si="22"/>
        <v>AC Tonnage100-5009/9/2021 (3:58pm-5:00pm)6</v>
      </c>
      <c r="B1423" t="s">
        <v>64</v>
      </c>
      <c r="C1423" t="s">
        <v>103</v>
      </c>
      <c r="D1423" t="s">
        <v>173</v>
      </c>
      <c r="E1423" t="s">
        <v>179</v>
      </c>
      <c r="F1423" s="69">
        <v>39.330699920654297</v>
      </c>
      <c r="G1423" s="69">
        <v>39.005947113037109</v>
      </c>
      <c r="H1423" s="69">
        <v>0.76106536388397217</v>
      </c>
      <c r="I1423" s="69">
        <v>70.849761962890625</v>
      </c>
      <c r="J1423" s="64">
        <v>0</v>
      </c>
    </row>
    <row r="1424" spans="1:10" x14ac:dyDescent="0.25">
      <c r="A1424" s="3" t="str">
        <f t="shared" si="22"/>
        <v>AC Tonnage100-5009/9/2021 (3:58pm-5:00pm)7</v>
      </c>
      <c r="B1424" t="s">
        <v>64</v>
      </c>
      <c r="C1424" t="s">
        <v>103</v>
      </c>
      <c r="D1424" t="s">
        <v>173</v>
      </c>
      <c r="E1424" t="s">
        <v>180</v>
      </c>
      <c r="F1424" s="69">
        <v>60.5833740234375</v>
      </c>
      <c r="G1424" s="69">
        <v>60.293144226074219</v>
      </c>
      <c r="H1424" s="69">
        <v>0.93665963411331177</v>
      </c>
      <c r="I1424" s="69">
        <v>71.068626403808594</v>
      </c>
      <c r="J1424" s="64">
        <v>0</v>
      </c>
    </row>
    <row r="1425" spans="1:10" x14ac:dyDescent="0.25">
      <c r="A1425" s="3" t="str">
        <f t="shared" si="22"/>
        <v>AC Tonnage100-5009/9/2021 (3:58pm-5:00pm)8</v>
      </c>
      <c r="B1425" t="s">
        <v>64</v>
      </c>
      <c r="C1425" t="s">
        <v>103</v>
      </c>
      <c r="D1425" t="s">
        <v>173</v>
      </c>
      <c r="E1425" t="s">
        <v>181</v>
      </c>
      <c r="F1425" s="69">
        <v>92.71746826171875</v>
      </c>
      <c r="G1425" s="69">
        <v>91.564895629882813</v>
      </c>
      <c r="H1425" s="69">
        <v>1.1338368654251099</v>
      </c>
      <c r="I1425" s="69">
        <v>70.796669006347656</v>
      </c>
      <c r="J1425" s="64">
        <v>0</v>
      </c>
    </row>
    <row r="1426" spans="1:10" x14ac:dyDescent="0.25">
      <c r="A1426" s="3" t="str">
        <f t="shared" si="22"/>
        <v>AC Tonnage100-5009/9/2021 (3:58pm-5:00pm)9</v>
      </c>
      <c r="B1426" t="s">
        <v>64</v>
      </c>
      <c r="C1426" t="s">
        <v>103</v>
      </c>
      <c r="D1426" t="s">
        <v>173</v>
      </c>
      <c r="E1426" t="s">
        <v>182</v>
      </c>
      <c r="F1426" s="69">
        <v>122.79982757568359</v>
      </c>
      <c r="G1426" s="69">
        <v>122.28995513916016</v>
      </c>
      <c r="H1426" s="69">
        <v>1.4841887950897217</v>
      </c>
      <c r="I1426" s="69">
        <v>72.089340209960938</v>
      </c>
      <c r="J1426" s="64">
        <v>0</v>
      </c>
    </row>
    <row r="1427" spans="1:10" x14ac:dyDescent="0.25">
      <c r="A1427" s="3" t="str">
        <f t="shared" si="22"/>
        <v>AC Tonnage100-5009/9/2021 (3:58pm-5:00pm)10</v>
      </c>
      <c r="B1427" t="s">
        <v>64</v>
      </c>
      <c r="C1427" t="s">
        <v>103</v>
      </c>
      <c r="D1427" t="s">
        <v>173</v>
      </c>
      <c r="E1427" t="s">
        <v>183</v>
      </c>
      <c r="F1427" s="69">
        <v>131.45150756835938</v>
      </c>
      <c r="G1427" s="69">
        <v>131.56484985351563</v>
      </c>
      <c r="H1427" s="69">
        <v>1.4754852056503296</v>
      </c>
      <c r="I1427" s="69">
        <v>75.723304748535156</v>
      </c>
      <c r="J1427" s="64">
        <v>0</v>
      </c>
    </row>
    <row r="1428" spans="1:10" x14ac:dyDescent="0.25">
      <c r="A1428" s="3" t="str">
        <f t="shared" si="22"/>
        <v>AC Tonnage100-5009/9/2021 (3:58pm-5:00pm)11</v>
      </c>
      <c r="B1428" t="s">
        <v>64</v>
      </c>
      <c r="C1428" t="s">
        <v>103</v>
      </c>
      <c r="D1428" t="s">
        <v>173</v>
      </c>
      <c r="E1428" t="s">
        <v>184</v>
      </c>
      <c r="F1428" s="69">
        <v>137.94561767578125</v>
      </c>
      <c r="G1428" s="69">
        <v>138.72984313964844</v>
      </c>
      <c r="H1428" s="69">
        <v>1.3755646944046021</v>
      </c>
      <c r="I1428" s="69">
        <v>80.225746154785156</v>
      </c>
      <c r="J1428" s="64">
        <v>0</v>
      </c>
    </row>
    <row r="1429" spans="1:10" x14ac:dyDescent="0.25">
      <c r="A1429" s="3" t="str">
        <f t="shared" si="22"/>
        <v>AC Tonnage100-5009/9/2021 (3:58pm-5:00pm)12</v>
      </c>
      <c r="B1429" t="s">
        <v>64</v>
      </c>
      <c r="C1429" t="s">
        <v>103</v>
      </c>
      <c r="D1429" t="s">
        <v>173</v>
      </c>
      <c r="E1429" t="s">
        <v>185</v>
      </c>
      <c r="F1429" s="69">
        <v>145.81538391113281</v>
      </c>
      <c r="G1429" s="69">
        <v>146.51100158691406</v>
      </c>
      <c r="H1429" s="69">
        <v>1.1026389598846436</v>
      </c>
      <c r="I1429" s="69">
        <v>84.428291320800781</v>
      </c>
      <c r="J1429" s="64">
        <v>0</v>
      </c>
    </row>
    <row r="1430" spans="1:10" x14ac:dyDescent="0.25">
      <c r="A1430" s="3" t="str">
        <f t="shared" si="22"/>
        <v>AC Tonnage100-5009/9/2021 (3:58pm-5:00pm)13</v>
      </c>
      <c r="B1430" t="s">
        <v>64</v>
      </c>
      <c r="C1430" t="s">
        <v>103</v>
      </c>
      <c r="D1430" t="s">
        <v>173</v>
      </c>
      <c r="E1430" t="s">
        <v>186</v>
      </c>
      <c r="F1430" s="69">
        <v>150.26544189453125</v>
      </c>
      <c r="G1430" s="69">
        <v>150.46725463867188</v>
      </c>
      <c r="H1430" s="69">
        <v>0.55574619770050049</v>
      </c>
      <c r="I1430" s="69">
        <v>87.343597412109375</v>
      </c>
      <c r="J1430" s="64">
        <v>0</v>
      </c>
    </row>
    <row r="1431" spans="1:10" x14ac:dyDescent="0.25">
      <c r="A1431" s="3" t="str">
        <f t="shared" si="22"/>
        <v>AC Tonnage100-5009/9/2021 (3:58pm-5:00pm)14</v>
      </c>
      <c r="B1431" t="s">
        <v>64</v>
      </c>
      <c r="C1431" t="s">
        <v>103</v>
      </c>
      <c r="D1431" t="s">
        <v>173</v>
      </c>
      <c r="E1431" t="s">
        <v>187</v>
      </c>
      <c r="F1431" s="69">
        <v>160.22148132324219</v>
      </c>
      <c r="G1431" s="69">
        <v>160.01966857910156</v>
      </c>
      <c r="H1431" s="69">
        <v>0.55574625730514526</v>
      </c>
      <c r="I1431" s="69">
        <v>89.817588806152344</v>
      </c>
      <c r="J1431" s="64">
        <v>0</v>
      </c>
    </row>
    <row r="1432" spans="1:10" x14ac:dyDescent="0.25">
      <c r="A1432" s="3" t="str">
        <f t="shared" si="22"/>
        <v>AC Tonnage100-5009/9/2021 (3:58pm-5:00pm)15</v>
      </c>
      <c r="B1432" t="s">
        <v>64</v>
      </c>
      <c r="C1432" t="s">
        <v>103</v>
      </c>
      <c r="D1432" t="s">
        <v>173</v>
      </c>
      <c r="E1432" t="s">
        <v>188</v>
      </c>
      <c r="F1432" s="69">
        <v>158.84471130371094</v>
      </c>
      <c r="G1432" s="69">
        <v>158.62437438964844</v>
      </c>
      <c r="H1432" s="69">
        <v>1.3593075275421143</v>
      </c>
      <c r="I1432" s="69">
        <v>91.713996887207031</v>
      </c>
      <c r="J1432" s="64">
        <v>0</v>
      </c>
    </row>
    <row r="1433" spans="1:10" x14ac:dyDescent="0.25">
      <c r="A1433" s="3" t="str">
        <f t="shared" si="22"/>
        <v>AC Tonnage100-5009/9/2021 (3:58pm-5:00pm)16</v>
      </c>
      <c r="B1433" t="s">
        <v>64</v>
      </c>
      <c r="C1433" t="s">
        <v>103</v>
      </c>
      <c r="D1433" t="s">
        <v>173</v>
      </c>
      <c r="E1433" t="s">
        <v>189</v>
      </c>
      <c r="F1433" s="69">
        <v>125.71697235107422</v>
      </c>
      <c r="G1433" s="69">
        <v>126.48764038085938</v>
      </c>
      <c r="H1433" s="69">
        <v>1.7392898797988892</v>
      </c>
      <c r="I1433" s="69">
        <v>93.587806701660156</v>
      </c>
      <c r="J1433" s="64">
        <v>0</v>
      </c>
    </row>
    <row r="1434" spans="1:10" x14ac:dyDescent="0.25">
      <c r="A1434" s="3" t="str">
        <f t="shared" si="22"/>
        <v>AC Tonnage100-5009/9/2021 (3:58pm-5:00pm)17</v>
      </c>
      <c r="B1434" t="s">
        <v>64</v>
      </c>
      <c r="C1434" t="s">
        <v>103</v>
      </c>
      <c r="D1434" t="s">
        <v>173</v>
      </c>
      <c r="E1434" t="s">
        <v>190</v>
      </c>
      <c r="F1434" s="69">
        <v>84.487945556640625</v>
      </c>
      <c r="G1434" s="69">
        <v>71.491439819335938</v>
      </c>
      <c r="H1434" s="69">
        <v>1.7776826620101929</v>
      </c>
      <c r="I1434" s="69">
        <v>93.375267028808594</v>
      </c>
      <c r="J1434" s="64">
        <v>0</v>
      </c>
    </row>
    <row r="1435" spans="1:10" x14ac:dyDescent="0.25">
      <c r="A1435" s="3" t="str">
        <f t="shared" si="22"/>
        <v>AC Tonnage100-5009/9/2021 (3:58pm-5:00pm)18</v>
      </c>
      <c r="B1435" t="s">
        <v>64</v>
      </c>
      <c r="C1435" t="s">
        <v>103</v>
      </c>
      <c r="D1435" t="s">
        <v>173</v>
      </c>
      <c r="E1435" t="s">
        <v>191</v>
      </c>
      <c r="F1435" s="69">
        <v>70.659690856933594</v>
      </c>
      <c r="G1435" s="69">
        <v>73.09002685546875</v>
      </c>
      <c r="H1435" s="69">
        <v>1.9030311107635498</v>
      </c>
      <c r="I1435" s="69">
        <v>92.114372253417969</v>
      </c>
      <c r="J1435" s="64">
        <v>0</v>
      </c>
    </row>
    <row r="1436" spans="1:10" x14ac:dyDescent="0.25">
      <c r="A1436" s="3" t="str">
        <f t="shared" si="22"/>
        <v>AC Tonnage100-5009/9/2021 (3:58pm-5:00pm)19</v>
      </c>
      <c r="B1436" t="s">
        <v>64</v>
      </c>
      <c r="C1436" t="s">
        <v>103</v>
      </c>
      <c r="D1436" t="s">
        <v>173</v>
      </c>
      <c r="E1436" t="s">
        <v>192</v>
      </c>
      <c r="F1436" s="69">
        <v>59.671260833740234</v>
      </c>
      <c r="G1436" s="69">
        <v>61.946567535400391</v>
      </c>
      <c r="H1436" s="69">
        <v>1.6804002523422241</v>
      </c>
      <c r="I1436" s="69">
        <v>89.601219177246094</v>
      </c>
      <c r="J1436" s="64">
        <v>0</v>
      </c>
    </row>
    <row r="1437" spans="1:10" x14ac:dyDescent="0.25">
      <c r="A1437" s="3" t="str">
        <f t="shared" si="22"/>
        <v>AC Tonnage100-5009/9/2021 (3:58pm-5:00pm)20</v>
      </c>
      <c r="B1437" t="s">
        <v>64</v>
      </c>
      <c r="C1437" t="s">
        <v>103</v>
      </c>
      <c r="D1437" t="s">
        <v>173</v>
      </c>
      <c r="E1437" t="s">
        <v>193</v>
      </c>
      <c r="F1437" s="69">
        <v>57.030513763427734</v>
      </c>
      <c r="G1437" s="69">
        <v>57.055438995361328</v>
      </c>
      <c r="H1437" s="69">
        <v>1.5481268167495728</v>
      </c>
      <c r="I1437" s="69">
        <v>85.820060729980469</v>
      </c>
      <c r="J1437" s="64">
        <v>0</v>
      </c>
    </row>
    <row r="1438" spans="1:10" x14ac:dyDescent="0.25">
      <c r="A1438" s="3" t="str">
        <f t="shared" si="22"/>
        <v>AC Tonnage100-5009/9/2021 (3:58pm-5:00pm)21</v>
      </c>
      <c r="B1438" t="s">
        <v>64</v>
      </c>
      <c r="C1438" t="s">
        <v>103</v>
      </c>
      <c r="D1438" t="s">
        <v>173</v>
      </c>
      <c r="E1438" t="s">
        <v>194</v>
      </c>
      <c r="F1438" s="69">
        <v>50.998340606689453</v>
      </c>
      <c r="G1438" s="69">
        <v>50.551597595214844</v>
      </c>
      <c r="H1438" s="69">
        <v>1.2107784748077393</v>
      </c>
      <c r="I1438" s="69">
        <v>81.864006042480469</v>
      </c>
      <c r="J1438" s="64">
        <v>0</v>
      </c>
    </row>
    <row r="1439" spans="1:10" x14ac:dyDescent="0.25">
      <c r="A1439" s="3" t="str">
        <f t="shared" si="22"/>
        <v>AC Tonnage100-5009/9/2021 (3:58pm-5:00pm)22</v>
      </c>
      <c r="B1439" t="s">
        <v>64</v>
      </c>
      <c r="C1439" t="s">
        <v>103</v>
      </c>
      <c r="D1439" t="s">
        <v>173</v>
      </c>
      <c r="E1439" t="s">
        <v>195</v>
      </c>
      <c r="F1439" s="69">
        <v>44.439315795898438</v>
      </c>
      <c r="G1439" s="69">
        <v>43.152229309082031</v>
      </c>
      <c r="H1439" s="69">
        <v>1.1057075262069702</v>
      </c>
      <c r="I1439" s="69">
        <v>78.990402221679688</v>
      </c>
      <c r="J1439" s="64">
        <v>0</v>
      </c>
    </row>
    <row r="1440" spans="1:10" x14ac:dyDescent="0.25">
      <c r="A1440" s="3" t="str">
        <f t="shared" si="22"/>
        <v>AC Tonnage100-5009/9/2021 (3:58pm-5:00pm)23</v>
      </c>
      <c r="B1440" t="s">
        <v>64</v>
      </c>
      <c r="C1440" t="s">
        <v>103</v>
      </c>
      <c r="D1440" t="s">
        <v>173</v>
      </c>
      <c r="E1440" t="s">
        <v>196</v>
      </c>
      <c r="F1440" s="69">
        <v>38.151023864746094</v>
      </c>
      <c r="G1440" s="69">
        <v>37.830516815185547</v>
      </c>
      <c r="H1440" s="69">
        <v>1.0572965145111084</v>
      </c>
      <c r="I1440" s="69">
        <v>76.758285522460938</v>
      </c>
      <c r="J1440" s="64">
        <v>0</v>
      </c>
    </row>
    <row r="1441" spans="1:10" x14ac:dyDescent="0.25">
      <c r="A1441" s="3" t="str">
        <f t="shared" si="22"/>
        <v>AC Tonnage100-5009/9/2021 (3:58pm-5:00pm)24</v>
      </c>
      <c r="B1441" t="s">
        <v>64</v>
      </c>
      <c r="C1441" t="s">
        <v>103</v>
      </c>
      <c r="D1441" t="s">
        <v>173</v>
      </c>
      <c r="E1441" t="s">
        <v>197</v>
      </c>
      <c r="F1441" s="69">
        <v>34.488018035888672</v>
      </c>
      <c r="G1441" s="69">
        <v>34.713260650634766</v>
      </c>
      <c r="H1441" s="69">
        <v>1.2142080068588257</v>
      </c>
      <c r="I1441" s="69">
        <v>75.170280456542969</v>
      </c>
      <c r="J1441" s="64">
        <v>0</v>
      </c>
    </row>
    <row r="1442" spans="1:10" x14ac:dyDescent="0.25">
      <c r="A1442" s="3" t="str">
        <f t="shared" si="22"/>
        <v>AC Tonnage100-500Average Event Day (5:00pm-6:00pm)1</v>
      </c>
      <c r="B1442" t="s">
        <v>64</v>
      </c>
      <c r="C1442" t="s">
        <v>103</v>
      </c>
      <c r="D1442" t="s">
        <v>167</v>
      </c>
      <c r="E1442" t="s">
        <v>174</v>
      </c>
      <c r="F1442" s="69">
        <v>29.033773422241211</v>
      </c>
      <c r="G1442" s="69">
        <v>29.416110992431641</v>
      </c>
      <c r="H1442" s="69">
        <v>0.27410003542900085</v>
      </c>
      <c r="I1442" s="69">
        <v>73.059127807617188</v>
      </c>
      <c r="J1442" s="64">
        <v>0</v>
      </c>
    </row>
    <row r="1443" spans="1:10" x14ac:dyDescent="0.25">
      <c r="A1443" s="3" t="str">
        <f t="shared" si="22"/>
        <v>AC Tonnage100-500Average Event Day (5:00pm-6:00pm)2</v>
      </c>
      <c r="B1443" t="s">
        <v>64</v>
      </c>
      <c r="C1443" t="s">
        <v>103</v>
      </c>
      <c r="D1443" t="s">
        <v>167</v>
      </c>
      <c r="E1443" t="s">
        <v>175</v>
      </c>
      <c r="F1443" s="69">
        <v>29.166316986083984</v>
      </c>
      <c r="G1443" s="69">
        <v>29.604900360107422</v>
      </c>
      <c r="H1443" s="69">
        <v>0.2290002703666687</v>
      </c>
      <c r="I1443" s="69">
        <v>71.787956237792969</v>
      </c>
      <c r="J1443" s="64">
        <v>0</v>
      </c>
    </row>
    <row r="1444" spans="1:10" x14ac:dyDescent="0.25">
      <c r="A1444" s="3" t="str">
        <f t="shared" si="22"/>
        <v>AC Tonnage100-500Average Event Day (5:00pm-6:00pm)3</v>
      </c>
      <c r="B1444" t="s">
        <v>64</v>
      </c>
      <c r="C1444" t="s">
        <v>103</v>
      </c>
      <c r="D1444" t="s">
        <v>167</v>
      </c>
      <c r="E1444" t="s">
        <v>176</v>
      </c>
      <c r="F1444" s="69">
        <v>28.578397750854492</v>
      </c>
      <c r="G1444" s="69">
        <v>28.903173446655273</v>
      </c>
      <c r="H1444" s="69">
        <v>0.23828871548175812</v>
      </c>
      <c r="I1444" s="69">
        <v>70.832679748535156</v>
      </c>
      <c r="J1444" s="64">
        <v>0</v>
      </c>
    </row>
    <row r="1445" spans="1:10" x14ac:dyDescent="0.25">
      <c r="A1445" s="3" t="str">
        <f t="shared" si="22"/>
        <v>AC Tonnage100-500Average Event Day (5:00pm-6:00pm)4</v>
      </c>
      <c r="B1445" t="s">
        <v>64</v>
      </c>
      <c r="C1445" t="s">
        <v>103</v>
      </c>
      <c r="D1445" t="s">
        <v>167</v>
      </c>
      <c r="E1445" t="s">
        <v>177</v>
      </c>
      <c r="F1445" s="69">
        <v>28.471076965332031</v>
      </c>
      <c r="G1445" s="69">
        <v>28.652137756347656</v>
      </c>
      <c r="H1445" s="69">
        <v>0.2561241090297699</v>
      </c>
      <c r="I1445" s="69">
        <v>70.182106018066406</v>
      </c>
      <c r="J1445" s="64">
        <v>0</v>
      </c>
    </row>
    <row r="1446" spans="1:10" x14ac:dyDescent="0.25">
      <c r="A1446" s="3" t="str">
        <f t="shared" si="22"/>
        <v>AC Tonnage100-500Average Event Day (5:00pm-6:00pm)5</v>
      </c>
      <c r="B1446" t="s">
        <v>64</v>
      </c>
      <c r="C1446" t="s">
        <v>103</v>
      </c>
      <c r="D1446" t="s">
        <v>167</v>
      </c>
      <c r="E1446" t="s">
        <v>178</v>
      </c>
      <c r="F1446" s="69">
        <v>30.001541137695313</v>
      </c>
      <c r="G1446" s="69">
        <v>29.912738800048828</v>
      </c>
      <c r="H1446" s="69">
        <v>0.26397034525871277</v>
      </c>
      <c r="I1446" s="69">
        <v>69.500762939453125</v>
      </c>
      <c r="J1446" s="64">
        <v>0</v>
      </c>
    </row>
    <row r="1447" spans="1:10" x14ac:dyDescent="0.25">
      <c r="A1447" s="3" t="str">
        <f t="shared" si="22"/>
        <v>AC Tonnage100-500Average Event Day (5:00pm-6:00pm)6</v>
      </c>
      <c r="B1447" t="s">
        <v>64</v>
      </c>
      <c r="C1447" t="s">
        <v>103</v>
      </c>
      <c r="D1447" t="s">
        <v>167</v>
      </c>
      <c r="E1447" t="s">
        <v>179</v>
      </c>
      <c r="F1447" s="69">
        <v>33.756057739257813</v>
      </c>
      <c r="G1447" s="69">
        <v>34.572708129882813</v>
      </c>
      <c r="H1447" s="69">
        <v>0.42544329166412354</v>
      </c>
      <c r="I1447" s="69">
        <v>69.065292358398438</v>
      </c>
      <c r="J1447" s="64">
        <v>0</v>
      </c>
    </row>
    <row r="1448" spans="1:10" x14ac:dyDescent="0.25">
      <c r="A1448" s="3" t="str">
        <f t="shared" si="22"/>
        <v>AC Tonnage100-500Average Event Day (5:00pm-6:00pm)7</v>
      </c>
      <c r="B1448" t="s">
        <v>64</v>
      </c>
      <c r="C1448" t="s">
        <v>103</v>
      </c>
      <c r="D1448" t="s">
        <v>167</v>
      </c>
      <c r="E1448" t="s">
        <v>180</v>
      </c>
      <c r="F1448" s="69">
        <v>43.372024536132813</v>
      </c>
      <c r="G1448" s="69">
        <v>44.262031555175781</v>
      </c>
      <c r="H1448" s="69">
        <v>0.55735999345779419</v>
      </c>
      <c r="I1448" s="69">
        <v>68.909584045410156</v>
      </c>
      <c r="J1448" s="64">
        <v>0</v>
      </c>
    </row>
    <row r="1449" spans="1:10" x14ac:dyDescent="0.25">
      <c r="A1449" s="3" t="str">
        <f t="shared" si="22"/>
        <v>AC Tonnage100-500Average Event Day (5:00pm-6:00pm)8</v>
      </c>
      <c r="B1449" t="s">
        <v>64</v>
      </c>
      <c r="C1449" t="s">
        <v>103</v>
      </c>
      <c r="D1449" t="s">
        <v>167</v>
      </c>
      <c r="E1449" t="s">
        <v>181</v>
      </c>
      <c r="F1449" s="69">
        <v>58.479156494140625</v>
      </c>
      <c r="G1449" s="69">
        <v>58.100337982177734</v>
      </c>
      <c r="H1449" s="69">
        <v>0.64964157342910767</v>
      </c>
      <c r="I1449" s="69">
        <v>69.715721130371094</v>
      </c>
      <c r="J1449" s="64">
        <v>0</v>
      </c>
    </row>
    <row r="1450" spans="1:10" x14ac:dyDescent="0.25">
      <c r="A1450" s="3" t="str">
        <f t="shared" si="22"/>
        <v>AC Tonnage100-500Average Event Day (5:00pm-6:00pm)9</v>
      </c>
      <c r="B1450" t="s">
        <v>64</v>
      </c>
      <c r="C1450" t="s">
        <v>103</v>
      </c>
      <c r="D1450" t="s">
        <v>167</v>
      </c>
      <c r="E1450" t="s">
        <v>182</v>
      </c>
      <c r="F1450" s="69">
        <v>73.954208374023438</v>
      </c>
      <c r="G1450" s="69">
        <v>73.769485473632813</v>
      </c>
      <c r="H1450" s="69">
        <v>0.72937387228012085</v>
      </c>
      <c r="I1450" s="69">
        <v>72.301322937011719</v>
      </c>
      <c r="J1450" s="64">
        <v>0</v>
      </c>
    </row>
    <row r="1451" spans="1:10" x14ac:dyDescent="0.25">
      <c r="A1451" s="3" t="str">
        <f t="shared" si="22"/>
        <v>AC Tonnage100-500Average Event Day (5:00pm-6:00pm)10</v>
      </c>
      <c r="B1451" t="s">
        <v>64</v>
      </c>
      <c r="C1451" t="s">
        <v>103</v>
      </c>
      <c r="D1451" t="s">
        <v>167</v>
      </c>
      <c r="E1451" t="s">
        <v>183</v>
      </c>
      <c r="F1451" s="69">
        <v>83.275657653808594</v>
      </c>
      <c r="G1451" s="69">
        <v>83.94647216796875</v>
      </c>
      <c r="H1451" s="69">
        <v>0.79485756158828735</v>
      </c>
      <c r="I1451" s="69">
        <v>76.307693481445313</v>
      </c>
      <c r="J1451" s="64">
        <v>0</v>
      </c>
    </row>
    <row r="1452" spans="1:10" x14ac:dyDescent="0.25">
      <c r="A1452" s="3" t="str">
        <f t="shared" si="22"/>
        <v>AC Tonnage100-500Average Event Day (5:00pm-6:00pm)11</v>
      </c>
      <c r="B1452" t="s">
        <v>64</v>
      </c>
      <c r="C1452" t="s">
        <v>103</v>
      </c>
      <c r="D1452" t="s">
        <v>167</v>
      </c>
      <c r="E1452" t="s">
        <v>184</v>
      </c>
      <c r="F1452" s="69">
        <v>88.003410339355469</v>
      </c>
      <c r="G1452" s="69">
        <v>88.720443725585938</v>
      </c>
      <c r="H1452" s="69">
        <v>0.77814394235610962</v>
      </c>
      <c r="I1452" s="69">
        <v>80.088058471679688</v>
      </c>
      <c r="J1452" s="64">
        <v>0</v>
      </c>
    </row>
    <row r="1453" spans="1:10" x14ac:dyDescent="0.25">
      <c r="A1453" s="3" t="str">
        <f t="shared" si="22"/>
        <v>AC Tonnage100-500Average Event Day (5:00pm-6:00pm)12</v>
      </c>
      <c r="B1453" t="s">
        <v>64</v>
      </c>
      <c r="C1453" t="s">
        <v>103</v>
      </c>
      <c r="D1453" t="s">
        <v>167</v>
      </c>
      <c r="E1453" t="s">
        <v>185</v>
      </c>
      <c r="F1453" s="69">
        <v>92.783737182617188</v>
      </c>
      <c r="G1453" s="69">
        <v>93.138442993164063</v>
      </c>
      <c r="H1453" s="69">
        <v>0.66196310520172119</v>
      </c>
      <c r="I1453" s="69">
        <v>84.160652160644531</v>
      </c>
      <c r="J1453" s="64">
        <v>0</v>
      </c>
    </row>
    <row r="1454" spans="1:10" x14ac:dyDescent="0.25">
      <c r="A1454" s="3" t="str">
        <f t="shared" si="22"/>
        <v>AC Tonnage100-500Average Event Day (5:00pm-6:00pm)13</v>
      </c>
      <c r="B1454" t="s">
        <v>64</v>
      </c>
      <c r="C1454" t="s">
        <v>103</v>
      </c>
      <c r="D1454" t="s">
        <v>167</v>
      </c>
      <c r="E1454" t="s">
        <v>186</v>
      </c>
      <c r="F1454" s="69">
        <v>95.84173583984375</v>
      </c>
      <c r="G1454" s="69">
        <v>95.893463134765625</v>
      </c>
      <c r="H1454" s="69">
        <v>0.32448470592498779</v>
      </c>
      <c r="I1454" s="69">
        <v>87.619888305664063</v>
      </c>
      <c r="J1454" s="64">
        <v>0</v>
      </c>
    </row>
    <row r="1455" spans="1:10" x14ac:dyDescent="0.25">
      <c r="A1455" s="3" t="str">
        <f t="shared" si="22"/>
        <v>AC Tonnage100-500Average Event Day (5:00pm-6:00pm)14</v>
      </c>
      <c r="B1455" t="s">
        <v>64</v>
      </c>
      <c r="C1455" t="s">
        <v>103</v>
      </c>
      <c r="D1455" t="s">
        <v>167</v>
      </c>
      <c r="E1455" t="s">
        <v>187</v>
      </c>
      <c r="F1455" s="69">
        <v>98.568389892578125</v>
      </c>
      <c r="G1455" s="69">
        <v>98.623977661132813</v>
      </c>
      <c r="H1455" s="69">
        <v>0.31944558024406433</v>
      </c>
      <c r="I1455" s="69">
        <v>89.803512573242188</v>
      </c>
      <c r="J1455" s="64">
        <v>0</v>
      </c>
    </row>
    <row r="1456" spans="1:10" x14ac:dyDescent="0.25">
      <c r="A1456" s="3" t="str">
        <f t="shared" si="22"/>
        <v>AC Tonnage100-500Average Event Day (5:00pm-6:00pm)15</v>
      </c>
      <c r="B1456" t="s">
        <v>64</v>
      </c>
      <c r="C1456" t="s">
        <v>103</v>
      </c>
      <c r="D1456" t="s">
        <v>167</v>
      </c>
      <c r="E1456" t="s">
        <v>188</v>
      </c>
      <c r="F1456" s="69">
        <v>98.843254089355469</v>
      </c>
      <c r="G1456" s="69">
        <v>98.2918701171875</v>
      </c>
      <c r="H1456" s="69">
        <v>0.62483233213424683</v>
      </c>
      <c r="I1456" s="69">
        <v>91.396453857421875</v>
      </c>
      <c r="J1456" s="64">
        <v>0</v>
      </c>
    </row>
    <row r="1457" spans="1:10" x14ac:dyDescent="0.25">
      <c r="A1457" s="3" t="str">
        <f t="shared" si="22"/>
        <v>AC Tonnage100-500Average Event Day (5:00pm-6:00pm)16</v>
      </c>
      <c r="B1457" t="s">
        <v>64</v>
      </c>
      <c r="C1457" t="s">
        <v>103</v>
      </c>
      <c r="D1457" t="s">
        <v>167</v>
      </c>
      <c r="E1457" t="s">
        <v>189</v>
      </c>
      <c r="F1457" s="69">
        <v>88.069572448730469</v>
      </c>
      <c r="G1457" s="69">
        <v>87.435211181640625</v>
      </c>
      <c r="H1457" s="69">
        <v>0.81534081697463989</v>
      </c>
      <c r="I1457" s="69">
        <v>92.181556701660156</v>
      </c>
      <c r="J1457" s="64">
        <v>0</v>
      </c>
    </row>
    <row r="1458" spans="1:10" x14ac:dyDescent="0.25">
      <c r="A1458" s="3" t="str">
        <f t="shared" si="22"/>
        <v>AC Tonnage100-500Average Event Day (5:00pm-6:00pm)17</v>
      </c>
      <c r="B1458" t="s">
        <v>64</v>
      </c>
      <c r="C1458" t="s">
        <v>103</v>
      </c>
      <c r="D1458" t="s">
        <v>167</v>
      </c>
      <c r="E1458" t="s">
        <v>190</v>
      </c>
      <c r="F1458" s="69">
        <v>66.852973937988281</v>
      </c>
      <c r="G1458" s="69">
        <v>66.958572387695313</v>
      </c>
      <c r="H1458" s="69">
        <v>0.91949266195297241</v>
      </c>
      <c r="I1458" s="69">
        <v>92.236419677734375</v>
      </c>
      <c r="J1458" s="64">
        <v>0</v>
      </c>
    </row>
    <row r="1459" spans="1:10" x14ac:dyDescent="0.25">
      <c r="A1459" s="3" t="str">
        <f t="shared" si="22"/>
        <v>AC Tonnage100-500Average Event Day (5:00pm-6:00pm)18</v>
      </c>
      <c r="B1459" t="s">
        <v>64</v>
      </c>
      <c r="C1459" t="s">
        <v>103</v>
      </c>
      <c r="D1459" t="s">
        <v>167</v>
      </c>
      <c r="E1459" t="s">
        <v>191</v>
      </c>
      <c r="F1459" s="69">
        <v>53.676593780517578</v>
      </c>
      <c r="G1459" s="69">
        <v>45.476558685302734</v>
      </c>
      <c r="H1459" s="69">
        <v>0.81747031211853027</v>
      </c>
      <c r="I1459" s="69">
        <v>90.969947814941406</v>
      </c>
      <c r="J1459" s="64">
        <v>0</v>
      </c>
    </row>
    <row r="1460" spans="1:10" x14ac:dyDescent="0.25">
      <c r="A1460" s="3" t="str">
        <f t="shared" si="22"/>
        <v>AC Tonnage100-500Average Event Day (5:00pm-6:00pm)19</v>
      </c>
      <c r="B1460" t="s">
        <v>64</v>
      </c>
      <c r="C1460" t="s">
        <v>103</v>
      </c>
      <c r="D1460" t="s">
        <v>167</v>
      </c>
      <c r="E1460" t="s">
        <v>192</v>
      </c>
      <c r="F1460" s="69">
        <v>52.531112670898438</v>
      </c>
      <c r="G1460" s="69">
        <v>54.433406829833984</v>
      </c>
      <c r="H1460" s="69">
        <v>0.75778120756149292</v>
      </c>
      <c r="I1460" s="69">
        <v>89.461677551269531</v>
      </c>
      <c r="J1460" s="64">
        <v>0</v>
      </c>
    </row>
    <row r="1461" spans="1:10" x14ac:dyDescent="0.25">
      <c r="A1461" s="3" t="str">
        <f t="shared" si="22"/>
        <v>AC Tonnage100-500Average Event Day (5:00pm-6:00pm)20</v>
      </c>
      <c r="B1461" t="s">
        <v>64</v>
      </c>
      <c r="C1461" t="s">
        <v>103</v>
      </c>
      <c r="D1461" t="s">
        <v>167</v>
      </c>
      <c r="E1461" t="s">
        <v>193</v>
      </c>
      <c r="F1461" s="69">
        <v>48.985069274902344</v>
      </c>
      <c r="G1461" s="69">
        <v>50.104038238525391</v>
      </c>
      <c r="H1461" s="69">
        <v>0.66116124391555786</v>
      </c>
      <c r="I1461" s="69">
        <v>86.658233642578125</v>
      </c>
      <c r="J1461" s="64">
        <v>0</v>
      </c>
    </row>
    <row r="1462" spans="1:10" x14ac:dyDescent="0.25">
      <c r="A1462" s="3" t="str">
        <f t="shared" si="22"/>
        <v>AC Tonnage100-500Average Event Day (5:00pm-6:00pm)21</v>
      </c>
      <c r="B1462" t="s">
        <v>64</v>
      </c>
      <c r="C1462" t="s">
        <v>103</v>
      </c>
      <c r="D1462" t="s">
        <v>167</v>
      </c>
      <c r="E1462" t="s">
        <v>194</v>
      </c>
      <c r="F1462" s="69">
        <v>46.318675994873047</v>
      </c>
      <c r="G1462" s="69">
        <v>46.540992736816406</v>
      </c>
      <c r="H1462" s="69">
        <v>0.80135262012481689</v>
      </c>
      <c r="I1462" s="69">
        <v>82.565544128417969</v>
      </c>
      <c r="J1462" s="64">
        <v>0</v>
      </c>
    </row>
    <row r="1463" spans="1:10" x14ac:dyDescent="0.25">
      <c r="A1463" s="3" t="str">
        <f t="shared" si="22"/>
        <v>AC Tonnage100-500Average Event Day (5:00pm-6:00pm)22</v>
      </c>
      <c r="B1463" t="s">
        <v>64</v>
      </c>
      <c r="C1463" t="s">
        <v>103</v>
      </c>
      <c r="D1463" t="s">
        <v>167</v>
      </c>
      <c r="E1463" t="s">
        <v>195</v>
      </c>
      <c r="F1463" s="69">
        <v>41.181156158447266</v>
      </c>
      <c r="G1463" s="69">
        <v>41.431503295898438</v>
      </c>
      <c r="H1463" s="69">
        <v>0.6959989070892334</v>
      </c>
      <c r="I1463" s="69">
        <v>78.849479675292969</v>
      </c>
      <c r="J1463" s="64">
        <v>0</v>
      </c>
    </row>
    <row r="1464" spans="1:10" x14ac:dyDescent="0.25">
      <c r="A1464" s="3" t="str">
        <f t="shared" si="22"/>
        <v>AC Tonnage100-500Average Event Day (5:00pm-6:00pm)23</v>
      </c>
      <c r="B1464" t="s">
        <v>64</v>
      </c>
      <c r="C1464" t="s">
        <v>103</v>
      </c>
      <c r="D1464" t="s">
        <v>167</v>
      </c>
      <c r="E1464" t="s">
        <v>196</v>
      </c>
      <c r="F1464" s="69">
        <v>37.061290740966797</v>
      </c>
      <c r="G1464" s="69">
        <v>36.632354736328125</v>
      </c>
      <c r="H1464" s="69">
        <v>0.47175407409667969</v>
      </c>
      <c r="I1464" s="69">
        <v>76.498321533203125</v>
      </c>
      <c r="J1464" s="64">
        <v>0</v>
      </c>
    </row>
    <row r="1465" spans="1:10" x14ac:dyDescent="0.25">
      <c r="A1465" s="3" t="str">
        <f t="shared" si="22"/>
        <v>AC Tonnage100-500Average Event Day (5:00pm-6:00pm)24</v>
      </c>
      <c r="B1465" t="s">
        <v>64</v>
      </c>
      <c r="C1465" t="s">
        <v>103</v>
      </c>
      <c r="D1465" t="s">
        <v>167</v>
      </c>
      <c r="E1465" t="s">
        <v>197</v>
      </c>
      <c r="F1465" s="69">
        <v>33.375236511230469</v>
      </c>
      <c r="G1465" s="69">
        <v>32.922771453857422</v>
      </c>
      <c r="H1465" s="69">
        <v>0.47010636329650879</v>
      </c>
      <c r="I1465" s="69">
        <v>74.438652038574219</v>
      </c>
      <c r="J1465" s="64">
        <v>0</v>
      </c>
    </row>
    <row r="1466" spans="1:10" x14ac:dyDescent="0.25">
      <c r="A1466" s="3" t="str">
        <f t="shared" si="22"/>
        <v>AC Tonnage500+6/17/2021 (5:00pm-6:00pm)1</v>
      </c>
      <c r="B1466" t="s">
        <v>64</v>
      </c>
      <c r="C1466" t="s">
        <v>106</v>
      </c>
      <c r="D1466" t="s">
        <v>170</v>
      </c>
      <c r="E1466" t="s">
        <v>174</v>
      </c>
      <c r="F1466" s="69" t="s">
        <v>208</v>
      </c>
      <c r="G1466" s="69" t="s">
        <v>208</v>
      </c>
      <c r="H1466" s="69" t="s">
        <v>208</v>
      </c>
      <c r="I1466" s="69" t="s">
        <v>208</v>
      </c>
      <c r="J1466" s="64">
        <v>1</v>
      </c>
    </row>
    <row r="1467" spans="1:10" x14ac:dyDescent="0.25">
      <c r="A1467" s="3" t="str">
        <f t="shared" si="22"/>
        <v>AC Tonnage500+6/17/2021 (5:00pm-6:00pm)2</v>
      </c>
      <c r="B1467" t="s">
        <v>64</v>
      </c>
      <c r="C1467" t="s">
        <v>106</v>
      </c>
      <c r="D1467" t="s">
        <v>170</v>
      </c>
      <c r="E1467" t="s">
        <v>175</v>
      </c>
      <c r="F1467" s="69" t="s">
        <v>208</v>
      </c>
      <c r="G1467" s="69" t="s">
        <v>208</v>
      </c>
      <c r="H1467" s="69" t="s">
        <v>208</v>
      </c>
      <c r="I1467" s="69" t="s">
        <v>208</v>
      </c>
      <c r="J1467" s="64">
        <v>1</v>
      </c>
    </row>
    <row r="1468" spans="1:10" x14ac:dyDescent="0.25">
      <c r="A1468" s="3" t="str">
        <f t="shared" si="22"/>
        <v>AC Tonnage500+6/17/2021 (5:00pm-6:00pm)3</v>
      </c>
      <c r="B1468" t="s">
        <v>64</v>
      </c>
      <c r="C1468" t="s">
        <v>106</v>
      </c>
      <c r="D1468" t="s">
        <v>170</v>
      </c>
      <c r="E1468" t="s">
        <v>176</v>
      </c>
      <c r="F1468" s="69" t="s">
        <v>208</v>
      </c>
      <c r="G1468" s="69" t="s">
        <v>208</v>
      </c>
      <c r="H1468" s="69" t="s">
        <v>208</v>
      </c>
      <c r="I1468" s="69" t="s">
        <v>208</v>
      </c>
      <c r="J1468" s="64">
        <v>1</v>
      </c>
    </row>
    <row r="1469" spans="1:10" x14ac:dyDescent="0.25">
      <c r="A1469" s="3" t="str">
        <f t="shared" si="22"/>
        <v>AC Tonnage500+6/17/2021 (5:00pm-6:00pm)4</v>
      </c>
      <c r="B1469" t="s">
        <v>64</v>
      </c>
      <c r="C1469" t="s">
        <v>106</v>
      </c>
      <c r="D1469" t="s">
        <v>170</v>
      </c>
      <c r="E1469" t="s">
        <v>177</v>
      </c>
      <c r="F1469" s="69" t="s">
        <v>208</v>
      </c>
      <c r="G1469" s="69" t="s">
        <v>208</v>
      </c>
      <c r="H1469" s="69" t="s">
        <v>208</v>
      </c>
      <c r="I1469" s="69" t="s">
        <v>208</v>
      </c>
      <c r="J1469" s="64">
        <v>1</v>
      </c>
    </row>
    <row r="1470" spans="1:10" x14ac:dyDescent="0.25">
      <c r="A1470" s="3" t="str">
        <f t="shared" si="22"/>
        <v>AC Tonnage500+6/17/2021 (5:00pm-6:00pm)5</v>
      </c>
      <c r="B1470" t="s">
        <v>64</v>
      </c>
      <c r="C1470" t="s">
        <v>106</v>
      </c>
      <c r="D1470" t="s">
        <v>170</v>
      </c>
      <c r="E1470" t="s">
        <v>178</v>
      </c>
      <c r="F1470" s="69" t="s">
        <v>208</v>
      </c>
      <c r="G1470" s="69" t="s">
        <v>208</v>
      </c>
      <c r="H1470" s="69" t="s">
        <v>208</v>
      </c>
      <c r="I1470" s="69" t="s">
        <v>208</v>
      </c>
      <c r="J1470" s="64">
        <v>1</v>
      </c>
    </row>
    <row r="1471" spans="1:10" x14ac:dyDescent="0.25">
      <c r="A1471" s="3" t="str">
        <f t="shared" si="22"/>
        <v>AC Tonnage500+6/17/2021 (5:00pm-6:00pm)6</v>
      </c>
      <c r="B1471" t="s">
        <v>64</v>
      </c>
      <c r="C1471" t="s">
        <v>106</v>
      </c>
      <c r="D1471" t="s">
        <v>170</v>
      </c>
      <c r="E1471" t="s">
        <v>179</v>
      </c>
      <c r="F1471" s="69" t="s">
        <v>208</v>
      </c>
      <c r="G1471" s="69" t="s">
        <v>208</v>
      </c>
      <c r="H1471" s="69" t="s">
        <v>208</v>
      </c>
      <c r="I1471" s="69" t="s">
        <v>208</v>
      </c>
      <c r="J1471" s="64">
        <v>1</v>
      </c>
    </row>
    <row r="1472" spans="1:10" x14ac:dyDescent="0.25">
      <c r="A1472" s="3" t="str">
        <f t="shared" si="22"/>
        <v>AC Tonnage500+6/17/2021 (5:00pm-6:00pm)7</v>
      </c>
      <c r="B1472" t="s">
        <v>64</v>
      </c>
      <c r="C1472" t="s">
        <v>106</v>
      </c>
      <c r="D1472" t="s">
        <v>170</v>
      </c>
      <c r="E1472" t="s">
        <v>180</v>
      </c>
      <c r="F1472" s="69" t="s">
        <v>208</v>
      </c>
      <c r="G1472" s="69" t="s">
        <v>208</v>
      </c>
      <c r="H1472" s="69" t="s">
        <v>208</v>
      </c>
      <c r="I1472" s="69" t="s">
        <v>208</v>
      </c>
      <c r="J1472" s="64">
        <v>1</v>
      </c>
    </row>
    <row r="1473" spans="1:10" x14ac:dyDescent="0.25">
      <c r="A1473" s="3" t="str">
        <f t="shared" si="22"/>
        <v>AC Tonnage500+6/17/2021 (5:00pm-6:00pm)8</v>
      </c>
      <c r="B1473" t="s">
        <v>64</v>
      </c>
      <c r="C1473" t="s">
        <v>106</v>
      </c>
      <c r="D1473" t="s">
        <v>170</v>
      </c>
      <c r="E1473" t="s">
        <v>181</v>
      </c>
      <c r="F1473" s="69" t="s">
        <v>208</v>
      </c>
      <c r="G1473" s="69" t="s">
        <v>208</v>
      </c>
      <c r="H1473" s="69" t="s">
        <v>208</v>
      </c>
      <c r="I1473" s="69" t="s">
        <v>208</v>
      </c>
      <c r="J1473" s="64">
        <v>1</v>
      </c>
    </row>
    <row r="1474" spans="1:10" x14ac:dyDescent="0.25">
      <c r="A1474" s="3" t="str">
        <f t="shared" si="22"/>
        <v>AC Tonnage500+6/17/2021 (5:00pm-6:00pm)9</v>
      </c>
      <c r="B1474" t="s">
        <v>64</v>
      </c>
      <c r="C1474" t="s">
        <v>106</v>
      </c>
      <c r="D1474" t="s">
        <v>170</v>
      </c>
      <c r="E1474" t="s">
        <v>182</v>
      </c>
      <c r="F1474" s="69" t="s">
        <v>208</v>
      </c>
      <c r="G1474" s="69" t="s">
        <v>208</v>
      </c>
      <c r="H1474" s="69" t="s">
        <v>208</v>
      </c>
      <c r="I1474" s="69" t="s">
        <v>208</v>
      </c>
      <c r="J1474" s="64">
        <v>1</v>
      </c>
    </row>
    <row r="1475" spans="1:10" x14ac:dyDescent="0.25">
      <c r="A1475" s="3" t="str">
        <f t="shared" ref="A1475:A1538" si="23">B1475&amp;C1475&amp;D1475&amp;E1475</f>
        <v>AC Tonnage500+6/17/2021 (5:00pm-6:00pm)10</v>
      </c>
      <c r="B1475" t="s">
        <v>64</v>
      </c>
      <c r="C1475" t="s">
        <v>106</v>
      </c>
      <c r="D1475" t="s">
        <v>170</v>
      </c>
      <c r="E1475" t="s">
        <v>183</v>
      </c>
      <c r="F1475" s="69" t="s">
        <v>208</v>
      </c>
      <c r="G1475" s="69" t="s">
        <v>208</v>
      </c>
      <c r="H1475" s="69" t="s">
        <v>208</v>
      </c>
      <c r="I1475" s="69" t="s">
        <v>208</v>
      </c>
      <c r="J1475" s="64">
        <v>1</v>
      </c>
    </row>
    <row r="1476" spans="1:10" x14ac:dyDescent="0.25">
      <c r="A1476" s="3" t="str">
        <f t="shared" si="23"/>
        <v>AC Tonnage500+6/17/2021 (5:00pm-6:00pm)11</v>
      </c>
      <c r="B1476" t="s">
        <v>64</v>
      </c>
      <c r="C1476" t="s">
        <v>106</v>
      </c>
      <c r="D1476" t="s">
        <v>170</v>
      </c>
      <c r="E1476" t="s">
        <v>184</v>
      </c>
      <c r="F1476" s="69" t="s">
        <v>208</v>
      </c>
      <c r="G1476" s="69" t="s">
        <v>208</v>
      </c>
      <c r="H1476" s="69" t="s">
        <v>208</v>
      </c>
      <c r="I1476" s="69" t="s">
        <v>208</v>
      </c>
      <c r="J1476" s="64">
        <v>1</v>
      </c>
    </row>
    <row r="1477" spans="1:10" x14ac:dyDescent="0.25">
      <c r="A1477" s="3" t="str">
        <f t="shared" si="23"/>
        <v>AC Tonnage500+6/17/2021 (5:00pm-6:00pm)12</v>
      </c>
      <c r="B1477" t="s">
        <v>64</v>
      </c>
      <c r="C1477" t="s">
        <v>106</v>
      </c>
      <c r="D1477" t="s">
        <v>170</v>
      </c>
      <c r="E1477" t="s">
        <v>185</v>
      </c>
      <c r="F1477" s="69" t="s">
        <v>208</v>
      </c>
      <c r="G1477" s="69" t="s">
        <v>208</v>
      </c>
      <c r="H1477" s="69" t="s">
        <v>208</v>
      </c>
      <c r="I1477" s="69" t="s">
        <v>208</v>
      </c>
      <c r="J1477" s="64">
        <v>1</v>
      </c>
    </row>
    <row r="1478" spans="1:10" x14ac:dyDescent="0.25">
      <c r="A1478" s="3" t="str">
        <f t="shared" si="23"/>
        <v>AC Tonnage500+6/17/2021 (5:00pm-6:00pm)13</v>
      </c>
      <c r="B1478" t="s">
        <v>64</v>
      </c>
      <c r="C1478" t="s">
        <v>106</v>
      </c>
      <c r="D1478" t="s">
        <v>170</v>
      </c>
      <c r="E1478" t="s">
        <v>186</v>
      </c>
      <c r="F1478" s="69" t="s">
        <v>208</v>
      </c>
      <c r="G1478" s="69" t="s">
        <v>208</v>
      </c>
      <c r="H1478" s="69" t="s">
        <v>208</v>
      </c>
      <c r="I1478" s="69" t="s">
        <v>208</v>
      </c>
      <c r="J1478" s="64">
        <v>1</v>
      </c>
    </row>
    <row r="1479" spans="1:10" x14ac:dyDescent="0.25">
      <c r="A1479" s="3" t="str">
        <f t="shared" si="23"/>
        <v>AC Tonnage500+6/17/2021 (5:00pm-6:00pm)14</v>
      </c>
      <c r="B1479" t="s">
        <v>64</v>
      </c>
      <c r="C1479" t="s">
        <v>106</v>
      </c>
      <c r="D1479" t="s">
        <v>170</v>
      </c>
      <c r="E1479" t="s">
        <v>187</v>
      </c>
      <c r="F1479" s="69" t="s">
        <v>208</v>
      </c>
      <c r="G1479" s="69" t="s">
        <v>208</v>
      </c>
      <c r="H1479" s="69" t="s">
        <v>208</v>
      </c>
      <c r="I1479" s="69" t="s">
        <v>208</v>
      </c>
      <c r="J1479" s="64">
        <v>1</v>
      </c>
    </row>
    <row r="1480" spans="1:10" x14ac:dyDescent="0.25">
      <c r="A1480" s="3" t="str">
        <f t="shared" si="23"/>
        <v>AC Tonnage500+6/17/2021 (5:00pm-6:00pm)15</v>
      </c>
      <c r="B1480" t="s">
        <v>64</v>
      </c>
      <c r="C1480" t="s">
        <v>106</v>
      </c>
      <c r="D1480" t="s">
        <v>170</v>
      </c>
      <c r="E1480" t="s">
        <v>188</v>
      </c>
      <c r="F1480" s="69" t="s">
        <v>208</v>
      </c>
      <c r="G1480" s="69" t="s">
        <v>208</v>
      </c>
      <c r="H1480" s="69" t="s">
        <v>208</v>
      </c>
      <c r="I1480" s="69" t="s">
        <v>208</v>
      </c>
      <c r="J1480" s="64">
        <v>1</v>
      </c>
    </row>
    <row r="1481" spans="1:10" x14ac:dyDescent="0.25">
      <c r="A1481" s="3" t="str">
        <f t="shared" si="23"/>
        <v>AC Tonnage500+6/17/2021 (5:00pm-6:00pm)16</v>
      </c>
      <c r="B1481" t="s">
        <v>64</v>
      </c>
      <c r="C1481" t="s">
        <v>106</v>
      </c>
      <c r="D1481" t="s">
        <v>170</v>
      </c>
      <c r="E1481" t="s">
        <v>189</v>
      </c>
      <c r="F1481" s="69" t="s">
        <v>208</v>
      </c>
      <c r="G1481" s="69" t="s">
        <v>208</v>
      </c>
      <c r="H1481" s="69" t="s">
        <v>208</v>
      </c>
      <c r="I1481" s="69" t="s">
        <v>208</v>
      </c>
      <c r="J1481" s="64">
        <v>1</v>
      </c>
    </row>
    <row r="1482" spans="1:10" x14ac:dyDescent="0.25">
      <c r="A1482" s="3" t="str">
        <f t="shared" si="23"/>
        <v>AC Tonnage500+6/17/2021 (5:00pm-6:00pm)17</v>
      </c>
      <c r="B1482" t="s">
        <v>64</v>
      </c>
      <c r="C1482" t="s">
        <v>106</v>
      </c>
      <c r="D1482" t="s">
        <v>170</v>
      </c>
      <c r="E1482" t="s">
        <v>190</v>
      </c>
      <c r="F1482" s="69" t="s">
        <v>208</v>
      </c>
      <c r="G1482" s="69" t="s">
        <v>208</v>
      </c>
      <c r="H1482" s="69" t="s">
        <v>208</v>
      </c>
      <c r="I1482" s="69" t="s">
        <v>208</v>
      </c>
      <c r="J1482" s="64">
        <v>1</v>
      </c>
    </row>
    <row r="1483" spans="1:10" x14ac:dyDescent="0.25">
      <c r="A1483" s="3" t="str">
        <f t="shared" si="23"/>
        <v>AC Tonnage500+6/17/2021 (5:00pm-6:00pm)18</v>
      </c>
      <c r="B1483" t="s">
        <v>64</v>
      </c>
      <c r="C1483" t="s">
        <v>106</v>
      </c>
      <c r="D1483" t="s">
        <v>170</v>
      </c>
      <c r="E1483" t="s">
        <v>191</v>
      </c>
      <c r="F1483" s="69" t="s">
        <v>208</v>
      </c>
      <c r="G1483" s="69" t="s">
        <v>208</v>
      </c>
      <c r="H1483" s="69" t="s">
        <v>208</v>
      </c>
      <c r="I1483" s="69" t="s">
        <v>208</v>
      </c>
      <c r="J1483" s="64">
        <v>1</v>
      </c>
    </row>
    <row r="1484" spans="1:10" x14ac:dyDescent="0.25">
      <c r="A1484" s="3" t="str">
        <f t="shared" si="23"/>
        <v>AC Tonnage500+6/17/2021 (5:00pm-6:00pm)19</v>
      </c>
      <c r="B1484" t="s">
        <v>64</v>
      </c>
      <c r="C1484" t="s">
        <v>106</v>
      </c>
      <c r="D1484" t="s">
        <v>170</v>
      </c>
      <c r="E1484" t="s">
        <v>192</v>
      </c>
      <c r="F1484" s="69" t="s">
        <v>208</v>
      </c>
      <c r="G1484" s="69" t="s">
        <v>208</v>
      </c>
      <c r="H1484" s="69" t="s">
        <v>208</v>
      </c>
      <c r="I1484" s="69" t="s">
        <v>208</v>
      </c>
      <c r="J1484" s="64">
        <v>1</v>
      </c>
    </row>
    <row r="1485" spans="1:10" x14ac:dyDescent="0.25">
      <c r="A1485" s="3" t="str">
        <f t="shared" si="23"/>
        <v>AC Tonnage500+6/17/2021 (5:00pm-6:00pm)20</v>
      </c>
      <c r="B1485" t="s">
        <v>64</v>
      </c>
      <c r="C1485" t="s">
        <v>106</v>
      </c>
      <c r="D1485" t="s">
        <v>170</v>
      </c>
      <c r="E1485" t="s">
        <v>193</v>
      </c>
      <c r="F1485" s="69" t="s">
        <v>208</v>
      </c>
      <c r="G1485" s="69" t="s">
        <v>208</v>
      </c>
      <c r="H1485" s="69" t="s">
        <v>208</v>
      </c>
      <c r="I1485" s="69" t="s">
        <v>208</v>
      </c>
      <c r="J1485" s="64">
        <v>1</v>
      </c>
    </row>
    <row r="1486" spans="1:10" x14ac:dyDescent="0.25">
      <c r="A1486" s="3" t="str">
        <f t="shared" si="23"/>
        <v>AC Tonnage500+6/17/2021 (5:00pm-6:00pm)21</v>
      </c>
      <c r="B1486" t="s">
        <v>64</v>
      </c>
      <c r="C1486" t="s">
        <v>106</v>
      </c>
      <c r="D1486" t="s">
        <v>170</v>
      </c>
      <c r="E1486" t="s">
        <v>194</v>
      </c>
      <c r="F1486" s="69" t="s">
        <v>208</v>
      </c>
      <c r="G1486" s="69" t="s">
        <v>208</v>
      </c>
      <c r="H1486" s="69" t="s">
        <v>208</v>
      </c>
      <c r="I1486" s="69" t="s">
        <v>208</v>
      </c>
      <c r="J1486" s="64">
        <v>1</v>
      </c>
    </row>
    <row r="1487" spans="1:10" x14ac:dyDescent="0.25">
      <c r="A1487" s="3" t="str">
        <f t="shared" si="23"/>
        <v>AC Tonnage500+6/17/2021 (5:00pm-6:00pm)22</v>
      </c>
      <c r="B1487" t="s">
        <v>64</v>
      </c>
      <c r="C1487" t="s">
        <v>106</v>
      </c>
      <c r="D1487" t="s">
        <v>170</v>
      </c>
      <c r="E1487" t="s">
        <v>195</v>
      </c>
      <c r="F1487" s="69" t="s">
        <v>208</v>
      </c>
      <c r="G1487" s="69" t="s">
        <v>208</v>
      </c>
      <c r="H1487" s="69" t="s">
        <v>208</v>
      </c>
      <c r="I1487" s="69" t="s">
        <v>208</v>
      </c>
      <c r="J1487" s="64">
        <v>1</v>
      </c>
    </row>
    <row r="1488" spans="1:10" x14ac:dyDescent="0.25">
      <c r="A1488" s="3" t="str">
        <f t="shared" si="23"/>
        <v>AC Tonnage500+6/17/2021 (5:00pm-6:00pm)23</v>
      </c>
      <c r="B1488" t="s">
        <v>64</v>
      </c>
      <c r="C1488" t="s">
        <v>106</v>
      </c>
      <c r="D1488" t="s">
        <v>170</v>
      </c>
      <c r="E1488" t="s">
        <v>196</v>
      </c>
      <c r="F1488" s="69" t="s">
        <v>208</v>
      </c>
      <c r="G1488" s="69" t="s">
        <v>208</v>
      </c>
      <c r="H1488" s="69" t="s">
        <v>208</v>
      </c>
      <c r="I1488" s="69" t="s">
        <v>208</v>
      </c>
      <c r="J1488" s="64">
        <v>1</v>
      </c>
    </row>
    <row r="1489" spans="1:10" x14ac:dyDescent="0.25">
      <c r="A1489" s="3" t="str">
        <f t="shared" si="23"/>
        <v>AC Tonnage500+6/17/2021 (5:00pm-6:00pm)24</v>
      </c>
      <c r="B1489" t="s">
        <v>64</v>
      </c>
      <c r="C1489" t="s">
        <v>106</v>
      </c>
      <c r="D1489" t="s">
        <v>170</v>
      </c>
      <c r="E1489" t="s">
        <v>197</v>
      </c>
      <c r="F1489" s="69" t="s">
        <v>208</v>
      </c>
      <c r="G1489" s="69" t="s">
        <v>208</v>
      </c>
      <c r="H1489" s="69" t="s">
        <v>208</v>
      </c>
      <c r="I1489" s="69" t="s">
        <v>208</v>
      </c>
      <c r="J1489" s="64">
        <v>1</v>
      </c>
    </row>
    <row r="1490" spans="1:10" x14ac:dyDescent="0.25">
      <c r="A1490" s="3" t="str">
        <f t="shared" si="23"/>
        <v>AC Tonnage500+7/9/2021 (5:50pm-8:55pm)1</v>
      </c>
      <c r="B1490" t="s">
        <v>64</v>
      </c>
      <c r="C1490" t="s">
        <v>106</v>
      </c>
      <c r="D1490" t="s">
        <v>171</v>
      </c>
      <c r="E1490" t="s">
        <v>174</v>
      </c>
      <c r="F1490" s="69" t="s">
        <v>208</v>
      </c>
      <c r="G1490" s="69" t="s">
        <v>208</v>
      </c>
      <c r="H1490" s="69" t="s">
        <v>208</v>
      </c>
      <c r="I1490" s="69" t="s">
        <v>208</v>
      </c>
      <c r="J1490" s="64">
        <v>1</v>
      </c>
    </row>
    <row r="1491" spans="1:10" x14ac:dyDescent="0.25">
      <c r="A1491" s="3" t="str">
        <f t="shared" si="23"/>
        <v>AC Tonnage500+7/9/2021 (5:50pm-8:55pm)2</v>
      </c>
      <c r="B1491" t="s">
        <v>64</v>
      </c>
      <c r="C1491" t="s">
        <v>106</v>
      </c>
      <c r="D1491" t="s">
        <v>171</v>
      </c>
      <c r="E1491" t="s">
        <v>175</v>
      </c>
      <c r="F1491" s="69" t="s">
        <v>208</v>
      </c>
      <c r="G1491" s="69" t="s">
        <v>208</v>
      </c>
      <c r="H1491" s="69" t="s">
        <v>208</v>
      </c>
      <c r="I1491" s="69" t="s">
        <v>208</v>
      </c>
      <c r="J1491" s="64">
        <v>1</v>
      </c>
    </row>
    <row r="1492" spans="1:10" x14ac:dyDescent="0.25">
      <c r="A1492" s="3" t="str">
        <f t="shared" si="23"/>
        <v>AC Tonnage500+7/9/2021 (5:50pm-8:55pm)3</v>
      </c>
      <c r="B1492" t="s">
        <v>64</v>
      </c>
      <c r="C1492" t="s">
        <v>106</v>
      </c>
      <c r="D1492" t="s">
        <v>171</v>
      </c>
      <c r="E1492" t="s">
        <v>176</v>
      </c>
      <c r="F1492" s="69" t="s">
        <v>208</v>
      </c>
      <c r="G1492" s="69" t="s">
        <v>208</v>
      </c>
      <c r="H1492" s="69" t="s">
        <v>208</v>
      </c>
      <c r="I1492" s="69" t="s">
        <v>208</v>
      </c>
      <c r="J1492" s="64">
        <v>1</v>
      </c>
    </row>
    <row r="1493" spans="1:10" x14ac:dyDescent="0.25">
      <c r="A1493" s="3" t="str">
        <f t="shared" si="23"/>
        <v>AC Tonnage500+7/9/2021 (5:50pm-8:55pm)4</v>
      </c>
      <c r="B1493" t="s">
        <v>64</v>
      </c>
      <c r="C1493" t="s">
        <v>106</v>
      </c>
      <c r="D1493" t="s">
        <v>171</v>
      </c>
      <c r="E1493" t="s">
        <v>177</v>
      </c>
      <c r="F1493" s="69" t="s">
        <v>208</v>
      </c>
      <c r="G1493" s="69" t="s">
        <v>208</v>
      </c>
      <c r="H1493" s="69" t="s">
        <v>208</v>
      </c>
      <c r="I1493" s="69" t="s">
        <v>208</v>
      </c>
      <c r="J1493" s="64">
        <v>1</v>
      </c>
    </row>
    <row r="1494" spans="1:10" x14ac:dyDescent="0.25">
      <c r="A1494" s="3" t="str">
        <f t="shared" si="23"/>
        <v>AC Tonnage500+7/9/2021 (5:50pm-8:55pm)5</v>
      </c>
      <c r="B1494" t="s">
        <v>64</v>
      </c>
      <c r="C1494" t="s">
        <v>106</v>
      </c>
      <c r="D1494" t="s">
        <v>171</v>
      </c>
      <c r="E1494" t="s">
        <v>178</v>
      </c>
      <c r="F1494" s="69" t="s">
        <v>208</v>
      </c>
      <c r="G1494" s="69" t="s">
        <v>208</v>
      </c>
      <c r="H1494" s="69" t="s">
        <v>208</v>
      </c>
      <c r="I1494" s="69" t="s">
        <v>208</v>
      </c>
      <c r="J1494" s="64">
        <v>1</v>
      </c>
    </row>
    <row r="1495" spans="1:10" x14ac:dyDescent="0.25">
      <c r="A1495" s="3" t="str">
        <f t="shared" si="23"/>
        <v>AC Tonnage500+7/9/2021 (5:50pm-8:55pm)6</v>
      </c>
      <c r="B1495" t="s">
        <v>64</v>
      </c>
      <c r="C1495" t="s">
        <v>106</v>
      </c>
      <c r="D1495" t="s">
        <v>171</v>
      </c>
      <c r="E1495" t="s">
        <v>179</v>
      </c>
      <c r="F1495" s="69" t="s">
        <v>208</v>
      </c>
      <c r="G1495" s="69" t="s">
        <v>208</v>
      </c>
      <c r="H1495" s="69" t="s">
        <v>208</v>
      </c>
      <c r="I1495" s="69" t="s">
        <v>208</v>
      </c>
      <c r="J1495" s="64">
        <v>1</v>
      </c>
    </row>
    <row r="1496" spans="1:10" x14ac:dyDescent="0.25">
      <c r="A1496" s="3" t="str">
        <f t="shared" si="23"/>
        <v>AC Tonnage500+7/9/2021 (5:50pm-8:55pm)7</v>
      </c>
      <c r="B1496" t="s">
        <v>64</v>
      </c>
      <c r="C1496" t="s">
        <v>106</v>
      </c>
      <c r="D1496" t="s">
        <v>171</v>
      </c>
      <c r="E1496" t="s">
        <v>180</v>
      </c>
      <c r="F1496" s="69" t="s">
        <v>208</v>
      </c>
      <c r="G1496" s="69" t="s">
        <v>208</v>
      </c>
      <c r="H1496" s="69" t="s">
        <v>208</v>
      </c>
      <c r="I1496" s="69" t="s">
        <v>208</v>
      </c>
      <c r="J1496" s="64">
        <v>1</v>
      </c>
    </row>
    <row r="1497" spans="1:10" x14ac:dyDescent="0.25">
      <c r="A1497" s="3" t="str">
        <f t="shared" si="23"/>
        <v>AC Tonnage500+7/9/2021 (5:50pm-8:55pm)8</v>
      </c>
      <c r="B1497" t="s">
        <v>64</v>
      </c>
      <c r="C1497" t="s">
        <v>106</v>
      </c>
      <c r="D1497" t="s">
        <v>171</v>
      </c>
      <c r="E1497" t="s">
        <v>181</v>
      </c>
      <c r="F1497" s="69" t="s">
        <v>208</v>
      </c>
      <c r="G1497" s="69" t="s">
        <v>208</v>
      </c>
      <c r="H1497" s="69" t="s">
        <v>208</v>
      </c>
      <c r="I1497" s="69" t="s">
        <v>208</v>
      </c>
      <c r="J1497" s="64">
        <v>1</v>
      </c>
    </row>
    <row r="1498" spans="1:10" x14ac:dyDescent="0.25">
      <c r="A1498" s="3" t="str">
        <f t="shared" si="23"/>
        <v>AC Tonnage500+7/9/2021 (5:50pm-8:55pm)9</v>
      </c>
      <c r="B1498" t="s">
        <v>64</v>
      </c>
      <c r="C1498" t="s">
        <v>106</v>
      </c>
      <c r="D1498" t="s">
        <v>171</v>
      </c>
      <c r="E1498" t="s">
        <v>182</v>
      </c>
      <c r="F1498" s="69" t="s">
        <v>208</v>
      </c>
      <c r="G1498" s="69" t="s">
        <v>208</v>
      </c>
      <c r="H1498" s="69" t="s">
        <v>208</v>
      </c>
      <c r="I1498" s="69" t="s">
        <v>208</v>
      </c>
      <c r="J1498" s="64">
        <v>1</v>
      </c>
    </row>
    <row r="1499" spans="1:10" x14ac:dyDescent="0.25">
      <c r="A1499" s="3" t="str">
        <f t="shared" si="23"/>
        <v>AC Tonnage500+7/9/2021 (5:50pm-8:55pm)10</v>
      </c>
      <c r="B1499" t="s">
        <v>64</v>
      </c>
      <c r="C1499" t="s">
        <v>106</v>
      </c>
      <c r="D1499" t="s">
        <v>171</v>
      </c>
      <c r="E1499" t="s">
        <v>183</v>
      </c>
      <c r="F1499" s="69" t="s">
        <v>208</v>
      </c>
      <c r="G1499" s="69" t="s">
        <v>208</v>
      </c>
      <c r="H1499" s="69" t="s">
        <v>208</v>
      </c>
      <c r="I1499" s="69" t="s">
        <v>208</v>
      </c>
      <c r="J1499" s="64">
        <v>1</v>
      </c>
    </row>
    <row r="1500" spans="1:10" x14ac:dyDescent="0.25">
      <c r="A1500" s="3" t="str">
        <f t="shared" si="23"/>
        <v>AC Tonnage500+7/9/2021 (5:50pm-8:55pm)11</v>
      </c>
      <c r="B1500" t="s">
        <v>64</v>
      </c>
      <c r="C1500" t="s">
        <v>106</v>
      </c>
      <c r="D1500" t="s">
        <v>171</v>
      </c>
      <c r="E1500" t="s">
        <v>184</v>
      </c>
      <c r="F1500" s="69" t="s">
        <v>208</v>
      </c>
      <c r="G1500" s="69" t="s">
        <v>208</v>
      </c>
      <c r="H1500" s="69" t="s">
        <v>208</v>
      </c>
      <c r="I1500" s="69" t="s">
        <v>208</v>
      </c>
      <c r="J1500" s="64">
        <v>1</v>
      </c>
    </row>
    <row r="1501" spans="1:10" x14ac:dyDescent="0.25">
      <c r="A1501" s="3" t="str">
        <f t="shared" si="23"/>
        <v>AC Tonnage500+7/9/2021 (5:50pm-8:55pm)12</v>
      </c>
      <c r="B1501" t="s">
        <v>64</v>
      </c>
      <c r="C1501" t="s">
        <v>106</v>
      </c>
      <c r="D1501" t="s">
        <v>171</v>
      </c>
      <c r="E1501" t="s">
        <v>185</v>
      </c>
      <c r="F1501" s="69" t="s">
        <v>208</v>
      </c>
      <c r="G1501" s="69" t="s">
        <v>208</v>
      </c>
      <c r="H1501" s="69" t="s">
        <v>208</v>
      </c>
      <c r="I1501" s="69" t="s">
        <v>208</v>
      </c>
      <c r="J1501" s="64">
        <v>1</v>
      </c>
    </row>
    <row r="1502" spans="1:10" x14ac:dyDescent="0.25">
      <c r="A1502" s="3" t="str">
        <f t="shared" si="23"/>
        <v>AC Tonnage500+7/9/2021 (5:50pm-8:55pm)13</v>
      </c>
      <c r="B1502" t="s">
        <v>64</v>
      </c>
      <c r="C1502" t="s">
        <v>106</v>
      </c>
      <c r="D1502" t="s">
        <v>171</v>
      </c>
      <c r="E1502" t="s">
        <v>186</v>
      </c>
      <c r="F1502" s="69" t="s">
        <v>208</v>
      </c>
      <c r="G1502" s="69" t="s">
        <v>208</v>
      </c>
      <c r="H1502" s="69" t="s">
        <v>208</v>
      </c>
      <c r="I1502" s="69" t="s">
        <v>208</v>
      </c>
      <c r="J1502" s="64">
        <v>1</v>
      </c>
    </row>
    <row r="1503" spans="1:10" x14ac:dyDescent="0.25">
      <c r="A1503" s="3" t="str">
        <f t="shared" si="23"/>
        <v>AC Tonnage500+7/9/2021 (5:50pm-8:55pm)14</v>
      </c>
      <c r="B1503" t="s">
        <v>64</v>
      </c>
      <c r="C1503" t="s">
        <v>106</v>
      </c>
      <c r="D1503" t="s">
        <v>171</v>
      </c>
      <c r="E1503" t="s">
        <v>187</v>
      </c>
      <c r="F1503" s="69" t="s">
        <v>208</v>
      </c>
      <c r="G1503" s="69" t="s">
        <v>208</v>
      </c>
      <c r="H1503" s="69" t="s">
        <v>208</v>
      </c>
      <c r="I1503" s="69" t="s">
        <v>208</v>
      </c>
      <c r="J1503" s="64">
        <v>1</v>
      </c>
    </row>
    <row r="1504" spans="1:10" x14ac:dyDescent="0.25">
      <c r="A1504" s="3" t="str">
        <f t="shared" si="23"/>
        <v>AC Tonnage500+7/9/2021 (5:50pm-8:55pm)15</v>
      </c>
      <c r="B1504" t="s">
        <v>64</v>
      </c>
      <c r="C1504" t="s">
        <v>106</v>
      </c>
      <c r="D1504" t="s">
        <v>171</v>
      </c>
      <c r="E1504" t="s">
        <v>188</v>
      </c>
      <c r="F1504" s="69" t="s">
        <v>208</v>
      </c>
      <c r="G1504" s="69" t="s">
        <v>208</v>
      </c>
      <c r="H1504" s="69" t="s">
        <v>208</v>
      </c>
      <c r="I1504" s="69" t="s">
        <v>208</v>
      </c>
      <c r="J1504" s="64">
        <v>1</v>
      </c>
    </row>
    <row r="1505" spans="1:10" x14ac:dyDescent="0.25">
      <c r="A1505" s="3" t="str">
        <f t="shared" si="23"/>
        <v>AC Tonnage500+7/9/2021 (5:50pm-8:55pm)16</v>
      </c>
      <c r="B1505" t="s">
        <v>64</v>
      </c>
      <c r="C1505" t="s">
        <v>106</v>
      </c>
      <c r="D1505" t="s">
        <v>171</v>
      </c>
      <c r="E1505" t="s">
        <v>189</v>
      </c>
      <c r="F1505" s="69" t="s">
        <v>208</v>
      </c>
      <c r="G1505" s="69" t="s">
        <v>208</v>
      </c>
      <c r="H1505" s="69" t="s">
        <v>208</v>
      </c>
      <c r="I1505" s="69" t="s">
        <v>208</v>
      </c>
      <c r="J1505" s="64">
        <v>1</v>
      </c>
    </row>
    <row r="1506" spans="1:10" x14ac:dyDescent="0.25">
      <c r="A1506" s="3" t="str">
        <f t="shared" si="23"/>
        <v>AC Tonnage500+7/9/2021 (5:50pm-8:55pm)17</v>
      </c>
      <c r="B1506" t="s">
        <v>64</v>
      </c>
      <c r="C1506" t="s">
        <v>106</v>
      </c>
      <c r="D1506" t="s">
        <v>171</v>
      </c>
      <c r="E1506" t="s">
        <v>190</v>
      </c>
      <c r="F1506" s="69" t="s">
        <v>208</v>
      </c>
      <c r="G1506" s="69" t="s">
        <v>208</v>
      </c>
      <c r="H1506" s="69" t="s">
        <v>208</v>
      </c>
      <c r="I1506" s="69" t="s">
        <v>208</v>
      </c>
      <c r="J1506" s="64">
        <v>1</v>
      </c>
    </row>
    <row r="1507" spans="1:10" x14ac:dyDescent="0.25">
      <c r="A1507" s="3" t="str">
        <f t="shared" si="23"/>
        <v>AC Tonnage500+7/9/2021 (5:50pm-8:55pm)18</v>
      </c>
      <c r="B1507" t="s">
        <v>64</v>
      </c>
      <c r="C1507" t="s">
        <v>106</v>
      </c>
      <c r="D1507" t="s">
        <v>171</v>
      </c>
      <c r="E1507" t="s">
        <v>191</v>
      </c>
      <c r="F1507" s="69" t="s">
        <v>208</v>
      </c>
      <c r="G1507" s="69" t="s">
        <v>208</v>
      </c>
      <c r="H1507" s="69" t="s">
        <v>208</v>
      </c>
      <c r="I1507" s="69" t="s">
        <v>208</v>
      </c>
      <c r="J1507" s="64">
        <v>1</v>
      </c>
    </row>
    <row r="1508" spans="1:10" x14ac:dyDescent="0.25">
      <c r="A1508" s="3" t="str">
        <f t="shared" si="23"/>
        <v>AC Tonnage500+7/9/2021 (5:50pm-8:55pm)19</v>
      </c>
      <c r="B1508" t="s">
        <v>64</v>
      </c>
      <c r="C1508" t="s">
        <v>106</v>
      </c>
      <c r="D1508" t="s">
        <v>171</v>
      </c>
      <c r="E1508" t="s">
        <v>192</v>
      </c>
      <c r="F1508" s="69" t="s">
        <v>208</v>
      </c>
      <c r="G1508" s="69" t="s">
        <v>208</v>
      </c>
      <c r="H1508" s="69" t="s">
        <v>208</v>
      </c>
      <c r="I1508" s="69" t="s">
        <v>208</v>
      </c>
      <c r="J1508" s="64">
        <v>1</v>
      </c>
    </row>
    <row r="1509" spans="1:10" x14ac:dyDescent="0.25">
      <c r="A1509" s="3" t="str">
        <f t="shared" si="23"/>
        <v>AC Tonnage500+7/9/2021 (5:50pm-8:55pm)20</v>
      </c>
      <c r="B1509" t="s">
        <v>64</v>
      </c>
      <c r="C1509" t="s">
        <v>106</v>
      </c>
      <c r="D1509" t="s">
        <v>171</v>
      </c>
      <c r="E1509" t="s">
        <v>193</v>
      </c>
      <c r="F1509" s="69" t="s">
        <v>208</v>
      </c>
      <c r="G1509" s="69" t="s">
        <v>208</v>
      </c>
      <c r="H1509" s="69" t="s">
        <v>208</v>
      </c>
      <c r="I1509" s="69" t="s">
        <v>208</v>
      </c>
      <c r="J1509" s="64">
        <v>1</v>
      </c>
    </row>
    <row r="1510" spans="1:10" x14ac:dyDescent="0.25">
      <c r="A1510" s="3" t="str">
        <f t="shared" si="23"/>
        <v>AC Tonnage500+7/9/2021 (5:50pm-8:55pm)21</v>
      </c>
      <c r="B1510" t="s">
        <v>64</v>
      </c>
      <c r="C1510" t="s">
        <v>106</v>
      </c>
      <c r="D1510" t="s">
        <v>171</v>
      </c>
      <c r="E1510" t="s">
        <v>194</v>
      </c>
      <c r="F1510" s="69" t="s">
        <v>208</v>
      </c>
      <c r="G1510" s="69" t="s">
        <v>208</v>
      </c>
      <c r="H1510" s="69" t="s">
        <v>208</v>
      </c>
      <c r="I1510" s="69" t="s">
        <v>208</v>
      </c>
      <c r="J1510" s="64">
        <v>1</v>
      </c>
    </row>
    <row r="1511" spans="1:10" x14ac:dyDescent="0.25">
      <c r="A1511" s="3" t="str">
        <f t="shared" si="23"/>
        <v>AC Tonnage500+7/9/2021 (5:50pm-8:55pm)22</v>
      </c>
      <c r="B1511" t="s">
        <v>64</v>
      </c>
      <c r="C1511" t="s">
        <v>106</v>
      </c>
      <c r="D1511" t="s">
        <v>171</v>
      </c>
      <c r="E1511" t="s">
        <v>195</v>
      </c>
      <c r="F1511" s="69" t="s">
        <v>208</v>
      </c>
      <c r="G1511" s="69" t="s">
        <v>208</v>
      </c>
      <c r="H1511" s="69" t="s">
        <v>208</v>
      </c>
      <c r="I1511" s="69" t="s">
        <v>208</v>
      </c>
      <c r="J1511" s="64">
        <v>1</v>
      </c>
    </row>
    <row r="1512" spans="1:10" x14ac:dyDescent="0.25">
      <c r="A1512" s="3" t="str">
        <f t="shared" si="23"/>
        <v>AC Tonnage500+7/9/2021 (5:50pm-8:55pm)23</v>
      </c>
      <c r="B1512" t="s">
        <v>64</v>
      </c>
      <c r="C1512" t="s">
        <v>106</v>
      </c>
      <c r="D1512" t="s">
        <v>171</v>
      </c>
      <c r="E1512" t="s">
        <v>196</v>
      </c>
      <c r="F1512" s="69" t="s">
        <v>208</v>
      </c>
      <c r="G1512" s="69" t="s">
        <v>208</v>
      </c>
      <c r="H1512" s="69" t="s">
        <v>208</v>
      </c>
      <c r="I1512" s="69" t="s">
        <v>208</v>
      </c>
      <c r="J1512" s="64">
        <v>1</v>
      </c>
    </row>
    <row r="1513" spans="1:10" x14ac:dyDescent="0.25">
      <c r="A1513" s="3" t="str">
        <f t="shared" si="23"/>
        <v>AC Tonnage500+7/9/2021 (5:50pm-8:55pm)24</v>
      </c>
      <c r="B1513" t="s">
        <v>64</v>
      </c>
      <c r="C1513" t="s">
        <v>106</v>
      </c>
      <c r="D1513" t="s">
        <v>171</v>
      </c>
      <c r="E1513" t="s">
        <v>197</v>
      </c>
      <c r="F1513" s="69" t="s">
        <v>208</v>
      </c>
      <c r="G1513" s="69" t="s">
        <v>208</v>
      </c>
      <c r="H1513" s="69" t="s">
        <v>208</v>
      </c>
      <c r="I1513" s="69" t="s">
        <v>208</v>
      </c>
      <c r="J1513" s="64">
        <v>1</v>
      </c>
    </row>
    <row r="1514" spans="1:10" x14ac:dyDescent="0.25">
      <c r="A1514" s="3" t="str">
        <f t="shared" si="23"/>
        <v>AC Tonnage500+8/27/2021 (5:00pm-6:00pm)1</v>
      </c>
      <c r="B1514" t="s">
        <v>64</v>
      </c>
      <c r="C1514" t="s">
        <v>106</v>
      </c>
      <c r="D1514" t="s">
        <v>172</v>
      </c>
      <c r="E1514" t="s">
        <v>174</v>
      </c>
      <c r="F1514" s="69" t="s">
        <v>208</v>
      </c>
      <c r="G1514" s="69" t="s">
        <v>208</v>
      </c>
      <c r="H1514" s="69" t="s">
        <v>208</v>
      </c>
      <c r="I1514" s="69" t="s">
        <v>208</v>
      </c>
      <c r="J1514" s="64">
        <v>1</v>
      </c>
    </row>
    <row r="1515" spans="1:10" x14ac:dyDescent="0.25">
      <c r="A1515" s="3" t="str">
        <f t="shared" si="23"/>
        <v>AC Tonnage500+8/27/2021 (5:00pm-6:00pm)2</v>
      </c>
      <c r="B1515" t="s">
        <v>64</v>
      </c>
      <c r="C1515" t="s">
        <v>106</v>
      </c>
      <c r="D1515" t="s">
        <v>172</v>
      </c>
      <c r="E1515" t="s">
        <v>175</v>
      </c>
      <c r="F1515" s="69" t="s">
        <v>208</v>
      </c>
      <c r="G1515" s="69" t="s">
        <v>208</v>
      </c>
      <c r="H1515" s="69" t="s">
        <v>208</v>
      </c>
      <c r="I1515" s="69" t="s">
        <v>208</v>
      </c>
      <c r="J1515" s="64">
        <v>1</v>
      </c>
    </row>
    <row r="1516" spans="1:10" x14ac:dyDescent="0.25">
      <c r="A1516" s="3" t="str">
        <f t="shared" si="23"/>
        <v>AC Tonnage500+8/27/2021 (5:00pm-6:00pm)3</v>
      </c>
      <c r="B1516" t="s">
        <v>64</v>
      </c>
      <c r="C1516" t="s">
        <v>106</v>
      </c>
      <c r="D1516" t="s">
        <v>172</v>
      </c>
      <c r="E1516" t="s">
        <v>176</v>
      </c>
      <c r="F1516" s="69" t="s">
        <v>208</v>
      </c>
      <c r="G1516" s="69" t="s">
        <v>208</v>
      </c>
      <c r="H1516" s="69" t="s">
        <v>208</v>
      </c>
      <c r="I1516" s="69" t="s">
        <v>208</v>
      </c>
      <c r="J1516" s="64">
        <v>1</v>
      </c>
    </row>
    <row r="1517" spans="1:10" x14ac:dyDescent="0.25">
      <c r="A1517" s="3" t="str">
        <f t="shared" si="23"/>
        <v>AC Tonnage500+8/27/2021 (5:00pm-6:00pm)4</v>
      </c>
      <c r="B1517" t="s">
        <v>64</v>
      </c>
      <c r="C1517" t="s">
        <v>106</v>
      </c>
      <c r="D1517" t="s">
        <v>172</v>
      </c>
      <c r="E1517" t="s">
        <v>177</v>
      </c>
      <c r="F1517" s="69" t="s">
        <v>208</v>
      </c>
      <c r="G1517" s="69" t="s">
        <v>208</v>
      </c>
      <c r="H1517" s="69" t="s">
        <v>208</v>
      </c>
      <c r="I1517" s="69" t="s">
        <v>208</v>
      </c>
      <c r="J1517" s="64">
        <v>1</v>
      </c>
    </row>
    <row r="1518" spans="1:10" x14ac:dyDescent="0.25">
      <c r="A1518" s="3" t="str">
        <f t="shared" si="23"/>
        <v>AC Tonnage500+8/27/2021 (5:00pm-6:00pm)5</v>
      </c>
      <c r="B1518" t="s">
        <v>64</v>
      </c>
      <c r="C1518" t="s">
        <v>106</v>
      </c>
      <c r="D1518" t="s">
        <v>172</v>
      </c>
      <c r="E1518" t="s">
        <v>178</v>
      </c>
      <c r="F1518" s="69" t="s">
        <v>208</v>
      </c>
      <c r="G1518" s="69" t="s">
        <v>208</v>
      </c>
      <c r="H1518" s="69" t="s">
        <v>208</v>
      </c>
      <c r="I1518" s="69" t="s">
        <v>208</v>
      </c>
      <c r="J1518" s="64">
        <v>1</v>
      </c>
    </row>
    <row r="1519" spans="1:10" x14ac:dyDescent="0.25">
      <c r="A1519" s="3" t="str">
        <f t="shared" si="23"/>
        <v>AC Tonnage500+8/27/2021 (5:00pm-6:00pm)6</v>
      </c>
      <c r="B1519" t="s">
        <v>64</v>
      </c>
      <c r="C1519" t="s">
        <v>106</v>
      </c>
      <c r="D1519" t="s">
        <v>172</v>
      </c>
      <c r="E1519" t="s">
        <v>179</v>
      </c>
      <c r="F1519" s="69" t="s">
        <v>208</v>
      </c>
      <c r="G1519" s="69" t="s">
        <v>208</v>
      </c>
      <c r="H1519" s="69" t="s">
        <v>208</v>
      </c>
      <c r="I1519" s="69" t="s">
        <v>208</v>
      </c>
      <c r="J1519" s="64">
        <v>1</v>
      </c>
    </row>
    <row r="1520" spans="1:10" x14ac:dyDescent="0.25">
      <c r="A1520" s="3" t="str">
        <f t="shared" si="23"/>
        <v>AC Tonnage500+8/27/2021 (5:00pm-6:00pm)7</v>
      </c>
      <c r="B1520" t="s">
        <v>64</v>
      </c>
      <c r="C1520" t="s">
        <v>106</v>
      </c>
      <c r="D1520" t="s">
        <v>172</v>
      </c>
      <c r="E1520" t="s">
        <v>180</v>
      </c>
      <c r="F1520" s="69" t="s">
        <v>208</v>
      </c>
      <c r="G1520" s="69" t="s">
        <v>208</v>
      </c>
      <c r="H1520" s="69" t="s">
        <v>208</v>
      </c>
      <c r="I1520" s="69" t="s">
        <v>208</v>
      </c>
      <c r="J1520" s="64">
        <v>1</v>
      </c>
    </row>
    <row r="1521" spans="1:10" x14ac:dyDescent="0.25">
      <c r="A1521" s="3" t="str">
        <f t="shared" si="23"/>
        <v>AC Tonnage500+8/27/2021 (5:00pm-6:00pm)8</v>
      </c>
      <c r="B1521" t="s">
        <v>64</v>
      </c>
      <c r="C1521" t="s">
        <v>106</v>
      </c>
      <c r="D1521" t="s">
        <v>172</v>
      </c>
      <c r="E1521" t="s">
        <v>181</v>
      </c>
      <c r="F1521" s="69" t="s">
        <v>208</v>
      </c>
      <c r="G1521" s="69" t="s">
        <v>208</v>
      </c>
      <c r="H1521" s="69" t="s">
        <v>208</v>
      </c>
      <c r="I1521" s="69" t="s">
        <v>208</v>
      </c>
      <c r="J1521" s="64">
        <v>1</v>
      </c>
    </row>
    <row r="1522" spans="1:10" x14ac:dyDescent="0.25">
      <c r="A1522" s="3" t="str">
        <f t="shared" si="23"/>
        <v>AC Tonnage500+8/27/2021 (5:00pm-6:00pm)9</v>
      </c>
      <c r="B1522" t="s">
        <v>64</v>
      </c>
      <c r="C1522" t="s">
        <v>106</v>
      </c>
      <c r="D1522" t="s">
        <v>172</v>
      </c>
      <c r="E1522" t="s">
        <v>182</v>
      </c>
      <c r="F1522" s="69" t="s">
        <v>208</v>
      </c>
      <c r="G1522" s="69" t="s">
        <v>208</v>
      </c>
      <c r="H1522" s="69" t="s">
        <v>208</v>
      </c>
      <c r="I1522" s="69" t="s">
        <v>208</v>
      </c>
      <c r="J1522" s="64">
        <v>1</v>
      </c>
    </row>
    <row r="1523" spans="1:10" x14ac:dyDescent="0.25">
      <c r="A1523" s="3" t="str">
        <f t="shared" si="23"/>
        <v>AC Tonnage500+8/27/2021 (5:00pm-6:00pm)10</v>
      </c>
      <c r="B1523" t="s">
        <v>64</v>
      </c>
      <c r="C1523" t="s">
        <v>106</v>
      </c>
      <c r="D1523" t="s">
        <v>172</v>
      </c>
      <c r="E1523" t="s">
        <v>183</v>
      </c>
      <c r="F1523" s="69" t="s">
        <v>208</v>
      </c>
      <c r="G1523" s="69" t="s">
        <v>208</v>
      </c>
      <c r="H1523" s="69" t="s">
        <v>208</v>
      </c>
      <c r="I1523" s="69" t="s">
        <v>208</v>
      </c>
      <c r="J1523" s="64">
        <v>1</v>
      </c>
    </row>
    <row r="1524" spans="1:10" x14ac:dyDescent="0.25">
      <c r="A1524" s="3" t="str">
        <f t="shared" si="23"/>
        <v>AC Tonnage500+8/27/2021 (5:00pm-6:00pm)11</v>
      </c>
      <c r="B1524" t="s">
        <v>64</v>
      </c>
      <c r="C1524" t="s">
        <v>106</v>
      </c>
      <c r="D1524" t="s">
        <v>172</v>
      </c>
      <c r="E1524" t="s">
        <v>184</v>
      </c>
      <c r="F1524" s="69" t="s">
        <v>208</v>
      </c>
      <c r="G1524" s="69" t="s">
        <v>208</v>
      </c>
      <c r="H1524" s="69" t="s">
        <v>208</v>
      </c>
      <c r="I1524" s="69" t="s">
        <v>208</v>
      </c>
      <c r="J1524" s="64">
        <v>1</v>
      </c>
    </row>
    <row r="1525" spans="1:10" x14ac:dyDescent="0.25">
      <c r="A1525" s="3" t="str">
        <f t="shared" si="23"/>
        <v>AC Tonnage500+8/27/2021 (5:00pm-6:00pm)12</v>
      </c>
      <c r="B1525" t="s">
        <v>64</v>
      </c>
      <c r="C1525" t="s">
        <v>106</v>
      </c>
      <c r="D1525" t="s">
        <v>172</v>
      </c>
      <c r="E1525" t="s">
        <v>185</v>
      </c>
      <c r="F1525" s="69" t="s">
        <v>208</v>
      </c>
      <c r="G1525" s="69" t="s">
        <v>208</v>
      </c>
      <c r="H1525" s="69" t="s">
        <v>208</v>
      </c>
      <c r="I1525" s="69" t="s">
        <v>208</v>
      </c>
      <c r="J1525" s="64">
        <v>1</v>
      </c>
    </row>
    <row r="1526" spans="1:10" x14ac:dyDescent="0.25">
      <c r="A1526" s="3" t="str">
        <f t="shared" si="23"/>
        <v>AC Tonnage500+8/27/2021 (5:00pm-6:00pm)13</v>
      </c>
      <c r="B1526" t="s">
        <v>64</v>
      </c>
      <c r="C1526" t="s">
        <v>106</v>
      </c>
      <c r="D1526" t="s">
        <v>172</v>
      </c>
      <c r="E1526" t="s">
        <v>186</v>
      </c>
      <c r="F1526" s="69" t="s">
        <v>208</v>
      </c>
      <c r="G1526" s="69" t="s">
        <v>208</v>
      </c>
      <c r="H1526" s="69" t="s">
        <v>208</v>
      </c>
      <c r="I1526" s="69" t="s">
        <v>208</v>
      </c>
      <c r="J1526" s="64">
        <v>1</v>
      </c>
    </row>
    <row r="1527" spans="1:10" x14ac:dyDescent="0.25">
      <c r="A1527" s="3" t="str">
        <f t="shared" si="23"/>
        <v>AC Tonnage500+8/27/2021 (5:00pm-6:00pm)14</v>
      </c>
      <c r="B1527" t="s">
        <v>64</v>
      </c>
      <c r="C1527" t="s">
        <v>106</v>
      </c>
      <c r="D1527" t="s">
        <v>172</v>
      </c>
      <c r="E1527" t="s">
        <v>187</v>
      </c>
      <c r="F1527" s="69" t="s">
        <v>208</v>
      </c>
      <c r="G1527" s="69" t="s">
        <v>208</v>
      </c>
      <c r="H1527" s="69" t="s">
        <v>208</v>
      </c>
      <c r="I1527" s="69" t="s">
        <v>208</v>
      </c>
      <c r="J1527" s="64">
        <v>1</v>
      </c>
    </row>
    <row r="1528" spans="1:10" x14ac:dyDescent="0.25">
      <c r="A1528" s="3" t="str">
        <f t="shared" si="23"/>
        <v>AC Tonnage500+8/27/2021 (5:00pm-6:00pm)15</v>
      </c>
      <c r="B1528" t="s">
        <v>64</v>
      </c>
      <c r="C1528" t="s">
        <v>106</v>
      </c>
      <c r="D1528" t="s">
        <v>172</v>
      </c>
      <c r="E1528" t="s">
        <v>188</v>
      </c>
      <c r="F1528" s="69" t="s">
        <v>208</v>
      </c>
      <c r="G1528" s="69" t="s">
        <v>208</v>
      </c>
      <c r="H1528" s="69" t="s">
        <v>208</v>
      </c>
      <c r="I1528" s="69" t="s">
        <v>208</v>
      </c>
      <c r="J1528" s="64">
        <v>1</v>
      </c>
    </row>
    <row r="1529" spans="1:10" x14ac:dyDescent="0.25">
      <c r="A1529" s="3" t="str">
        <f t="shared" si="23"/>
        <v>AC Tonnage500+8/27/2021 (5:00pm-6:00pm)16</v>
      </c>
      <c r="B1529" t="s">
        <v>64</v>
      </c>
      <c r="C1529" t="s">
        <v>106</v>
      </c>
      <c r="D1529" t="s">
        <v>172</v>
      </c>
      <c r="E1529" t="s">
        <v>189</v>
      </c>
      <c r="F1529" s="69" t="s">
        <v>208</v>
      </c>
      <c r="G1529" s="69" t="s">
        <v>208</v>
      </c>
      <c r="H1529" s="69" t="s">
        <v>208</v>
      </c>
      <c r="I1529" s="69" t="s">
        <v>208</v>
      </c>
      <c r="J1529" s="64">
        <v>1</v>
      </c>
    </row>
    <row r="1530" spans="1:10" x14ac:dyDescent="0.25">
      <c r="A1530" s="3" t="str">
        <f t="shared" si="23"/>
        <v>AC Tonnage500+8/27/2021 (5:00pm-6:00pm)17</v>
      </c>
      <c r="B1530" t="s">
        <v>64</v>
      </c>
      <c r="C1530" t="s">
        <v>106</v>
      </c>
      <c r="D1530" t="s">
        <v>172</v>
      </c>
      <c r="E1530" t="s">
        <v>190</v>
      </c>
      <c r="F1530" s="69" t="s">
        <v>208</v>
      </c>
      <c r="G1530" s="69" t="s">
        <v>208</v>
      </c>
      <c r="H1530" s="69" t="s">
        <v>208</v>
      </c>
      <c r="I1530" s="69" t="s">
        <v>208</v>
      </c>
      <c r="J1530" s="64">
        <v>1</v>
      </c>
    </row>
    <row r="1531" spans="1:10" x14ac:dyDescent="0.25">
      <c r="A1531" s="3" t="str">
        <f t="shared" si="23"/>
        <v>AC Tonnage500+8/27/2021 (5:00pm-6:00pm)18</v>
      </c>
      <c r="B1531" t="s">
        <v>64</v>
      </c>
      <c r="C1531" t="s">
        <v>106</v>
      </c>
      <c r="D1531" t="s">
        <v>172</v>
      </c>
      <c r="E1531" t="s">
        <v>191</v>
      </c>
      <c r="F1531" s="69" t="s">
        <v>208</v>
      </c>
      <c r="G1531" s="69" t="s">
        <v>208</v>
      </c>
      <c r="H1531" s="69" t="s">
        <v>208</v>
      </c>
      <c r="I1531" s="69" t="s">
        <v>208</v>
      </c>
      <c r="J1531" s="64">
        <v>1</v>
      </c>
    </row>
    <row r="1532" spans="1:10" x14ac:dyDescent="0.25">
      <c r="A1532" s="3" t="str">
        <f t="shared" si="23"/>
        <v>AC Tonnage500+8/27/2021 (5:00pm-6:00pm)19</v>
      </c>
      <c r="B1532" t="s">
        <v>64</v>
      </c>
      <c r="C1532" t="s">
        <v>106</v>
      </c>
      <c r="D1532" t="s">
        <v>172</v>
      </c>
      <c r="E1532" t="s">
        <v>192</v>
      </c>
      <c r="F1532" s="69" t="s">
        <v>208</v>
      </c>
      <c r="G1532" s="69" t="s">
        <v>208</v>
      </c>
      <c r="H1532" s="69" t="s">
        <v>208</v>
      </c>
      <c r="I1532" s="69" t="s">
        <v>208</v>
      </c>
      <c r="J1532" s="64">
        <v>1</v>
      </c>
    </row>
    <row r="1533" spans="1:10" x14ac:dyDescent="0.25">
      <c r="A1533" s="3" t="str">
        <f t="shared" si="23"/>
        <v>AC Tonnage500+8/27/2021 (5:00pm-6:00pm)20</v>
      </c>
      <c r="B1533" t="s">
        <v>64</v>
      </c>
      <c r="C1533" t="s">
        <v>106</v>
      </c>
      <c r="D1533" t="s">
        <v>172</v>
      </c>
      <c r="E1533" t="s">
        <v>193</v>
      </c>
      <c r="F1533" s="69" t="s">
        <v>208</v>
      </c>
      <c r="G1533" s="69" t="s">
        <v>208</v>
      </c>
      <c r="H1533" s="69" t="s">
        <v>208</v>
      </c>
      <c r="I1533" s="69" t="s">
        <v>208</v>
      </c>
      <c r="J1533" s="64">
        <v>1</v>
      </c>
    </row>
    <row r="1534" spans="1:10" x14ac:dyDescent="0.25">
      <c r="A1534" s="3" t="str">
        <f t="shared" si="23"/>
        <v>AC Tonnage500+8/27/2021 (5:00pm-6:00pm)21</v>
      </c>
      <c r="B1534" t="s">
        <v>64</v>
      </c>
      <c r="C1534" t="s">
        <v>106</v>
      </c>
      <c r="D1534" t="s">
        <v>172</v>
      </c>
      <c r="E1534" t="s">
        <v>194</v>
      </c>
      <c r="F1534" s="69" t="s">
        <v>208</v>
      </c>
      <c r="G1534" s="69" t="s">
        <v>208</v>
      </c>
      <c r="H1534" s="69" t="s">
        <v>208</v>
      </c>
      <c r="I1534" s="69" t="s">
        <v>208</v>
      </c>
      <c r="J1534" s="64">
        <v>1</v>
      </c>
    </row>
    <row r="1535" spans="1:10" x14ac:dyDescent="0.25">
      <c r="A1535" s="3" t="str">
        <f t="shared" si="23"/>
        <v>AC Tonnage500+8/27/2021 (5:00pm-6:00pm)22</v>
      </c>
      <c r="B1535" t="s">
        <v>64</v>
      </c>
      <c r="C1535" t="s">
        <v>106</v>
      </c>
      <c r="D1535" t="s">
        <v>172</v>
      </c>
      <c r="E1535" t="s">
        <v>195</v>
      </c>
      <c r="F1535" s="69" t="s">
        <v>208</v>
      </c>
      <c r="G1535" s="69" t="s">
        <v>208</v>
      </c>
      <c r="H1535" s="69" t="s">
        <v>208</v>
      </c>
      <c r="I1535" s="69" t="s">
        <v>208</v>
      </c>
      <c r="J1535" s="64">
        <v>1</v>
      </c>
    </row>
    <row r="1536" spans="1:10" x14ac:dyDescent="0.25">
      <c r="A1536" s="3" t="str">
        <f t="shared" si="23"/>
        <v>AC Tonnage500+8/27/2021 (5:00pm-6:00pm)23</v>
      </c>
      <c r="B1536" t="s">
        <v>64</v>
      </c>
      <c r="C1536" t="s">
        <v>106</v>
      </c>
      <c r="D1536" t="s">
        <v>172</v>
      </c>
      <c r="E1536" t="s">
        <v>196</v>
      </c>
      <c r="F1536" s="69" t="s">
        <v>208</v>
      </c>
      <c r="G1536" s="69" t="s">
        <v>208</v>
      </c>
      <c r="H1536" s="69" t="s">
        <v>208</v>
      </c>
      <c r="I1536" s="69" t="s">
        <v>208</v>
      </c>
      <c r="J1536" s="64">
        <v>1</v>
      </c>
    </row>
    <row r="1537" spans="1:10" x14ac:dyDescent="0.25">
      <c r="A1537" s="3" t="str">
        <f t="shared" si="23"/>
        <v>AC Tonnage500+8/27/2021 (5:00pm-6:00pm)24</v>
      </c>
      <c r="B1537" t="s">
        <v>64</v>
      </c>
      <c r="C1537" t="s">
        <v>106</v>
      </c>
      <c r="D1537" t="s">
        <v>172</v>
      </c>
      <c r="E1537" t="s">
        <v>197</v>
      </c>
      <c r="F1537" s="69" t="s">
        <v>208</v>
      </c>
      <c r="G1537" s="69" t="s">
        <v>208</v>
      </c>
      <c r="H1537" s="69" t="s">
        <v>208</v>
      </c>
      <c r="I1537" s="69" t="s">
        <v>208</v>
      </c>
      <c r="J1537" s="64">
        <v>1</v>
      </c>
    </row>
    <row r="1538" spans="1:10" x14ac:dyDescent="0.25">
      <c r="A1538" s="3" t="str">
        <f t="shared" si="23"/>
        <v>AC Tonnage500+9/9/2021 (3:58pm-5:00pm)1</v>
      </c>
      <c r="B1538" t="s">
        <v>64</v>
      </c>
      <c r="C1538" t="s">
        <v>106</v>
      </c>
      <c r="D1538" t="s">
        <v>173</v>
      </c>
      <c r="E1538" t="s">
        <v>174</v>
      </c>
      <c r="F1538" s="69" t="s">
        <v>208</v>
      </c>
      <c r="G1538" s="69" t="s">
        <v>208</v>
      </c>
      <c r="H1538" s="69" t="s">
        <v>208</v>
      </c>
      <c r="I1538" s="69" t="s">
        <v>208</v>
      </c>
      <c r="J1538" s="64">
        <v>1</v>
      </c>
    </row>
    <row r="1539" spans="1:10" x14ac:dyDescent="0.25">
      <c r="A1539" s="3" t="str">
        <f t="shared" ref="A1539:A1602" si="24">B1539&amp;C1539&amp;D1539&amp;E1539</f>
        <v>AC Tonnage500+9/9/2021 (3:58pm-5:00pm)2</v>
      </c>
      <c r="B1539" t="s">
        <v>64</v>
      </c>
      <c r="C1539" t="s">
        <v>106</v>
      </c>
      <c r="D1539" t="s">
        <v>173</v>
      </c>
      <c r="E1539" t="s">
        <v>175</v>
      </c>
      <c r="F1539" s="69" t="s">
        <v>208</v>
      </c>
      <c r="G1539" s="69" t="s">
        <v>208</v>
      </c>
      <c r="H1539" s="69" t="s">
        <v>208</v>
      </c>
      <c r="I1539" s="69" t="s">
        <v>208</v>
      </c>
      <c r="J1539" s="64">
        <v>1</v>
      </c>
    </row>
    <row r="1540" spans="1:10" x14ac:dyDescent="0.25">
      <c r="A1540" s="3" t="str">
        <f t="shared" si="24"/>
        <v>AC Tonnage500+9/9/2021 (3:58pm-5:00pm)3</v>
      </c>
      <c r="B1540" t="s">
        <v>64</v>
      </c>
      <c r="C1540" t="s">
        <v>106</v>
      </c>
      <c r="D1540" t="s">
        <v>173</v>
      </c>
      <c r="E1540" t="s">
        <v>176</v>
      </c>
      <c r="F1540" s="69" t="s">
        <v>208</v>
      </c>
      <c r="G1540" s="69" t="s">
        <v>208</v>
      </c>
      <c r="H1540" s="69" t="s">
        <v>208</v>
      </c>
      <c r="I1540" s="69" t="s">
        <v>208</v>
      </c>
      <c r="J1540" s="64">
        <v>1</v>
      </c>
    </row>
    <row r="1541" spans="1:10" x14ac:dyDescent="0.25">
      <c r="A1541" s="3" t="str">
        <f t="shared" si="24"/>
        <v>AC Tonnage500+9/9/2021 (3:58pm-5:00pm)4</v>
      </c>
      <c r="B1541" t="s">
        <v>64</v>
      </c>
      <c r="C1541" t="s">
        <v>106</v>
      </c>
      <c r="D1541" t="s">
        <v>173</v>
      </c>
      <c r="E1541" t="s">
        <v>177</v>
      </c>
      <c r="F1541" s="69" t="s">
        <v>208</v>
      </c>
      <c r="G1541" s="69" t="s">
        <v>208</v>
      </c>
      <c r="H1541" s="69" t="s">
        <v>208</v>
      </c>
      <c r="I1541" s="69" t="s">
        <v>208</v>
      </c>
      <c r="J1541" s="64">
        <v>1</v>
      </c>
    </row>
    <row r="1542" spans="1:10" x14ac:dyDescent="0.25">
      <c r="A1542" s="3" t="str">
        <f t="shared" si="24"/>
        <v>AC Tonnage500+9/9/2021 (3:58pm-5:00pm)5</v>
      </c>
      <c r="B1542" t="s">
        <v>64</v>
      </c>
      <c r="C1542" t="s">
        <v>106</v>
      </c>
      <c r="D1542" t="s">
        <v>173</v>
      </c>
      <c r="E1542" t="s">
        <v>178</v>
      </c>
      <c r="F1542" s="69" t="s">
        <v>208</v>
      </c>
      <c r="G1542" s="69" t="s">
        <v>208</v>
      </c>
      <c r="H1542" s="69" t="s">
        <v>208</v>
      </c>
      <c r="I1542" s="69" t="s">
        <v>208</v>
      </c>
      <c r="J1542" s="64">
        <v>1</v>
      </c>
    </row>
    <row r="1543" spans="1:10" x14ac:dyDescent="0.25">
      <c r="A1543" s="3" t="str">
        <f t="shared" si="24"/>
        <v>AC Tonnage500+9/9/2021 (3:58pm-5:00pm)6</v>
      </c>
      <c r="B1543" t="s">
        <v>64</v>
      </c>
      <c r="C1543" t="s">
        <v>106</v>
      </c>
      <c r="D1543" t="s">
        <v>173</v>
      </c>
      <c r="E1543" t="s">
        <v>179</v>
      </c>
      <c r="F1543" s="69" t="s">
        <v>208</v>
      </c>
      <c r="G1543" s="69" t="s">
        <v>208</v>
      </c>
      <c r="H1543" s="69" t="s">
        <v>208</v>
      </c>
      <c r="I1543" s="69" t="s">
        <v>208</v>
      </c>
      <c r="J1543" s="64">
        <v>1</v>
      </c>
    </row>
    <row r="1544" spans="1:10" x14ac:dyDescent="0.25">
      <c r="A1544" s="3" t="str">
        <f t="shared" si="24"/>
        <v>AC Tonnage500+9/9/2021 (3:58pm-5:00pm)7</v>
      </c>
      <c r="B1544" t="s">
        <v>64</v>
      </c>
      <c r="C1544" t="s">
        <v>106</v>
      </c>
      <c r="D1544" t="s">
        <v>173</v>
      </c>
      <c r="E1544" t="s">
        <v>180</v>
      </c>
      <c r="F1544" s="69" t="s">
        <v>208</v>
      </c>
      <c r="G1544" s="69" t="s">
        <v>208</v>
      </c>
      <c r="H1544" s="69" t="s">
        <v>208</v>
      </c>
      <c r="I1544" s="69" t="s">
        <v>208</v>
      </c>
      <c r="J1544" s="64">
        <v>1</v>
      </c>
    </row>
    <row r="1545" spans="1:10" x14ac:dyDescent="0.25">
      <c r="A1545" s="3" t="str">
        <f t="shared" si="24"/>
        <v>AC Tonnage500+9/9/2021 (3:58pm-5:00pm)8</v>
      </c>
      <c r="B1545" t="s">
        <v>64</v>
      </c>
      <c r="C1545" t="s">
        <v>106</v>
      </c>
      <c r="D1545" t="s">
        <v>173</v>
      </c>
      <c r="E1545" t="s">
        <v>181</v>
      </c>
      <c r="F1545" s="69" t="s">
        <v>208</v>
      </c>
      <c r="G1545" s="69" t="s">
        <v>208</v>
      </c>
      <c r="H1545" s="69" t="s">
        <v>208</v>
      </c>
      <c r="I1545" s="69" t="s">
        <v>208</v>
      </c>
      <c r="J1545" s="64">
        <v>1</v>
      </c>
    </row>
    <row r="1546" spans="1:10" x14ac:dyDescent="0.25">
      <c r="A1546" s="3" t="str">
        <f t="shared" si="24"/>
        <v>AC Tonnage500+9/9/2021 (3:58pm-5:00pm)9</v>
      </c>
      <c r="B1546" t="s">
        <v>64</v>
      </c>
      <c r="C1546" t="s">
        <v>106</v>
      </c>
      <c r="D1546" t="s">
        <v>173</v>
      </c>
      <c r="E1546" t="s">
        <v>182</v>
      </c>
      <c r="F1546" s="69" t="s">
        <v>208</v>
      </c>
      <c r="G1546" s="69" t="s">
        <v>208</v>
      </c>
      <c r="H1546" s="69" t="s">
        <v>208</v>
      </c>
      <c r="I1546" s="69" t="s">
        <v>208</v>
      </c>
      <c r="J1546" s="64">
        <v>1</v>
      </c>
    </row>
    <row r="1547" spans="1:10" x14ac:dyDescent="0.25">
      <c r="A1547" s="3" t="str">
        <f t="shared" si="24"/>
        <v>AC Tonnage500+9/9/2021 (3:58pm-5:00pm)10</v>
      </c>
      <c r="B1547" t="s">
        <v>64</v>
      </c>
      <c r="C1547" t="s">
        <v>106</v>
      </c>
      <c r="D1547" t="s">
        <v>173</v>
      </c>
      <c r="E1547" t="s">
        <v>183</v>
      </c>
      <c r="F1547" s="69" t="s">
        <v>208</v>
      </c>
      <c r="G1547" s="69" t="s">
        <v>208</v>
      </c>
      <c r="H1547" s="69" t="s">
        <v>208</v>
      </c>
      <c r="I1547" s="69" t="s">
        <v>208</v>
      </c>
      <c r="J1547" s="64">
        <v>1</v>
      </c>
    </row>
    <row r="1548" spans="1:10" x14ac:dyDescent="0.25">
      <c r="A1548" s="3" t="str">
        <f t="shared" si="24"/>
        <v>AC Tonnage500+9/9/2021 (3:58pm-5:00pm)11</v>
      </c>
      <c r="B1548" t="s">
        <v>64</v>
      </c>
      <c r="C1548" t="s">
        <v>106</v>
      </c>
      <c r="D1548" t="s">
        <v>173</v>
      </c>
      <c r="E1548" t="s">
        <v>184</v>
      </c>
      <c r="F1548" s="69" t="s">
        <v>208</v>
      </c>
      <c r="G1548" s="69" t="s">
        <v>208</v>
      </c>
      <c r="H1548" s="69" t="s">
        <v>208</v>
      </c>
      <c r="I1548" s="69" t="s">
        <v>208</v>
      </c>
      <c r="J1548" s="64">
        <v>1</v>
      </c>
    </row>
    <row r="1549" spans="1:10" x14ac:dyDescent="0.25">
      <c r="A1549" s="3" t="str">
        <f t="shared" si="24"/>
        <v>AC Tonnage500+9/9/2021 (3:58pm-5:00pm)12</v>
      </c>
      <c r="B1549" t="s">
        <v>64</v>
      </c>
      <c r="C1549" t="s">
        <v>106</v>
      </c>
      <c r="D1549" t="s">
        <v>173</v>
      </c>
      <c r="E1549" t="s">
        <v>185</v>
      </c>
      <c r="F1549" s="69" t="s">
        <v>208</v>
      </c>
      <c r="G1549" s="69" t="s">
        <v>208</v>
      </c>
      <c r="H1549" s="69" t="s">
        <v>208</v>
      </c>
      <c r="I1549" s="69" t="s">
        <v>208</v>
      </c>
      <c r="J1549" s="64">
        <v>1</v>
      </c>
    </row>
    <row r="1550" spans="1:10" x14ac:dyDescent="0.25">
      <c r="A1550" s="3" t="str">
        <f t="shared" si="24"/>
        <v>AC Tonnage500+9/9/2021 (3:58pm-5:00pm)13</v>
      </c>
      <c r="B1550" t="s">
        <v>64</v>
      </c>
      <c r="C1550" t="s">
        <v>106</v>
      </c>
      <c r="D1550" t="s">
        <v>173</v>
      </c>
      <c r="E1550" t="s">
        <v>186</v>
      </c>
      <c r="F1550" s="69" t="s">
        <v>208</v>
      </c>
      <c r="G1550" s="69" t="s">
        <v>208</v>
      </c>
      <c r="H1550" s="69" t="s">
        <v>208</v>
      </c>
      <c r="I1550" s="69" t="s">
        <v>208</v>
      </c>
      <c r="J1550" s="64">
        <v>1</v>
      </c>
    </row>
    <row r="1551" spans="1:10" x14ac:dyDescent="0.25">
      <c r="A1551" s="3" t="str">
        <f t="shared" si="24"/>
        <v>AC Tonnage500+9/9/2021 (3:58pm-5:00pm)14</v>
      </c>
      <c r="B1551" t="s">
        <v>64</v>
      </c>
      <c r="C1551" t="s">
        <v>106</v>
      </c>
      <c r="D1551" t="s">
        <v>173</v>
      </c>
      <c r="E1551" t="s">
        <v>187</v>
      </c>
      <c r="F1551" s="69" t="s">
        <v>208</v>
      </c>
      <c r="G1551" s="69" t="s">
        <v>208</v>
      </c>
      <c r="H1551" s="69" t="s">
        <v>208</v>
      </c>
      <c r="I1551" s="69" t="s">
        <v>208</v>
      </c>
      <c r="J1551" s="64">
        <v>1</v>
      </c>
    </row>
    <row r="1552" spans="1:10" x14ac:dyDescent="0.25">
      <c r="A1552" s="3" t="str">
        <f t="shared" si="24"/>
        <v>AC Tonnage500+9/9/2021 (3:58pm-5:00pm)15</v>
      </c>
      <c r="B1552" t="s">
        <v>64</v>
      </c>
      <c r="C1552" t="s">
        <v>106</v>
      </c>
      <c r="D1552" t="s">
        <v>173</v>
      </c>
      <c r="E1552" t="s">
        <v>188</v>
      </c>
      <c r="F1552" s="69" t="s">
        <v>208</v>
      </c>
      <c r="G1552" s="69" t="s">
        <v>208</v>
      </c>
      <c r="H1552" s="69" t="s">
        <v>208</v>
      </c>
      <c r="I1552" s="69" t="s">
        <v>208</v>
      </c>
      <c r="J1552" s="64">
        <v>1</v>
      </c>
    </row>
    <row r="1553" spans="1:10" x14ac:dyDescent="0.25">
      <c r="A1553" s="3" t="str">
        <f t="shared" si="24"/>
        <v>AC Tonnage500+9/9/2021 (3:58pm-5:00pm)16</v>
      </c>
      <c r="B1553" t="s">
        <v>64</v>
      </c>
      <c r="C1553" t="s">
        <v>106</v>
      </c>
      <c r="D1553" t="s">
        <v>173</v>
      </c>
      <c r="E1553" t="s">
        <v>189</v>
      </c>
      <c r="F1553" s="69" t="s">
        <v>208</v>
      </c>
      <c r="G1553" s="69" t="s">
        <v>208</v>
      </c>
      <c r="H1553" s="69" t="s">
        <v>208</v>
      </c>
      <c r="I1553" s="69" t="s">
        <v>208</v>
      </c>
      <c r="J1553" s="64">
        <v>1</v>
      </c>
    </row>
    <row r="1554" spans="1:10" x14ac:dyDescent="0.25">
      <c r="A1554" s="3" t="str">
        <f t="shared" si="24"/>
        <v>AC Tonnage500+9/9/2021 (3:58pm-5:00pm)17</v>
      </c>
      <c r="B1554" t="s">
        <v>64</v>
      </c>
      <c r="C1554" t="s">
        <v>106</v>
      </c>
      <c r="D1554" t="s">
        <v>173</v>
      </c>
      <c r="E1554" t="s">
        <v>190</v>
      </c>
      <c r="F1554" s="69" t="s">
        <v>208</v>
      </c>
      <c r="G1554" s="69" t="s">
        <v>208</v>
      </c>
      <c r="H1554" s="69" t="s">
        <v>208</v>
      </c>
      <c r="I1554" s="69" t="s">
        <v>208</v>
      </c>
      <c r="J1554" s="64">
        <v>1</v>
      </c>
    </row>
    <row r="1555" spans="1:10" x14ac:dyDescent="0.25">
      <c r="A1555" s="3" t="str">
        <f t="shared" si="24"/>
        <v>AC Tonnage500+9/9/2021 (3:58pm-5:00pm)18</v>
      </c>
      <c r="B1555" t="s">
        <v>64</v>
      </c>
      <c r="C1555" t="s">
        <v>106</v>
      </c>
      <c r="D1555" t="s">
        <v>173</v>
      </c>
      <c r="E1555" t="s">
        <v>191</v>
      </c>
      <c r="F1555" s="69" t="s">
        <v>208</v>
      </c>
      <c r="G1555" s="69" t="s">
        <v>208</v>
      </c>
      <c r="H1555" s="69" t="s">
        <v>208</v>
      </c>
      <c r="I1555" s="69" t="s">
        <v>208</v>
      </c>
      <c r="J1555" s="64">
        <v>1</v>
      </c>
    </row>
    <row r="1556" spans="1:10" x14ac:dyDescent="0.25">
      <c r="A1556" s="3" t="str">
        <f t="shared" si="24"/>
        <v>AC Tonnage500+9/9/2021 (3:58pm-5:00pm)19</v>
      </c>
      <c r="B1556" t="s">
        <v>64</v>
      </c>
      <c r="C1556" t="s">
        <v>106</v>
      </c>
      <c r="D1556" t="s">
        <v>173</v>
      </c>
      <c r="E1556" t="s">
        <v>192</v>
      </c>
      <c r="F1556" s="69" t="s">
        <v>208</v>
      </c>
      <c r="G1556" s="69" t="s">
        <v>208</v>
      </c>
      <c r="H1556" s="69" t="s">
        <v>208</v>
      </c>
      <c r="I1556" s="69" t="s">
        <v>208</v>
      </c>
      <c r="J1556" s="64">
        <v>1</v>
      </c>
    </row>
    <row r="1557" spans="1:10" x14ac:dyDescent="0.25">
      <c r="A1557" s="3" t="str">
        <f t="shared" si="24"/>
        <v>AC Tonnage500+9/9/2021 (3:58pm-5:00pm)20</v>
      </c>
      <c r="B1557" t="s">
        <v>64</v>
      </c>
      <c r="C1557" t="s">
        <v>106</v>
      </c>
      <c r="D1557" t="s">
        <v>173</v>
      </c>
      <c r="E1557" t="s">
        <v>193</v>
      </c>
      <c r="F1557" s="69" t="s">
        <v>208</v>
      </c>
      <c r="G1557" s="69" t="s">
        <v>208</v>
      </c>
      <c r="H1557" s="69" t="s">
        <v>208</v>
      </c>
      <c r="I1557" s="69" t="s">
        <v>208</v>
      </c>
      <c r="J1557" s="64">
        <v>1</v>
      </c>
    </row>
    <row r="1558" spans="1:10" x14ac:dyDescent="0.25">
      <c r="A1558" s="3" t="str">
        <f t="shared" si="24"/>
        <v>AC Tonnage500+9/9/2021 (3:58pm-5:00pm)21</v>
      </c>
      <c r="B1558" t="s">
        <v>64</v>
      </c>
      <c r="C1558" t="s">
        <v>106</v>
      </c>
      <c r="D1558" t="s">
        <v>173</v>
      </c>
      <c r="E1558" t="s">
        <v>194</v>
      </c>
      <c r="F1558" s="69" t="s">
        <v>208</v>
      </c>
      <c r="G1558" s="69" t="s">
        <v>208</v>
      </c>
      <c r="H1558" s="69" t="s">
        <v>208</v>
      </c>
      <c r="I1558" s="69" t="s">
        <v>208</v>
      </c>
      <c r="J1558" s="64">
        <v>1</v>
      </c>
    </row>
    <row r="1559" spans="1:10" x14ac:dyDescent="0.25">
      <c r="A1559" s="3" t="str">
        <f t="shared" si="24"/>
        <v>AC Tonnage500+9/9/2021 (3:58pm-5:00pm)22</v>
      </c>
      <c r="B1559" t="s">
        <v>64</v>
      </c>
      <c r="C1559" t="s">
        <v>106</v>
      </c>
      <c r="D1559" t="s">
        <v>173</v>
      </c>
      <c r="E1559" t="s">
        <v>195</v>
      </c>
      <c r="F1559" s="69" t="s">
        <v>208</v>
      </c>
      <c r="G1559" s="69" t="s">
        <v>208</v>
      </c>
      <c r="H1559" s="69" t="s">
        <v>208</v>
      </c>
      <c r="I1559" s="69" t="s">
        <v>208</v>
      </c>
      <c r="J1559" s="64">
        <v>1</v>
      </c>
    </row>
    <row r="1560" spans="1:10" x14ac:dyDescent="0.25">
      <c r="A1560" s="3" t="str">
        <f t="shared" si="24"/>
        <v>AC Tonnage500+9/9/2021 (3:58pm-5:00pm)23</v>
      </c>
      <c r="B1560" t="s">
        <v>64</v>
      </c>
      <c r="C1560" t="s">
        <v>106</v>
      </c>
      <c r="D1560" t="s">
        <v>173</v>
      </c>
      <c r="E1560" t="s">
        <v>196</v>
      </c>
      <c r="F1560" s="69" t="s">
        <v>208</v>
      </c>
      <c r="G1560" s="69" t="s">
        <v>208</v>
      </c>
      <c r="H1560" s="69" t="s">
        <v>208</v>
      </c>
      <c r="I1560" s="69" t="s">
        <v>208</v>
      </c>
      <c r="J1560" s="64">
        <v>1</v>
      </c>
    </row>
    <row r="1561" spans="1:10" x14ac:dyDescent="0.25">
      <c r="A1561" s="3" t="str">
        <f t="shared" si="24"/>
        <v>AC Tonnage500+9/9/2021 (3:58pm-5:00pm)24</v>
      </c>
      <c r="B1561" t="s">
        <v>64</v>
      </c>
      <c r="C1561" t="s">
        <v>106</v>
      </c>
      <c r="D1561" t="s">
        <v>173</v>
      </c>
      <c r="E1561" t="s">
        <v>197</v>
      </c>
      <c r="F1561" s="69" t="s">
        <v>208</v>
      </c>
      <c r="G1561" s="69" t="s">
        <v>208</v>
      </c>
      <c r="H1561" s="69" t="s">
        <v>208</v>
      </c>
      <c r="I1561" s="69" t="s">
        <v>208</v>
      </c>
      <c r="J1561" s="64">
        <v>1</v>
      </c>
    </row>
    <row r="1562" spans="1:10" x14ac:dyDescent="0.25">
      <c r="A1562" s="3" t="str">
        <f t="shared" si="24"/>
        <v>AC Tonnage500+Average Event Day (5:00pm-6:00pm)1</v>
      </c>
      <c r="B1562" t="s">
        <v>64</v>
      </c>
      <c r="C1562" t="s">
        <v>106</v>
      </c>
      <c r="D1562" t="s">
        <v>167</v>
      </c>
      <c r="E1562" t="s">
        <v>174</v>
      </c>
      <c r="F1562" s="69" t="s">
        <v>208</v>
      </c>
      <c r="G1562" s="69" t="s">
        <v>208</v>
      </c>
      <c r="H1562" s="69" t="s">
        <v>208</v>
      </c>
      <c r="I1562" s="69" t="s">
        <v>208</v>
      </c>
      <c r="J1562" s="64">
        <v>1</v>
      </c>
    </row>
    <row r="1563" spans="1:10" x14ac:dyDescent="0.25">
      <c r="A1563" s="3" t="str">
        <f t="shared" si="24"/>
        <v>AC Tonnage500+Average Event Day (5:00pm-6:00pm)2</v>
      </c>
      <c r="B1563" t="s">
        <v>64</v>
      </c>
      <c r="C1563" t="s">
        <v>106</v>
      </c>
      <c r="D1563" t="s">
        <v>167</v>
      </c>
      <c r="E1563" t="s">
        <v>175</v>
      </c>
      <c r="F1563" s="69" t="s">
        <v>208</v>
      </c>
      <c r="G1563" s="69" t="s">
        <v>208</v>
      </c>
      <c r="H1563" s="69" t="s">
        <v>208</v>
      </c>
      <c r="I1563" s="69" t="s">
        <v>208</v>
      </c>
      <c r="J1563" s="64">
        <v>1</v>
      </c>
    </row>
    <row r="1564" spans="1:10" x14ac:dyDescent="0.25">
      <c r="A1564" s="3" t="str">
        <f t="shared" si="24"/>
        <v>AC Tonnage500+Average Event Day (5:00pm-6:00pm)3</v>
      </c>
      <c r="B1564" t="s">
        <v>64</v>
      </c>
      <c r="C1564" t="s">
        <v>106</v>
      </c>
      <c r="D1564" t="s">
        <v>167</v>
      </c>
      <c r="E1564" t="s">
        <v>176</v>
      </c>
      <c r="F1564" s="69" t="s">
        <v>208</v>
      </c>
      <c r="G1564" s="69" t="s">
        <v>208</v>
      </c>
      <c r="H1564" s="69" t="s">
        <v>208</v>
      </c>
      <c r="I1564" s="69" t="s">
        <v>208</v>
      </c>
      <c r="J1564" s="64">
        <v>1</v>
      </c>
    </row>
    <row r="1565" spans="1:10" x14ac:dyDescent="0.25">
      <c r="A1565" s="3" t="str">
        <f t="shared" si="24"/>
        <v>AC Tonnage500+Average Event Day (5:00pm-6:00pm)4</v>
      </c>
      <c r="B1565" t="s">
        <v>64</v>
      </c>
      <c r="C1565" t="s">
        <v>106</v>
      </c>
      <c r="D1565" t="s">
        <v>167</v>
      </c>
      <c r="E1565" t="s">
        <v>177</v>
      </c>
      <c r="F1565" s="69" t="s">
        <v>208</v>
      </c>
      <c r="G1565" s="69" t="s">
        <v>208</v>
      </c>
      <c r="H1565" s="69" t="s">
        <v>208</v>
      </c>
      <c r="I1565" s="69" t="s">
        <v>208</v>
      </c>
      <c r="J1565" s="64">
        <v>1</v>
      </c>
    </row>
    <row r="1566" spans="1:10" x14ac:dyDescent="0.25">
      <c r="A1566" s="3" t="str">
        <f t="shared" si="24"/>
        <v>AC Tonnage500+Average Event Day (5:00pm-6:00pm)5</v>
      </c>
      <c r="B1566" t="s">
        <v>64</v>
      </c>
      <c r="C1566" t="s">
        <v>106</v>
      </c>
      <c r="D1566" t="s">
        <v>167</v>
      </c>
      <c r="E1566" t="s">
        <v>178</v>
      </c>
      <c r="F1566" s="69" t="s">
        <v>208</v>
      </c>
      <c r="G1566" s="69" t="s">
        <v>208</v>
      </c>
      <c r="H1566" s="69" t="s">
        <v>208</v>
      </c>
      <c r="I1566" s="69" t="s">
        <v>208</v>
      </c>
      <c r="J1566" s="64">
        <v>1</v>
      </c>
    </row>
    <row r="1567" spans="1:10" x14ac:dyDescent="0.25">
      <c r="A1567" s="3" t="str">
        <f t="shared" si="24"/>
        <v>AC Tonnage500+Average Event Day (5:00pm-6:00pm)6</v>
      </c>
      <c r="B1567" t="s">
        <v>64</v>
      </c>
      <c r="C1567" t="s">
        <v>106</v>
      </c>
      <c r="D1567" t="s">
        <v>167</v>
      </c>
      <c r="E1567" t="s">
        <v>179</v>
      </c>
      <c r="F1567" s="69" t="s">
        <v>208</v>
      </c>
      <c r="G1567" s="69" t="s">
        <v>208</v>
      </c>
      <c r="H1567" s="69" t="s">
        <v>208</v>
      </c>
      <c r="I1567" s="69" t="s">
        <v>208</v>
      </c>
      <c r="J1567" s="64">
        <v>1</v>
      </c>
    </row>
    <row r="1568" spans="1:10" x14ac:dyDescent="0.25">
      <c r="A1568" s="3" t="str">
        <f t="shared" si="24"/>
        <v>AC Tonnage500+Average Event Day (5:00pm-6:00pm)7</v>
      </c>
      <c r="B1568" t="s">
        <v>64</v>
      </c>
      <c r="C1568" t="s">
        <v>106</v>
      </c>
      <c r="D1568" t="s">
        <v>167</v>
      </c>
      <c r="E1568" t="s">
        <v>180</v>
      </c>
      <c r="F1568" s="69" t="s">
        <v>208</v>
      </c>
      <c r="G1568" s="69" t="s">
        <v>208</v>
      </c>
      <c r="H1568" s="69" t="s">
        <v>208</v>
      </c>
      <c r="I1568" s="69" t="s">
        <v>208</v>
      </c>
      <c r="J1568" s="64">
        <v>1</v>
      </c>
    </row>
    <row r="1569" spans="1:10" x14ac:dyDescent="0.25">
      <c r="A1569" s="3" t="str">
        <f t="shared" si="24"/>
        <v>AC Tonnage500+Average Event Day (5:00pm-6:00pm)8</v>
      </c>
      <c r="B1569" t="s">
        <v>64</v>
      </c>
      <c r="C1569" t="s">
        <v>106</v>
      </c>
      <c r="D1569" t="s">
        <v>167</v>
      </c>
      <c r="E1569" t="s">
        <v>181</v>
      </c>
      <c r="F1569" s="69" t="s">
        <v>208</v>
      </c>
      <c r="G1569" s="69" t="s">
        <v>208</v>
      </c>
      <c r="H1569" s="69" t="s">
        <v>208</v>
      </c>
      <c r="I1569" s="69" t="s">
        <v>208</v>
      </c>
      <c r="J1569" s="64">
        <v>1</v>
      </c>
    </row>
    <row r="1570" spans="1:10" x14ac:dyDescent="0.25">
      <c r="A1570" s="3" t="str">
        <f t="shared" si="24"/>
        <v>AC Tonnage500+Average Event Day (5:00pm-6:00pm)9</v>
      </c>
      <c r="B1570" t="s">
        <v>64</v>
      </c>
      <c r="C1570" t="s">
        <v>106</v>
      </c>
      <c r="D1570" t="s">
        <v>167</v>
      </c>
      <c r="E1570" t="s">
        <v>182</v>
      </c>
      <c r="F1570" s="69" t="s">
        <v>208</v>
      </c>
      <c r="G1570" s="69" t="s">
        <v>208</v>
      </c>
      <c r="H1570" s="69" t="s">
        <v>208</v>
      </c>
      <c r="I1570" s="69" t="s">
        <v>208</v>
      </c>
      <c r="J1570" s="64">
        <v>1</v>
      </c>
    </row>
    <row r="1571" spans="1:10" x14ac:dyDescent="0.25">
      <c r="A1571" s="3" t="str">
        <f t="shared" si="24"/>
        <v>AC Tonnage500+Average Event Day (5:00pm-6:00pm)10</v>
      </c>
      <c r="B1571" t="s">
        <v>64</v>
      </c>
      <c r="C1571" t="s">
        <v>106</v>
      </c>
      <c r="D1571" t="s">
        <v>167</v>
      </c>
      <c r="E1571" t="s">
        <v>183</v>
      </c>
      <c r="F1571" s="69" t="s">
        <v>208</v>
      </c>
      <c r="G1571" s="69" t="s">
        <v>208</v>
      </c>
      <c r="H1571" s="69" t="s">
        <v>208</v>
      </c>
      <c r="I1571" s="69" t="s">
        <v>208</v>
      </c>
      <c r="J1571" s="64">
        <v>1</v>
      </c>
    </row>
    <row r="1572" spans="1:10" x14ac:dyDescent="0.25">
      <c r="A1572" s="3" t="str">
        <f t="shared" si="24"/>
        <v>AC Tonnage500+Average Event Day (5:00pm-6:00pm)11</v>
      </c>
      <c r="B1572" t="s">
        <v>64</v>
      </c>
      <c r="C1572" t="s">
        <v>106</v>
      </c>
      <c r="D1572" t="s">
        <v>167</v>
      </c>
      <c r="E1572" t="s">
        <v>184</v>
      </c>
      <c r="F1572" s="69" t="s">
        <v>208</v>
      </c>
      <c r="G1572" s="69" t="s">
        <v>208</v>
      </c>
      <c r="H1572" s="69" t="s">
        <v>208</v>
      </c>
      <c r="I1572" s="69" t="s">
        <v>208</v>
      </c>
      <c r="J1572" s="64">
        <v>1</v>
      </c>
    </row>
    <row r="1573" spans="1:10" x14ac:dyDescent="0.25">
      <c r="A1573" s="3" t="str">
        <f t="shared" si="24"/>
        <v>AC Tonnage500+Average Event Day (5:00pm-6:00pm)12</v>
      </c>
      <c r="B1573" t="s">
        <v>64</v>
      </c>
      <c r="C1573" t="s">
        <v>106</v>
      </c>
      <c r="D1573" t="s">
        <v>167</v>
      </c>
      <c r="E1573" t="s">
        <v>185</v>
      </c>
      <c r="F1573" s="69" t="s">
        <v>208</v>
      </c>
      <c r="G1573" s="69" t="s">
        <v>208</v>
      </c>
      <c r="H1573" s="69" t="s">
        <v>208</v>
      </c>
      <c r="I1573" s="69" t="s">
        <v>208</v>
      </c>
      <c r="J1573" s="64">
        <v>1</v>
      </c>
    </row>
    <row r="1574" spans="1:10" x14ac:dyDescent="0.25">
      <c r="A1574" s="3" t="str">
        <f t="shared" si="24"/>
        <v>AC Tonnage500+Average Event Day (5:00pm-6:00pm)13</v>
      </c>
      <c r="B1574" t="s">
        <v>64</v>
      </c>
      <c r="C1574" t="s">
        <v>106</v>
      </c>
      <c r="D1574" t="s">
        <v>167</v>
      </c>
      <c r="E1574" t="s">
        <v>186</v>
      </c>
      <c r="F1574" s="69" t="s">
        <v>208</v>
      </c>
      <c r="G1574" s="69" t="s">
        <v>208</v>
      </c>
      <c r="H1574" s="69" t="s">
        <v>208</v>
      </c>
      <c r="I1574" s="69" t="s">
        <v>208</v>
      </c>
      <c r="J1574" s="64">
        <v>1</v>
      </c>
    </row>
    <row r="1575" spans="1:10" x14ac:dyDescent="0.25">
      <c r="A1575" s="3" t="str">
        <f t="shared" si="24"/>
        <v>AC Tonnage500+Average Event Day (5:00pm-6:00pm)14</v>
      </c>
      <c r="B1575" t="s">
        <v>64</v>
      </c>
      <c r="C1575" t="s">
        <v>106</v>
      </c>
      <c r="D1575" t="s">
        <v>167</v>
      </c>
      <c r="E1575" t="s">
        <v>187</v>
      </c>
      <c r="F1575" s="69" t="s">
        <v>208</v>
      </c>
      <c r="G1575" s="69" t="s">
        <v>208</v>
      </c>
      <c r="H1575" s="69" t="s">
        <v>208</v>
      </c>
      <c r="I1575" s="69" t="s">
        <v>208</v>
      </c>
      <c r="J1575" s="64">
        <v>1</v>
      </c>
    </row>
    <row r="1576" spans="1:10" x14ac:dyDescent="0.25">
      <c r="A1576" s="3" t="str">
        <f t="shared" si="24"/>
        <v>AC Tonnage500+Average Event Day (5:00pm-6:00pm)15</v>
      </c>
      <c r="B1576" t="s">
        <v>64</v>
      </c>
      <c r="C1576" t="s">
        <v>106</v>
      </c>
      <c r="D1576" t="s">
        <v>167</v>
      </c>
      <c r="E1576" t="s">
        <v>188</v>
      </c>
      <c r="F1576" s="69" t="s">
        <v>208</v>
      </c>
      <c r="G1576" s="69" t="s">
        <v>208</v>
      </c>
      <c r="H1576" s="69" t="s">
        <v>208</v>
      </c>
      <c r="I1576" s="69" t="s">
        <v>208</v>
      </c>
      <c r="J1576" s="64">
        <v>1</v>
      </c>
    </row>
    <row r="1577" spans="1:10" x14ac:dyDescent="0.25">
      <c r="A1577" s="3" t="str">
        <f t="shared" si="24"/>
        <v>AC Tonnage500+Average Event Day (5:00pm-6:00pm)16</v>
      </c>
      <c r="B1577" t="s">
        <v>64</v>
      </c>
      <c r="C1577" t="s">
        <v>106</v>
      </c>
      <c r="D1577" t="s">
        <v>167</v>
      </c>
      <c r="E1577" t="s">
        <v>189</v>
      </c>
      <c r="F1577" s="69" t="s">
        <v>208</v>
      </c>
      <c r="G1577" s="69" t="s">
        <v>208</v>
      </c>
      <c r="H1577" s="69" t="s">
        <v>208</v>
      </c>
      <c r="I1577" s="69" t="s">
        <v>208</v>
      </c>
      <c r="J1577" s="64">
        <v>1</v>
      </c>
    </row>
    <row r="1578" spans="1:10" x14ac:dyDescent="0.25">
      <c r="A1578" s="3" t="str">
        <f t="shared" si="24"/>
        <v>AC Tonnage500+Average Event Day (5:00pm-6:00pm)17</v>
      </c>
      <c r="B1578" t="s">
        <v>64</v>
      </c>
      <c r="C1578" t="s">
        <v>106</v>
      </c>
      <c r="D1578" t="s">
        <v>167</v>
      </c>
      <c r="E1578" t="s">
        <v>190</v>
      </c>
      <c r="F1578" s="69" t="s">
        <v>208</v>
      </c>
      <c r="G1578" s="69" t="s">
        <v>208</v>
      </c>
      <c r="H1578" s="69" t="s">
        <v>208</v>
      </c>
      <c r="I1578" s="69" t="s">
        <v>208</v>
      </c>
      <c r="J1578" s="64">
        <v>1</v>
      </c>
    </row>
    <row r="1579" spans="1:10" x14ac:dyDescent="0.25">
      <c r="A1579" s="3" t="str">
        <f t="shared" si="24"/>
        <v>AC Tonnage500+Average Event Day (5:00pm-6:00pm)18</v>
      </c>
      <c r="B1579" t="s">
        <v>64</v>
      </c>
      <c r="C1579" t="s">
        <v>106</v>
      </c>
      <c r="D1579" t="s">
        <v>167</v>
      </c>
      <c r="E1579" t="s">
        <v>191</v>
      </c>
      <c r="F1579" s="69" t="s">
        <v>208</v>
      </c>
      <c r="G1579" s="69" t="s">
        <v>208</v>
      </c>
      <c r="H1579" s="69" t="s">
        <v>208</v>
      </c>
      <c r="I1579" s="69" t="s">
        <v>208</v>
      </c>
      <c r="J1579" s="64">
        <v>1</v>
      </c>
    </row>
    <row r="1580" spans="1:10" x14ac:dyDescent="0.25">
      <c r="A1580" s="3" t="str">
        <f t="shared" si="24"/>
        <v>AC Tonnage500+Average Event Day (5:00pm-6:00pm)19</v>
      </c>
      <c r="B1580" t="s">
        <v>64</v>
      </c>
      <c r="C1580" t="s">
        <v>106</v>
      </c>
      <c r="D1580" t="s">
        <v>167</v>
      </c>
      <c r="E1580" t="s">
        <v>192</v>
      </c>
      <c r="F1580" s="69" t="s">
        <v>208</v>
      </c>
      <c r="G1580" s="69" t="s">
        <v>208</v>
      </c>
      <c r="H1580" s="69" t="s">
        <v>208</v>
      </c>
      <c r="I1580" s="69" t="s">
        <v>208</v>
      </c>
      <c r="J1580" s="64">
        <v>1</v>
      </c>
    </row>
    <row r="1581" spans="1:10" x14ac:dyDescent="0.25">
      <c r="A1581" s="3" t="str">
        <f t="shared" si="24"/>
        <v>AC Tonnage500+Average Event Day (5:00pm-6:00pm)20</v>
      </c>
      <c r="B1581" t="s">
        <v>64</v>
      </c>
      <c r="C1581" t="s">
        <v>106</v>
      </c>
      <c r="D1581" t="s">
        <v>167</v>
      </c>
      <c r="E1581" t="s">
        <v>193</v>
      </c>
      <c r="F1581" s="69" t="s">
        <v>208</v>
      </c>
      <c r="G1581" s="69" t="s">
        <v>208</v>
      </c>
      <c r="H1581" s="69" t="s">
        <v>208</v>
      </c>
      <c r="I1581" s="69" t="s">
        <v>208</v>
      </c>
      <c r="J1581" s="64">
        <v>1</v>
      </c>
    </row>
    <row r="1582" spans="1:10" x14ac:dyDescent="0.25">
      <c r="A1582" s="3" t="str">
        <f t="shared" si="24"/>
        <v>AC Tonnage500+Average Event Day (5:00pm-6:00pm)21</v>
      </c>
      <c r="B1582" t="s">
        <v>64</v>
      </c>
      <c r="C1582" t="s">
        <v>106</v>
      </c>
      <c r="D1582" t="s">
        <v>167</v>
      </c>
      <c r="E1582" t="s">
        <v>194</v>
      </c>
      <c r="F1582" s="69" t="s">
        <v>208</v>
      </c>
      <c r="G1582" s="69" t="s">
        <v>208</v>
      </c>
      <c r="H1582" s="69" t="s">
        <v>208</v>
      </c>
      <c r="I1582" s="69" t="s">
        <v>208</v>
      </c>
      <c r="J1582" s="64">
        <v>1</v>
      </c>
    </row>
    <row r="1583" spans="1:10" x14ac:dyDescent="0.25">
      <c r="A1583" s="3" t="str">
        <f t="shared" si="24"/>
        <v>AC Tonnage500+Average Event Day (5:00pm-6:00pm)22</v>
      </c>
      <c r="B1583" t="s">
        <v>64</v>
      </c>
      <c r="C1583" t="s">
        <v>106</v>
      </c>
      <c r="D1583" t="s">
        <v>167</v>
      </c>
      <c r="E1583" t="s">
        <v>195</v>
      </c>
      <c r="F1583" s="69" t="s">
        <v>208</v>
      </c>
      <c r="G1583" s="69" t="s">
        <v>208</v>
      </c>
      <c r="H1583" s="69" t="s">
        <v>208</v>
      </c>
      <c r="I1583" s="69" t="s">
        <v>208</v>
      </c>
      <c r="J1583" s="64">
        <v>1</v>
      </c>
    </row>
    <row r="1584" spans="1:10" x14ac:dyDescent="0.25">
      <c r="A1584" s="3" t="str">
        <f t="shared" si="24"/>
        <v>AC Tonnage500+Average Event Day (5:00pm-6:00pm)23</v>
      </c>
      <c r="B1584" t="s">
        <v>64</v>
      </c>
      <c r="C1584" t="s">
        <v>106</v>
      </c>
      <c r="D1584" t="s">
        <v>167</v>
      </c>
      <c r="E1584" t="s">
        <v>196</v>
      </c>
      <c r="F1584" s="69" t="s">
        <v>208</v>
      </c>
      <c r="G1584" s="69" t="s">
        <v>208</v>
      </c>
      <c r="H1584" s="69" t="s">
        <v>208</v>
      </c>
      <c r="I1584" s="69" t="s">
        <v>208</v>
      </c>
      <c r="J1584" s="64">
        <v>1</v>
      </c>
    </row>
    <row r="1585" spans="1:10" x14ac:dyDescent="0.25">
      <c r="A1585" s="3" t="str">
        <f t="shared" si="24"/>
        <v>AC Tonnage500+Average Event Day (5:00pm-6:00pm)24</v>
      </c>
      <c r="B1585" t="s">
        <v>64</v>
      </c>
      <c r="C1585" t="s">
        <v>106</v>
      </c>
      <c r="D1585" t="s">
        <v>167</v>
      </c>
      <c r="E1585" t="s">
        <v>197</v>
      </c>
      <c r="F1585" s="69" t="s">
        <v>208</v>
      </c>
      <c r="G1585" s="69" t="s">
        <v>208</v>
      </c>
      <c r="H1585" s="69" t="s">
        <v>208</v>
      </c>
      <c r="I1585" s="69" t="s">
        <v>208</v>
      </c>
      <c r="J1585" s="64">
        <v>1</v>
      </c>
    </row>
    <row r="1586" spans="1:10" x14ac:dyDescent="0.25">
      <c r="A1586" s="3" t="str">
        <f t="shared" si="24"/>
        <v>AllAll Customers10/14/2020 (6:00pm-7:00pm)1</v>
      </c>
      <c r="B1586" t="s">
        <v>26</v>
      </c>
      <c r="C1586" t="s">
        <v>40</v>
      </c>
      <c r="D1586" t="s">
        <v>168</v>
      </c>
      <c r="E1586" t="s">
        <v>174</v>
      </c>
      <c r="F1586" s="69" t="s">
        <v>208</v>
      </c>
      <c r="G1586" s="69" t="s">
        <v>208</v>
      </c>
      <c r="H1586" s="69" t="s">
        <v>208</v>
      </c>
      <c r="I1586" s="69" t="s">
        <v>208</v>
      </c>
      <c r="J1586" s="64">
        <v>1</v>
      </c>
    </row>
    <row r="1587" spans="1:10" x14ac:dyDescent="0.25">
      <c r="A1587" s="3" t="str">
        <f t="shared" si="24"/>
        <v>AllAll Customers10/14/2020 (6:00pm-7:00pm)2</v>
      </c>
      <c r="B1587" t="s">
        <v>26</v>
      </c>
      <c r="C1587" t="s">
        <v>40</v>
      </c>
      <c r="D1587" t="s">
        <v>168</v>
      </c>
      <c r="E1587" t="s">
        <v>175</v>
      </c>
      <c r="F1587" s="69" t="s">
        <v>208</v>
      </c>
      <c r="G1587" s="69" t="s">
        <v>208</v>
      </c>
      <c r="H1587" s="69" t="s">
        <v>208</v>
      </c>
      <c r="I1587" s="69" t="s">
        <v>208</v>
      </c>
      <c r="J1587" s="64">
        <v>1</v>
      </c>
    </row>
    <row r="1588" spans="1:10" x14ac:dyDescent="0.25">
      <c r="A1588" s="3" t="str">
        <f t="shared" si="24"/>
        <v>AllAll Customers10/14/2020 (6:00pm-7:00pm)3</v>
      </c>
      <c r="B1588" t="s">
        <v>26</v>
      </c>
      <c r="C1588" t="s">
        <v>40</v>
      </c>
      <c r="D1588" t="s">
        <v>168</v>
      </c>
      <c r="E1588" t="s">
        <v>176</v>
      </c>
      <c r="F1588" s="69" t="s">
        <v>208</v>
      </c>
      <c r="G1588" s="69" t="s">
        <v>208</v>
      </c>
      <c r="H1588" s="69" t="s">
        <v>208</v>
      </c>
      <c r="I1588" s="69" t="s">
        <v>208</v>
      </c>
      <c r="J1588" s="64">
        <v>1</v>
      </c>
    </row>
    <row r="1589" spans="1:10" x14ac:dyDescent="0.25">
      <c r="A1589" s="3" t="str">
        <f t="shared" si="24"/>
        <v>AllAll Customers10/14/2020 (6:00pm-7:00pm)4</v>
      </c>
      <c r="B1589" t="s">
        <v>26</v>
      </c>
      <c r="C1589" t="s">
        <v>40</v>
      </c>
      <c r="D1589" t="s">
        <v>168</v>
      </c>
      <c r="E1589" t="s">
        <v>177</v>
      </c>
      <c r="F1589" s="69" t="s">
        <v>208</v>
      </c>
      <c r="G1589" s="69" t="s">
        <v>208</v>
      </c>
      <c r="H1589" s="69" t="s">
        <v>208</v>
      </c>
      <c r="I1589" s="69" t="s">
        <v>208</v>
      </c>
      <c r="J1589" s="64">
        <v>1</v>
      </c>
    </row>
    <row r="1590" spans="1:10" x14ac:dyDescent="0.25">
      <c r="A1590" s="3" t="str">
        <f t="shared" si="24"/>
        <v>AllAll Customers10/14/2020 (6:00pm-7:00pm)5</v>
      </c>
      <c r="B1590" t="s">
        <v>26</v>
      </c>
      <c r="C1590" t="s">
        <v>40</v>
      </c>
      <c r="D1590" t="s">
        <v>168</v>
      </c>
      <c r="E1590" t="s">
        <v>178</v>
      </c>
      <c r="F1590" s="69" t="s">
        <v>208</v>
      </c>
      <c r="G1590" s="69" t="s">
        <v>208</v>
      </c>
      <c r="H1590" s="69" t="s">
        <v>208</v>
      </c>
      <c r="I1590" s="69" t="s">
        <v>208</v>
      </c>
      <c r="J1590" s="64">
        <v>1</v>
      </c>
    </row>
    <row r="1591" spans="1:10" x14ac:dyDescent="0.25">
      <c r="A1591" s="3" t="str">
        <f t="shared" si="24"/>
        <v>AllAll Customers10/14/2020 (6:00pm-7:00pm)6</v>
      </c>
      <c r="B1591" t="s">
        <v>26</v>
      </c>
      <c r="C1591" t="s">
        <v>40</v>
      </c>
      <c r="D1591" t="s">
        <v>168</v>
      </c>
      <c r="E1591" t="s">
        <v>179</v>
      </c>
      <c r="F1591" s="69" t="s">
        <v>208</v>
      </c>
      <c r="G1591" s="69" t="s">
        <v>208</v>
      </c>
      <c r="H1591" s="69" t="s">
        <v>208</v>
      </c>
      <c r="I1591" s="69" t="s">
        <v>208</v>
      </c>
      <c r="J1591" s="64">
        <v>1</v>
      </c>
    </row>
    <row r="1592" spans="1:10" x14ac:dyDescent="0.25">
      <c r="A1592" s="3" t="str">
        <f t="shared" si="24"/>
        <v>AllAll Customers10/14/2020 (6:00pm-7:00pm)7</v>
      </c>
      <c r="B1592" t="s">
        <v>26</v>
      </c>
      <c r="C1592" t="s">
        <v>40</v>
      </c>
      <c r="D1592" t="s">
        <v>168</v>
      </c>
      <c r="E1592" t="s">
        <v>180</v>
      </c>
      <c r="F1592" s="69" t="s">
        <v>208</v>
      </c>
      <c r="G1592" s="69" t="s">
        <v>208</v>
      </c>
      <c r="H1592" s="69" t="s">
        <v>208</v>
      </c>
      <c r="I1592" s="69" t="s">
        <v>208</v>
      </c>
      <c r="J1592" s="64">
        <v>1</v>
      </c>
    </row>
    <row r="1593" spans="1:10" x14ac:dyDescent="0.25">
      <c r="A1593" s="3" t="str">
        <f t="shared" si="24"/>
        <v>AllAll Customers10/14/2020 (6:00pm-7:00pm)8</v>
      </c>
      <c r="B1593" t="s">
        <v>26</v>
      </c>
      <c r="C1593" t="s">
        <v>40</v>
      </c>
      <c r="D1593" t="s">
        <v>168</v>
      </c>
      <c r="E1593" t="s">
        <v>181</v>
      </c>
      <c r="F1593" s="69" t="s">
        <v>208</v>
      </c>
      <c r="G1593" s="69" t="s">
        <v>208</v>
      </c>
      <c r="H1593" s="69" t="s">
        <v>208</v>
      </c>
      <c r="I1593" s="69" t="s">
        <v>208</v>
      </c>
      <c r="J1593" s="64">
        <v>1</v>
      </c>
    </row>
    <row r="1594" spans="1:10" x14ac:dyDescent="0.25">
      <c r="A1594" s="3" t="str">
        <f t="shared" si="24"/>
        <v>AllAll Customers10/14/2020 (6:00pm-7:00pm)9</v>
      </c>
      <c r="B1594" t="s">
        <v>26</v>
      </c>
      <c r="C1594" t="s">
        <v>40</v>
      </c>
      <c r="D1594" t="s">
        <v>168</v>
      </c>
      <c r="E1594" t="s">
        <v>182</v>
      </c>
      <c r="F1594" s="69" t="s">
        <v>208</v>
      </c>
      <c r="G1594" s="69" t="s">
        <v>208</v>
      </c>
      <c r="H1594" s="69" t="s">
        <v>208</v>
      </c>
      <c r="I1594" s="69" t="s">
        <v>208</v>
      </c>
      <c r="J1594" s="64">
        <v>1</v>
      </c>
    </row>
    <row r="1595" spans="1:10" x14ac:dyDescent="0.25">
      <c r="A1595" s="3" t="str">
        <f t="shared" si="24"/>
        <v>AllAll Customers10/14/2020 (6:00pm-7:00pm)10</v>
      </c>
      <c r="B1595" t="s">
        <v>26</v>
      </c>
      <c r="C1595" t="s">
        <v>40</v>
      </c>
      <c r="D1595" t="s">
        <v>168</v>
      </c>
      <c r="E1595" t="s">
        <v>183</v>
      </c>
      <c r="F1595" s="69" t="s">
        <v>208</v>
      </c>
      <c r="G1595" s="69" t="s">
        <v>208</v>
      </c>
      <c r="H1595" s="69" t="s">
        <v>208</v>
      </c>
      <c r="I1595" s="69" t="s">
        <v>208</v>
      </c>
      <c r="J1595" s="64">
        <v>1</v>
      </c>
    </row>
    <row r="1596" spans="1:10" x14ac:dyDescent="0.25">
      <c r="A1596" s="3" t="str">
        <f t="shared" si="24"/>
        <v>AllAll Customers10/14/2020 (6:00pm-7:00pm)11</v>
      </c>
      <c r="B1596" t="s">
        <v>26</v>
      </c>
      <c r="C1596" t="s">
        <v>40</v>
      </c>
      <c r="D1596" t="s">
        <v>168</v>
      </c>
      <c r="E1596" t="s">
        <v>184</v>
      </c>
      <c r="F1596" s="69" t="s">
        <v>208</v>
      </c>
      <c r="G1596" s="69" t="s">
        <v>208</v>
      </c>
      <c r="H1596" s="69" t="s">
        <v>208</v>
      </c>
      <c r="I1596" s="69" t="s">
        <v>208</v>
      </c>
      <c r="J1596" s="64">
        <v>1</v>
      </c>
    </row>
    <row r="1597" spans="1:10" x14ac:dyDescent="0.25">
      <c r="A1597" s="3" t="str">
        <f t="shared" si="24"/>
        <v>AllAll Customers10/14/2020 (6:00pm-7:00pm)12</v>
      </c>
      <c r="B1597" t="s">
        <v>26</v>
      </c>
      <c r="C1597" t="s">
        <v>40</v>
      </c>
      <c r="D1597" t="s">
        <v>168</v>
      </c>
      <c r="E1597" t="s">
        <v>185</v>
      </c>
      <c r="F1597" s="69" t="s">
        <v>208</v>
      </c>
      <c r="G1597" s="69" t="s">
        <v>208</v>
      </c>
      <c r="H1597" s="69" t="s">
        <v>208</v>
      </c>
      <c r="I1597" s="69" t="s">
        <v>208</v>
      </c>
      <c r="J1597" s="64">
        <v>1</v>
      </c>
    </row>
    <row r="1598" spans="1:10" x14ac:dyDescent="0.25">
      <c r="A1598" s="3" t="str">
        <f t="shared" si="24"/>
        <v>AllAll Customers10/14/2020 (6:00pm-7:00pm)13</v>
      </c>
      <c r="B1598" t="s">
        <v>26</v>
      </c>
      <c r="C1598" t="s">
        <v>40</v>
      </c>
      <c r="D1598" t="s">
        <v>168</v>
      </c>
      <c r="E1598" t="s">
        <v>186</v>
      </c>
      <c r="F1598" s="69" t="s">
        <v>208</v>
      </c>
      <c r="G1598" s="69" t="s">
        <v>208</v>
      </c>
      <c r="H1598" s="69" t="s">
        <v>208</v>
      </c>
      <c r="I1598" s="69" t="s">
        <v>208</v>
      </c>
      <c r="J1598" s="64">
        <v>1</v>
      </c>
    </row>
    <row r="1599" spans="1:10" x14ac:dyDescent="0.25">
      <c r="A1599" s="3" t="str">
        <f t="shared" si="24"/>
        <v>AllAll Customers10/14/2020 (6:00pm-7:00pm)14</v>
      </c>
      <c r="B1599" t="s">
        <v>26</v>
      </c>
      <c r="C1599" t="s">
        <v>40</v>
      </c>
      <c r="D1599" t="s">
        <v>168</v>
      </c>
      <c r="E1599" t="s">
        <v>187</v>
      </c>
      <c r="F1599" s="69" t="s">
        <v>208</v>
      </c>
      <c r="G1599" s="69" t="s">
        <v>208</v>
      </c>
      <c r="H1599" s="69" t="s">
        <v>208</v>
      </c>
      <c r="I1599" s="69" t="s">
        <v>208</v>
      </c>
      <c r="J1599" s="64">
        <v>1</v>
      </c>
    </row>
    <row r="1600" spans="1:10" x14ac:dyDescent="0.25">
      <c r="A1600" s="3" t="str">
        <f t="shared" si="24"/>
        <v>AllAll Customers10/14/2020 (6:00pm-7:00pm)15</v>
      </c>
      <c r="B1600" t="s">
        <v>26</v>
      </c>
      <c r="C1600" t="s">
        <v>40</v>
      </c>
      <c r="D1600" t="s">
        <v>168</v>
      </c>
      <c r="E1600" t="s">
        <v>188</v>
      </c>
      <c r="F1600" s="69" t="s">
        <v>208</v>
      </c>
      <c r="G1600" s="69" t="s">
        <v>208</v>
      </c>
      <c r="H1600" s="69" t="s">
        <v>208</v>
      </c>
      <c r="I1600" s="69" t="s">
        <v>208</v>
      </c>
      <c r="J1600" s="64">
        <v>1</v>
      </c>
    </row>
    <row r="1601" spans="1:10" x14ac:dyDescent="0.25">
      <c r="A1601" s="3" t="str">
        <f t="shared" si="24"/>
        <v>AllAll Customers10/14/2020 (6:00pm-7:00pm)16</v>
      </c>
      <c r="B1601" t="s">
        <v>26</v>
      </c>
      <c r="C1601" t="s">
        <v>40</v>
      </c>
      <c r="D1601" t="s">
        <v>168</v>
      </c>
      <c r="E1601" t="s">
        <v>189</v>
      </c>
      <c r="F1601" s="69" t="s">
        <v>208</v>
      </c>
      <c r="G1601" s="69" t="s">
        <v>208</v>
      </c>
      <c r="H1601" s="69" t="s">
        <v>208</v>
      </c>
      <c r="I1601" s="69" t="s">
        <v>208</v>
      </c>
      <c r="J1601" s="64">
        <v>1</v>
      </c>
    </row>
    <row r="1602" spans="1:10" x14ac:dyDescent="0.25">
      <c r="A1602" s="3" t="str">
        <f t="shared" si="24"/>
        <v>AllAll Customers10/14/2020 (6:00pm-7:00pm)17</v>
      </c>
      <c r="B1602" t="s">
        <v>26</v>
      </c>
      <c r="C1602" t="s">
        <v>40</v>
      </c>
      <c r="D1602" t="s">
        <v>168</v>
      </c>
      <c r="E1602" t="s">
        <v>190</v>
      </c>
      <c r="F1602" s="69" t="s">
        <v>208</v>
      </c>
      <c r="G1602" s="69" t="s">
        <v>208</v>
      </c>
      <c r="H1602" s="69" t="s">
        <v>208</v>
      </c>
      <c r="I1602" s="69" t="s">
        <v>208</v>
      </c>
      <c r="J1602" s="64">
        <v>1</v>
      </c>
    </row>
    <row r="1603" spans="1:10" x14ac:dyDescent="0.25">
      <c r="A1603" s="3" t="str">
        <f t="shared" ref="A1603:A1666" si="25">B1603&amp;C1603&amp;D1603&amp;E1603</f>
        <v>AllAll Customers10/14/2020 (6:00pm-7:00pm)18</v>
      </c>
      <c r="B1603" t="s">
        <v>26</v>
      </c>
      <c r="C1603" t="s">
        <v>40</v>
      </c>
      <c r="D1603" t="s">
        <v>168</v>
      </c>
      <c r="E1603" t="s">
        <v>191</v>
      </c>
      <c r="F1603" s="69" t="s">
        <v>208</v>
      </c>
      <c r="G1603" s="69" t="s">
        <v>208</v>
      </c>
      <c r="H1603" s="69" t="s">
        <v>208</v>
      </c>
      <c r="I1603" s="69" t="s">
        <v>208</v>
      </c>
      <c r="J1603" s="64">
        <v>1</v>
      </c>
    </row>
    <row r="1604" spans="1:10" x14ac:dyDescent="0.25">
      <c r="A1604" s="3" t="str">
        <f t="shared" si="25"/>
        <v>AllAll Customers10/14/2020 (6:00pm-7:00pm)19</v>
      </c>
      <c r="B1604" t="s">
        <v>26</v>
      </c>
      <c r="C1604" t="s">
        <v>40</v>
      </c>
      <c r="D1604" t="s">
        <v>168</v>
      </c>
      <c r="E1604" t="s">
        <v>192</v>
      </c>
      <c r="F1604" s="69" t="s">
        <v>208</v>
      </c>
      <c r="G1604" s="69" t="s">
        <v>208</v>
      </c>
      <c r="H1604" s="69" t="s">
        <v>208</v>
      </c>
      <c r="I1604" s="69" t="s">
        <v>208</v>
      </c>
      <c r="J1604" s="64">
        <v>1</v>
      </c>
    </row>
    <row r="1605" spans="1:10" x14ac:dyDescent="0.25">
      <c r="A1605" s="3" t="str">
        <f t="shared" si="25"/>
        <v>AllAll Customers10/14/2020 (6:00pm-7:00pm)20</v>
      </c>
      <c r="B1605" t="s">
        <v>26</v>
      </c>
      <c r="C1605" t="s">
        <v>40</v>
      </c>
      <c r="D1605" t="s">
        <v>168</v>
      </c>
      <c r="E1605" t="s">
        <v>193</v>
      </c>
      <c r="F1605" s="69" t="s">
        <v>208</v>
      </c>
      <c r="G1605" s="69" t="s">
        <v>208</v>
      </c>
      <c r="H1605" s="69" t="s">
        <v>208</v>
      </c>
      <c r="I1605" s="69" t="s">
        <v>208</v>
      </c>
      <c r="J1605" s="64">
        <v>1</v>
      </c>
    </row>
    <row r="1606" spans="1:10" x14ac:dyDescent="0.25">
      <c r="A1606" s="3" t="str">
        <f t="shared" si="25"/>
        <v>AllAll Customers10/14/2020 (6:00pm-7:00pm)21</v>
      </c>
      <c r="B1606" t="s">
        <v>26</v>
      </c>
      <c r="C1606" t="s">
        <v>40</v>
      </c>
      <c r="D1606" t="s">
        <v>168</v>
      </c>
      <c r="E1606" t="s">
        <v>194</v>
      </c>
      <c r="F1606" s="69" t="s">
        <v>208</v>
      </c>
      <c r="G1606" s="69" t="s">
        <v>208</v>
      </c>
      <c r="H1606" s="69" t="s">
        <v>208</v>
      </c>
      <c r="I1606" s="69" t="s">
        <v>208</v>
      </c>
      <c r="J1606" s="64">
        <v>1</v>
      </c>
    </row>
    <row r="1607" spans="1:10" x14ac:dyDescent="0.25">
      <c r="A1607" s="3" t="str">
        <f t="shared" si="25"/>
        <v>AllAll Customers10/14/2020 (6:00pm-7:00pm)22</v>
      </c>
      <c r="B1607" t="s">
        <v>26</v>
      </c>
      <c r="C1607" t="s">
        <v>40</v>
      </c>
      <c r="D1607" t="s">
        <v>168</v>
      </c>
      <c r="E1607" t="s">
        <v>195</v>
      </c>
      <c r="F1607" s="69" t="s">
        <v>208</v>
      </c>
      <c r="G1607" s="69" t="s">
        <v>208</v>
      </c>
      <c r="H1607" s="69" t="s">
        <v>208</v>
      </c>
      <c r="I1607" s="69" t="s">
        <v>208</v>
      </c>
      <c r="J1607" s="64">
        <v>1</v>
      </c>
    </row>
    <row r="1608" spans="1:10" x14ac:dyDescent="0.25">
      <c r="A1608" s="3" t="str">
        <f t="shared" si="25"/>
        <v>AllAll Customers10/14/2020 (6:00pm-7:00pm)23</v>
      </c>
      <c r="B1608" t="s">
        <v>26</v>
      </c>
      <c r="C1608" t="s">
        <v>40</v>
      </c>
      <c r="D1608" t="s">
        <v>168</v>
      </c>
      <c r="E1608" t="s">
        <v>196</v>
      </c>
      <c r="F1608" s="69" t="s">
        <v>208</v>
      </c>
      <c r="G1608" s="69" t="s">
        <v>208</v>
      </c>
      <c r="H1608" s="69" t="s">
        <v>208</v>
      </c>
      <c r="I1608" s="69" t="s">
        <v>208</v>
      </c>
      <c r="J1608" s="64">
        <v>1</v>
      </c>
    </row>
    <row r="1609" spans="1:10" x14ac:dyDescent="0.25">
      <c r="A1609" s="3" t="str">
        <f t="shared" si="25"/>
        <v>AllAll Customers10/14/2020 (6:00pm-7:00pm)24</v>
      </c>
      <c r="B1609" t="s">
        <v>26</v>
      </c>
      <c r="C1609" t="s">
        <v>40</v>
      </c>
      <c r="D1609" t="s">
        <v>168</v>
      </c>
      <c r="E1609" t="s">
        <v>197</v>
      </c>
      <c r="F1609" s="69" t="s">
        <v>208</v>
      </c>
      <c r="G1609" s="69" t="s">
        <v>208</v>
      </c>
      <c r="H1609" s="69" t="s">
        <v>208</v>
      </c>
      <c r="I1609" s="69" t="s">
        <v>208</v>
      </c>
      <c r="J1609" s="64">
        <v>1</v>
      </c>
    </row>
    <row r="1610" spans="1:10" x14ac:dyDescent="0.25">
      <c r="A1610" s="3" t="str">
        <f t="shared" si="25"/>
        <v>AllAll Customers10/15/2020 (6:00pm-7:00pm)1</v>
      </c>
      <c r="B1610" t="s">
        <v>26</v>
      </c>
      <c r="C1610" t="s">
        <v>40</v>
      </c>
      <c r="D1610" t="s">
        <v>169</v>
      </c>
      <c r="E1610" t="s">
        <v>174</v>
      </c>
      <c r="F1610" s="69" t="s">
        <v>208</v>
      </c>
      <c r="G1610" s="69" t="s">
        <v>208</v>
      </c>
      <c r="H1610" s="69" t="s">
        <v>208</v>
      </c>
      <c r="I1610" s="69" t="s">
        <v>208</v>
      </c>
      <c r="J1610" s="64">
        <v>1</v>
      </c>
    </row>
    <row r="1611" spans="1:10" x14ac:dyDescent="0.25">
      <c r="A1611" s="3" t="str">
        <f t="shared" si="25"/>
        <v>AllAll Customers10/15/2020 (6:00pm-7:00pm)2</v>
      </c>
      <c r="B1611" t="s">
        <v>26</v>
      </c>
      <c r="C1611" t="s">
        <v>40</v>
      </c>
      <c r="D1611" t="s">
        <v>169</v>
      </c>
      <c r="E1611" t="s">
        <v>175</v>
      </c>
      <c r="F1611" s="69" t="s">
        <v>208</v>
      </c>
      <c r="G1611" s="69" t="s">
        <v>208</v>
      </c>
      <c r="H1611" s="69" t="s">
        <v>208</v>
      </c>
      <c r="I1611" s="69" t="s">
        <v>208</v>
      </c>
      <c r="J1611" s="64">
        <v>1</v>
      </c>
    </row>
    <row r="1612" spans="1:10" x14ac:dyDescent="0.25">
      <c r="A1612" s="3" t="str">
        <f t="shared" si="25"/>
        <v>AllAll Customers10/15/2020 (6:00pm-7:00pm)3</v>
      </c>
      <c r="B1612" t="s">
        <v>26</v>
      </c>
      <c r="C1612" t="s">
        <v>40</v>
      </c>
      <c r="D1612" t="s">
        <v>169</v>
      </c>
      <c r="E1612" t="s">
        <v>176</v>
      </c>
      <c r="F1612" s="69" t="s">
        <v>208</v>
      </c>
      <c r="G1612" s="69" t="s">
        <v>208</v>
      </c>
      <c r="H1612" s="69" t="s">
        <v>208</v>
      </c>
      <c r="I1612" s="69" t="s">
        <v>208</v>
      </c>
      <c r="J1612" s="64">
        <v>1</v>
      </c>
    </row>
    <row r="1613" spans="1:10" x14ac:dyDescent="0.25">
      <c r="A1613" s="3" t="str">
        <f t="shared" si="25"/>
        <v>AllAll Customers10/15/2020 (6:00pm-7:00pm)4</v>
      </c>
      <c r="B1613" t="s">
        <v>26</v>
      </c>
      <c r="C1613" t="s">
        <v>40</v>
      </c>
      <c r="D1613" t="s">
        <v>169</v>
      </c>
      <c r="E1613" t="s">
        <v>177</v>
      </c>
      <c r="F1613" s="69" t="s">
        <v>208</v>
      </c>
      <c r="G1613" s="69" t="s">
        <v>208</v>
      </c>
      <c r="H1613" s="69" t="s">
        <v>208</v>
      </c>
      <c r="I1613" s="69" t="s">
        <v>208</v>
      </c>
      <c r="J1613" s="64">
        <v>1</v>
      </c>
    </row>
    <row r="1614" spans="1:10" x14ac:dyDescent="0.25">
      <c r="A1614" s="3" t="str">
        <f t="shared" si="25"/>
        <v>AllAll Customers10/15/2020 (6:00pm-7:00pm)5</v>
      </c>
      <c r="B1614" t="s">
        <v>26</v>
      </c>
      <c r="C1614" t="s">
        <v>40</v>
      </c>
      <c r="D1614" t="s">
        <v>169</v>
      </c>
      <c r="E1614" t="s">
        <v>178</v>
      </c>
      <c r="F1614" s="69" t="s">
        <v>208</v>
      </c>
      <c r="G1614" s="69" t="s">
        <v>208</v>
      </c>
      <c r="H1614" s="69" t="s">
        <v>208</v>
      </c>
      <c r="I1614" s="69" t="s">
        <v>208</v>
      </c>
      <c r="J1614" s="64">
        <v>1</v>
      </c>
    </row>
    <row r="1615" spans="1:10" x14ac:dyDescent="0.25">
      <c r="A1615" s="3" t="str">
        <f t="shared" si="25"/>
        <v>AllAll Customers10/15/2020 (6:00pm-7:00pm)6</v>
      </c>
      <c r="B1615" t="s">
        <v>26</v>
      </c>
      <c r="C1615" t="s">
        <v>40</v>
      </c>
      <c r="D1615" t="s">
        <v>169</v>
      </c>
      <c r="E1615" t="s">
        <v>179</v>
      </c>
      <c r="F1615" s="69" t="s">
        <v>208</v>
      </c>
      <c r="G1615" s="69" t="s">
        <v>208</v>
      </c>
      <c r="H1615" s="69" t="s">
        <v>208</v>
      </c>
      <c r="I1615" s="69" t="s">
        <v>208</v>
      </c>
      <c r="J1615" s="64">
        <v>1</v>
      </c>
    </row>
    <row r="1616" spans="1:10" x14ac:dyDescent="0.25">
      <c r="A1616" s="3" t="str">
        <f t="shared" si="25"/>
        <v>AllAll Customers10/15/2020 (6:00pm-7:00pm)7</v>
      </c>
      <c r="B1616" t="s">
        <v>26</v>
      </c>
      <c r="C1616" t="s">
        <v>40</v>
      </c>
      <c r="D1616" t="s">
        <v>169</v>
      </c>
      <c r="E1616" t="s">
        <v>180</v>
      </c>
      <c r="F1616" s="69" t="s">
        <v>208</v>
      </c>
      <c r="G1616" s="69" t="s">
        <v>208</v>
      </c>
      <c r="H1616" s="69" t="s">
        <v>208</v>
      </c>
      <c r="I1616" s="69" t="s">
        <v>208</v>
      </c>
      <c r="J1616" s="64">
        <v>1</v>
      </c>
    </row>
    <row r="1617" spans="1:10" x14ac:dyDescent="0.25">
      <c r="A1617" s="3" t="str">
        <f t="shared" si="25"/>
        <v>AllAll Customers10/15/2020 (6:00pm-7:00pm)8</v>
      </c>
      <c r="B1617" t="s">
        <v>26</v>
      </c>
      <c r="C1617" t="s">
        <v>40</v>
      </c>
      <c r="D1617" t="s">
        <v>169</v>
      </c>
      <c r="E1617" t="s">
        <v>181</v>
      </c>
      <c r="F1617" s="69" t="s">
        <v>208</v>
      </c>
      <c r="G1617" s="69" t="s">
        <v>208</v>
      </c>
      <c r="H1617" s="69" t="s">
        <v>208</v>
      </c>
      <c r="I1617" s="69" t="s">
        <v>208</v>
      </c>
      <c r="J1617" s="64">
        <v>1</v>
      </c>
    </row>
    <row r="1618" spans="1:10" x14ac:dyDescent="0.25">
      <c r="A1618" s="3" t="str">
        <f t="shared" si="25"/>
        <v>AllAll Customers10/15/2020 (6:00pm-7:00pm)9</v>
      </c>
      <c r="B1618" t="s">
        <v>26</v>
      </c>
      <c r="C1618" t="s">
        <v>40</v>
      </c>
      <c r="D1618" t="s">
        <v>169</v>
      </c>
      <c r="E1618" t="s">
        <v>182</v>
      </c>
      <c r="F1618" s="69" t="s">
        <v>208</v>
      </c>
      <c r="G1618" s="69" t="s">
        <v>208</v>
      </c>
      <c r="H1618" s="69" t="s">
        <v>208</v>
      </c>
      <c r="I1618" s="69" t="s">
        <v>208</v>
      </c>
      <c r="J1618" s="64">
        <v>1</v>
      </c>
    </row>
    <row r="1619" spans="1:10" x14ac:dyDescent="0.25">
      <c r="A1619" s="3" t="str">
        <f t="shared" si="25"/>
        <v>AllAll Customers10/15/2020 (6:00pm-7:00pm)10</v>
      </c>
      <c r="B1619" t="s">
        <v>26</v>
      </c>
      <c r="C1619" t="s">
        <v>40</v>
      </c>
      <c r="D1619" t="s">
        <v>169</v>
      </c>
      <c r="E1619" t="s">
        <v>183</v>
      </c>
      <c r="F1619" s="69" t="s">
        <v>208</v>
      </c>
      <c r="G1619" s="69" t="s">
        <v>208</v>
      </c>
      <c r="H1619" s="69" t="s">
        <v>208</v>
      </c>
      <c r="I1619" s="69" t="s">
        <v>208</v>
      </c>
      <c r="J1619" s="64">
        <v>1</v>
      </c>
    </row>
    <row r="1620" spans="1:10" x14ac:dyDescent="0.25">
      <c r="A1620" s="3" t="str">
        <f t="shared" si="25"/>
        <v>AllAll Customers10/15/2020 (6:00pm-7:00pm)11</v>
      </c>
      <c r="B1620" t="s">
        <v>26</v>
      </c>
      <c r="C1620" t="s">
        <v>40</v>
      </c>
      <c r="D1620" t="s">
        <v>169</v>
      </c>
      <c r="E1620" t="s">
        <v>184</v>
      </c>
      <c r="F1620" s="69" t="s">
        <v>208</v>
      </c>
      <c r="G1620" s="69" t="s">
        <v>208</v>
      </c>
      <c r="H1620" s="69" t="s">
        <v>208</v>
      </c>
      <c r="I1620" s="69" t="s">
        <v>208</v>
      </c>
      <c r="J1620" s="64">
        <v>1</v>
      </c>
    </row>
    <row r="1621" spans="1:10" x14ac:dyDescent="0.25">
      <c r="A1621" s="3" t="str">
        <f t="shared" si="25"/>
        <v>AllAll Customers10/15/2020 (6:00pm-7:00pm)12</v>
      </c>
      <c r="B1621" t="s">
        <v>26</v>
      </c>
      <c r="C1621" t="s">
        <v>40</v>
      </c>
      <c r="D1621" t="s">
        <v>169</v>
      </c>
      <c r="E1621" t="s">
        <v>185</v>
      </c>
      <c r="F1621" s="69" t="s">
        <v>208</v>
      </c>
      <c r="G1621" s="69" t="s">
        <v>208</v>
      </c>
      <c r="H1621" s="69" t="s">
        <v>208</v>
      </c>
      <c r="I1621" s="69" t="s">
        <v>208</v>
      </c>
      <c r="J1621" s="64">
        <v>1</v>
      </c>
    </row>
    <row r="1622" spans="1:10" x14ac:dyDescent="0.25">
      <c r="A1622" s="3" t="str">
        <f t="shared" si="25"/>
        <v>AllAll Customers10/15/2020 (6:00pm-7:00pm)13</v>
      </c>
      <c r="B1622" t="s">
        <v>26</v>
      </c>
      <c r="C1622" t="s">
        <v>40</v>
      </c>
      <c r="D1622" t="s">
        <v>169</v>
      </c>
      <c r="E1622" t="s">
        <v>186</v>
      </c>
      <c r="F1622" s="69" t="s">
        <v>208</v>
      </c>
      <c r="G1622" s="69" t="s">
        <v>208</v>
      </c>
      <c r="H1622" s="69" t="s">
        <v>208</v>
      </c>
      <c r="I1622" s="69" t="s">
        <v>208</v>
      </c>
      <c r="J1622" s="64">
        <v>1</v>
      </c>
    </row>
    <row r="1623" spans="1:10" x14ac:dyDescent="0.25">
      <c r="A1623" s="3" t="str">
        <f t="shared" si="25"/>
        <v>AllAll Customers10/15/2020 (6:00pm-7:00pm)14</v>
      </c>
      <c r="B1623" t="s">
        <v>26</v>
      </c>
      <c r="C1623" t="s">
        <v>40</v>
      </c>
      <c r="D1623" t="s">
        <v>169</v>
      </c>
      <c r="E1623" t="s">
        <v>187</v>
      </c>
      <c r="F1623" s="69" t="s">
        <v>208</v>
      </c>
      <c r="G1623" s="69" t="s">
        <v>208</v>
      </c>
      <c r="H1623" s="69" t="s">
        <v>208</v>
      </c>
      <c r="I1623" s="69" t="s">
        <v>208</v>
      </c>
      <c r="J1623" s="64">
        <v>1</v>
      </c>
    </row>
    <row r="1624" spans="1:10" x14ac:dyDescent="0.25">
      <c r="A1624" s="3" t="str">
        <f t="shared" si="25"/>
        <v>AllAll Customers10/15/2020 (6:00pm-7:00pm)15</v>
      </c>
      <c r="B1624" t="s">
        <v>26</v>
      </c>
      <c r="C1624" t="s">
        <v>40</v>
      </c>
      <c r="D1624" t="s">
        <v>169</v>
      </c>
      <c r="E1624" t="s">
        <v>188</v>
      </c>
      <c r="F1624" s="69" t="s">
        <v>208</v>
      </c>
      <c r="G1624" s="69" t="s">
        <v>208</v>
      </c>
      <c r="H1624" s="69" t="s">
        <v>208</v>
      </c>
      <c r="I1624" s="69" t="s">
        <v>208</v>
      </c>
      <c r="J1624" s="64">
        <v>1</v>
      </c>
    </row>
    <row r="1625" spans="1:10" x14ac:dyDescent="0.25">
      <c r="A1625" s="3" t="str">
        <f t="shared" si="25"/>
        <v>AllAll Customers10/15/2020 (6:00pm-7:00pm)16</v>
      </c>
      <c r="B1625" t="s">
        <v>26</v>
      </c>
      <c r="C1625" t="s">
        <v>40</v>
      </c>
      <c r="D1625" t="s">
        <v>169</v>
      </c>
      <c r="E1625" t="s">
        <v>189</v>
      </c>
      <c r="F1625" s="69" t="s">
        <v>208</v>
      </c>
      <c r="G1625" s="69" t="s">
        <v>208</v>
      </c>
      <c r="H1625" s="69" t="s">
        <v>208</v>
      </c>
      <c r="I1625" s="69" t="s">
        <v>208</v>
      </c>
      <c r="J1625" s="64">
        <v>1</v>
      </c>
    </row>
    <row r="1626" spans="1:10" x14ac:dyDescent="0.25">
      <c r="A1626" s="3" t="str">
        <f t="shared" si="25"/>
        <v>AllAll Customers10/15/2020 (6:00pm-7:00pm)17</v>
      </c>
      <c r="B1626" t="s">
        <v>26</v>
      </c>
      <c r="C1626" t="s">
        <v>40</v>
      </c>
      <c r="D1626" t="s">
        <v>169</v>
      </c>
      <c r="E1626" t="s">
        <v>190</v>
      </c>
      <c r="F1626" s="69" t="s">
        <v>208</v>
      </c>
      <c r="G1626" s="69" t="s">
        <v>208</v>
      </c>
      <c r="H1626" s="69" t="s">
        <v>208</v>
      </c>
      <c r="I1626" s="69" t="s">
        <v>208</v>
      </c>
      <c r="J1626" s="64">
        <v>1</v>
      </c>
    </row>
    <row r="1627" spans="1:10" x14ac:dyDescent="0.25">
      <c r="A1627" s="3" t="str">
        <f t="shared" si="25"/>
        <v>AllAll Customers10/15/2020 (6:00pm-7:00pm)18</v>
      </c>
      <c r="B1627" t="s">
        <v>26</v>
      </c>
      <c r="C1627" t="s">
        <v>40</v>
      </c>
      <c r="D1627" t="s">
        <v>169</v>
      </c>
      <c r="E1627" t="s">
        <v>191</v>
      </c>
      <c r="F1627" s="69" t="s">
        <v>208</v>
      </c>
      <c r="G1627" s="69" t="s">
        <v>208</v>
      </c>
      <c r="H1627" s="69" t="s">
        <v>208</v>
      </c>
      <c r="I1627" s="69" t="s">
        <v>208</v>
      </c>
      <c r="J1627" s="64">
        <v>1</v>
      </c>
    </row>
    <row r="1628" spans="1:10" x14ac:dyDescent="0.25">
      <c r="A1628" s="3" t="str">
        <f t="shared" si="25"/>
        <v>AllAll Customers10/15/2020 (6:00pm-7:00pm)19</v>
      </c>
      <c r="B1628" t="s">
        <v>26</v>
      </c>
      <c r="C1628" t="s">
        <v>40</v>
      </c>
      <c r="D1628" t="s">
        <v>169</v>
      </c>
      <c r="E1628" t="s">
        <v>192</v>
      </c>
      <c r="F1628" s="69" t="s">
        <v>208</v>
      </c>
      <c r="G1628" s="69" t="s">
        <v>208</v>
      </c>
      <c r="H1628" s="69" t="s">
        <v>208</v>
      </c>
      <c r="I1628" s="69" t="s">
        <v>208</v>
      </c>
      <c r="J1628" s="64">
        <v>1</v>
      </c>
    </row>
    <row r="1629" spans="1:10" x14ac:dyDescent="0.25">
      <c r="A1629" s="3" t="str">
        <f t="shared" si="25"/>
        <v>AllAll Customers10/15/2020 (6:00pm-7:00pm)20</v>
      </c>
      <c r="B1629" t="s">
        <v>26</v>
      </c>
      <c r="C1629" t="s">
        <v>40</v>
      </c>
      <c r="D1629" t="s">
        <v>169</v>
      </c>
      <c r="E1629" t="s">
        <v>193</v>
      </c>
      <c r="F1629" s="69" t="s">
        <v>208</v>
      </c>
      <c r="G1629" s="69" t="s">
        <v>208</v>
      </c>
      <c r="H1629" s="69" t="s">
        <v>208</v>
      </c>
      <c r="I1629" s="69" t="s">
        <v>208</v>
      </c>
      <c r="J1629" s="64">
        <v>1</v>
      </c>
    </row>
    <row r="1630" spans="1:10" x14ac:dyDescent="0.25">
      <c r="A1630" s="3" t="str">
        <f t="shared" si="25"/>
        <v>AllAll Customers10/15/2020 (6:00pm-7:00pm)21</v>
      </c>
      <c r="B1630" t="s">
        <v>26</v>
      </c>
      <c r="C1630" t="s">
        <v>40</v>
      </c>
      <c r="D1630" t="s">
        <v>169</v>
      </c>
      <c r="E1630" t="s">
        <v>194</v>
      </c>
      <c r="F1630" s="69" t="s">
        <v>208</v>
      </c>
      <c r="G1630" s="69" t="s">
        <v>208</v>
      </c>
      <c r="H1630" s="69" t="s">
        <v>208</v>
      </c>
      <c r="I1630" s="69" t="s">
        <v>208</v>
      </c>
      <c r="J1630" s="64">
        <v>1</v>
      </c>
    </row>
    <row r="1631" spans="1:10" x14ac:dyDescent="0.25">
      <c r="A1631" s="3" t="str">
        <f t="shared" si="25"/>
        <v>AllAll Customers10/15/2020 (6:00pm-7:00pm)22</v>
      </c>
      <c r="B1631" t="s">
        <v>26</v>
      </c>
      <c r="C1631" t="s">
        <v>40</v>
      </c>
      <c r="D1631" t="s">
        <v>169</v>
      </c>
      <c r="E1631" t="s">
        <v>195</v>
      </c>
      <c r="F1631" s="69" t="s">
        <v>208</v>
      </c>
      <c r="G1631" s="69" t="s">
        <v>208</v>
      </c>
      <c r="H1631" s="69" t="s">
        <v>208</v>
      </c>
      <c r="I1631" s="69" t="s">
        <v>208</v>
      </c>
      <c r="J1631" s="64">
        <v>1</v>
      </c>
    </row>
    <row r="1632" spans="1:10" x14ac:dyDescent="0.25">
      <c r="A1632" s="3" t="str">
        <f t="shared" si="25"/>
        <v>AllAll Customers10/15/2020 (6:00pm-7:00pm)23</v>
      </c>
      <c r="B1632" t="s">
        <v>26</v>
      </c>
      <c r="C1632" t="s">
        <v>40</v>
      </c>
      <c r="D1632" t="s">
        <v>169</v>
      </c>
      <c r="E1632" t="s">
        <v>196</v>
      </c>
      <c r="F1632" s="69" t="s">
        <v>208</v>
      </c>
      <c r="G1632" s="69" t="s">
        <v>208</v>
      </c>
      <c r="H1632" s="69" t="s">
        <v>208</v>
      </c>
      <c r="I1632" s="69" t="s">
        <v>208</v>
      </c>
      <c r="J1632" s="64">
        <v>1</v>
      </c>
    </row>
    <row r="1633" spans="1:10" x14ac:dyDescent="0.25">
      <c r="A1633" s="3" t="str">
        <f t="shared" si="25"/>
        <v>AllAll Customers10/15/2020 (6:00pm-7:00pm)24</v>
      </c>
      <c r="B1633" t="s">
        <v>26</v>
      </c>
      <c r="C1633" t="s">
        <v>40</v>
      </c>
      <c r="D1633" t="s">
        <v>169</v>
      </c>
      <c r="E1633" t="s">
        <v>197</v>
      </c>
      <c r="F1633" s="69" t="s">
        <v>208</v>
      </c>
      <c r="G1633" s="69" t="s">
        <v>208</v>
      </c>
      <c r="H1633" s="69" t="s">
        <v>208</v>
      </c>
      <c r="I1633" s="69" t="s">
        <v>208</v>
      </c>
      <c r="J1633" s="64">
        <v>1</v>
      </c>
    </row>
    <row r="1634" spans="1:10" x14ac:dyDescent="0.25">
      <c r="A1634" s="3" t="str">
        <f t="shared" si="25"/>
        <v>AllAll Customers6/17/2021 (5:00pm-6:00pm)1</v>
      </c>
      <c r="B1634" t="s">
        <v>26</v>
      </c>
      <c r="C1634" t="s">
        <v>40</v>
      </c>
      <c r="D1634" t="s">
        <v>170</v>
      </c>
      <c r="E1634" t="s">
        <v>174</v>
      </c>
      <c r="F1634" s="69">
        <v>10.302103042602539</v>
      </c>
      <c r="G1634" s="69">
        <v>10.297656059265137</v>
      </c>
      <c r="H1634" s="69">
        <v>0.18059489130973816</v>
      </c>
      <c r="I1634" s="69">
        <v>71.3958740234375</v>
      </c>
      <c r="J1634" s="64">
        <v>0</v>
      </c>
    </row>
    <row r="1635" spans="1:10" x14ac:dyDescent="0.25">
      <c r="A1635" s="3" t="str">
        <f t="shared" si="25"/>
        <v>AllAll Customers6/17/2021 (5:00pm-6:00pm)2</v>
      </c>
      <c r="B1635" t="s">
        <v>26</v>
      </c>
      <c r="C1635" t="s">
        <v>40</v>
      </c>
      <c r="D1635" t="s">
        <v>170</v>
      </c>
      <c r="E1635" t="s">
        <v>175</v>
      </c>
      <c r="F1635" s="69">
        <v>9.8864479064941406</v>
      </c>
      <c r="G1635" s="69">
        <v>9.9302711486816406</v>
      </c>
      <c r="H1635" s="69">
        <v>0.14301590621471405</v>
      </c>
      <c r="I1635" s="69">
        <v>70.45660400390625</v>
      </c>
      <c r="J1635" s="64">
        <v>0</v>
      </c>
    </row>
    <row r="1636" spans="1:10" x14ac:dyDescent="0.25">
      <c r="A1636" s="3" t="str">
        <f t="shared" si="25"/>
        <v>AllAll Customers6/17/2021 (5:00pm-6:00pm)3</v>
      </c>
      <c r="B1636" t="s">
        <v>26</v>
      </c>
      <c r="C1636" t="s">
        <v>40</v>
      </c>
      <c r="D1636" t="s">
        <v>170</v>
      </c>
      <c r="E1636" t="s">
        <v>176</v>
      </c>
      <c r="F1636" s="69">
        <v>9.7290449142456055</v>
      </c>
      <c r="G1636" s="69">
        <v>9.7127723693847656</v>
      </c>
      <c r="H1636" s="69">
        <v>0.1521037369966507</v>
      </c>
      <c r="I1636" s="69">
        <v>69.570198059082031</v>
      </c>
      <c r="J1636" s="64">
        <v>0</v>
      </c>
    </row>
    <row r="1637" spans="1:10" x14ac:dyDescent="0.25">
      <c r="A1637" s="3" t="str">
        <f t="shared" si="25"/>
        <v>AllAll Customers6/17/2021 (5:00pm-6:00pm)4</v>
      </c>
      <c r="B1637" t="s">
        <v>26</v>
      </c>
      <c r="C1637" t="s">
        <v>40</v>
      </c>
      <c r="D1637" t="s">
        <v>170</v>
      </c>
      <c r="E1637" t="s">
        <v>177</v>
      </c>
      <c r="F1637" s="69">
        <v>9.676600456237793</v>
      </c>
      <c r="G1637" s="69">
        <v>9.7165861129760742</v>
      </c>
      <c r="H1637" s="69">
        <v>0.15786434710025787</v>
      </c>
      <c r="I1637" s="69">
        <v>68.932373046875</v>
      </c>
      <c r="J1637" s="64">
        <v>0</v>
      </c>
    </row>
    <row r="1638" spans="1:10" x14ac:dyDescent="0.25">
      <c r="A1638" s="3" t="str">
        <f t="shared" si="25"/>
        <v>AllAll Customers6/17/2021 (5:00pm-6:00pm)5</v>
      </c>
      <c r="B1638" t="s">
        <v>26</v>
      </c>
      <c r="C1638" t="s">
        <v>40</v>
      </c>
      <c r="D1638" t="s">
        <v>170</v>
      </c>
      <c r="E1638" t="s">
        <v>178</v>
      </c>
      <c r="F1638" s="69">
        <v>10.435474395751953</v>
      </c>
      <c r="G1638" s="69">
        <v>10.31002140045166</v>
      </c>
      <c r="H1638" s="69">
        <v>0.18158149719238281</v>
      </c>
      <c r="I1638" s="69">
        <v>68.36529541015625</v>
      </c>
      <c r="J1638" s="64">
        <v>0</v>
      </c>
    </row>
    <row r="1639" spans="1:10" x14ac:dyDescent="0.25">
      <c r="A1639" s="3" t="str">
        <f t="shared" si="25"/>
        <v>AllAll Customers6/17/2021 (5:00pm-6:00pm)6</v>
      </c>
      <c r="B1639" t="s">
        <v>26</v>
      </c>
      <c r="C1639" t="s">
        <v>40</v>
      </c>
      <c r="D1639" t="s">
        <v>170</v>
      </c>
      <c r="E1639" t="s">
        <v>179</v>
      </c>
      <c r="F1639" s="69">
        <v>11.371319770812988</v>
      </c>
      <c r="G1639" s="69">
        <v>11.656930923461914</v>
      </c>
      <c r="H1639" s="69">
        <v>0.24158775806427002</v>
      </c>
      <c r="I1639" s="69">
        <v>67.951545715332031</v>
      </c>
      <c r="J1639" s="64">
        <v>0</v>
      </c>
    </row>
    <row r="1640" spans="1:10" x14ac:dyDescent="0.25">
      <c r="A1640" s="3" t="str">
        <f t="shared" si="25"/>
        <v>AllAll Customers6/17/2021 (5:00pm-6:00pm)7</v>
      </c>
      <c r="B1640" t="s">
        <v>26</v>
      </c>
      <c r="C1640" t="s">
        <v>40</v>
      </c>
      <c r="D1640" t="s">
        <v>170</v>
      </c>
      <c r="E1640" t="s">
        <v>180</v>
      </c>
      <c r="F1640" s="69">
        <v>14.009785652160645</v>
      </c>
      <c r="G1640" s="69">
        <v>14.239083290100098</v>
      </c>
      <c r="H1640" s="69">
        <v>0.33881047368049622</v>
      </c>
      <c r="I1640" s="69">
        <v>67.470909118652344</v>
      </c>
      <c r="J1640" s="64">
        <v>0</v>
      </c>
    </row>
    <row r="1641" spans="1:10" x14ac:dyDescent="0.25">
      <c r="A1641" s="3" t="str">
        <f t="shared" si="25"/>
        <v>AllAll Customers6/17/2021 (5:00pm-6:00pm)8</v>
      </c>
      <c r="B1641" t="s">
        <v>26</v>
      </c>
      <c r="C1641" t="s">
        <v>40</v>
      </c>
      <c r="D1641" t="s">
        <v>170</v>
      </c>
      <c r="E1641" t="s">
        <v>181</v>
      </c>
      <c r="F1641" s="69">
        <v>17.173160552978516</v>
      </c>
      <c r="G1641" s="69">
        <v>17.314868927001953</v>
      </c>
      <c r="H1641" s="69">
        <v>0.34355044364929199</v>
      </c>
      <c r="I1641" s="69">
        <v>68.191917419433594</v>
      </c>
      <c r="J1641" s="64">
        <v>0</v>
      </c>
    </row>
    <row r="1642" spans="1:10" x14ac:dyDescent="0.25">
      <c r="A1642" s="3" t="str">
        <f t="shared" si="25"/>
        <v>AllAll Customers6/17/2021 (5:00pm-6:00pm)9</v>
      </c>
      <c r="B1642" t="s">
        <v>26</v>
      </c>
      <c r="C1642" t="s">
        <v>40</v>
      </c>
      <c r="D1642" t="s">
        <v>170</v>
      </c>
      <c r="E1642" t="s">
        <v>182</v>
      </c>
      <c r="F1642" s="69">
        <v>20.066314697265625</v>
      </c>
      <c r="G1642" s="69">
        <v>19.933847427368164</v>
      </c>
      <c r="H1642" s="69">
        <v>0.44731390476226807</v>
      </c>
      <c r="I1642" s="69">
        <v>71.850082397460938</v>
      </c>
      <c r="J1642" s="64">
        <v>0</v>
      </c>
    </row>
    <row r="1643" spans="1:10" x14ac:dyDescent="0.25">
      <c r="A1643" s="3" t="str">
        <f t="shared" si="25"/>
        <v>AllAll Customers6/17/2021 (5:00pm-6:00pm)10</v>
      </c>
      <c r="B1643" t="s">
        <v>26</v>
      </c>
      <c r="C1643" t="s">
        <v>40</v>
      </c>
      <c r="D1643" t="s">
        <v>170</v>
      </c>
      <c r="E1643" t="s">
        <v>183</v>
      </c>
      <c r="F1643" s="69">
        <v>20.692295074462891</v>
      </c>
      <c r="G1643" s="69">
        <v>20.907356262207031</v>
      </c>
      <c r="H1643" s="69">
        <v>0.47451519966125488</v>
      </c>
      <c r="I1643" s="69">
        <v>75.091026306152344</v>
      </c>
      <c r="J1643" s="64">
        <v>0</v>
      </c>
    </row>
    <row r="1644" spans="1:10" x14ac:dyDescent="0.25">
      <c r="A1644" s="3" t="str">
        <f t="shared" si="25"/>
        <v>AllAll Customers6/17/2021 (5:00pm-6:00pm)11</v>
      </c>
      <c r="B1644" t="s">
        <v>26</v>
      </c>
      <c r="C1644" t="s">
        <v>40</v>
      </c>
      <c r="D1644" t="s">
        <v>170</v>
      </c>
      <c r="E1644" t="s">
        <v>184</v>
      </c>
      <c r="F1644" s="69">
        <v>21.263641357421875</v>
      </c>
      <c r="G1644" s="69">
        <v>21.426342010498047</v>
      </c>
      <c r="H1644" s="69">
        <v>0.48315352201461792</v>
      </c>
      <c r="I1644" s="69">
        <v>76.696540832519531</v>
      </c>
      <c r="J1644" s="64">
        <v>0</v>
      </c>
    </row>
    <row r="1645" spans="1:10" x14ac:dyDescent="0.25">
      <c r="A1645" s="3" t="str">
        <f t="shared" si="25"/>
        <v>AllAll Customers6/17/2021 (5:00pm-6:00pm)12</v>
      </c>
      <c r="B1645" t="s">
        <v>26</v>
      </c>
      <c r="C1645" t="s">
        <v>40</v>
      </c>
      <c r="D1645" t="s">
        <v>170</v>
      </c>
      <c r="E1645" t="s">
        <v>185</v>
      </c>
      <c r="F1645" s="69">
        <v>21.681613922119141</v>
      </c>
      <c r="G1645" s="69">
        <v>21.948003768920898</v>
      </c>
      <c r="H1645" s="69">
        <v>0.49277147650718689</v>
      </c>
      <c r="I1645" s="69">
        <v>80.920066833496094</v>
      </c>
      <c r="J1645" s="64">
        <v>0</v>
      </c>
    </row>
    <row r="1646" spans="1:10" x14ac:dyDescent="0.25">
      <c r="A1646" s="3" t="str">
        <f t="shared" si="25"/>
        <v>AllAll Customers6/17/2021 (5:00pm-6:00pm)13</v>
      </c>
      <c r="B1646" t="s">
        <v>26</v>
      </c>
      <c r="C1646" t="s">
        <v>40</v>
      </c>
      <c r="D1646" t="s">
        <v>170</v>
      </c>
      <c r="E1646" t="s">
        <v>186</v>
      </c>
      <c r="F1646" s="69">
        <v>21.949802398681641</v>
      </c>
      <c r="G1646" s="69">
        <v>22.293642044067383</v>
      </c>
      <c r="H1646" s="69">
        <v>0.44978061318397522</v>
      </c>
      <c r="I1646" s="69">
        <v>84.468910217285156</v>
      </c>
      <c r="J1646" s="64">
        <v>0</v>
      </c>
    </row>
    <row r="1647" spans="1:10" x14ac:dyDescent="0.25">
      <c r="A1647" s="3" t="str">
        <f t="shared" si="25"/>
        <v>AllAll Customers6/17/2021 (5:00pm-6:00pm)14</v>
      </c>
      <c r="B1647" t="s">
        <v>26</v>
      </c>
      <c r="C1647" t="s">
        <v>40</v>
      </c>
      <c r="D1647" t="s">
        <v>170</v>
      </c>
      <c r="E1647" t="s">
        <v>187</v>
      </c>
      <c r="F1647" s="69">
        <v>22.146190643310547</v>
      </c>
      <c r="G1647" s="69">
        <v>22.477684020996094</v>
      </c>
      <c r="H1647" s="69">
        <v>0.38589775562286377</v>
      </c>
      <c r="I1647" s="69">
        <v>86.338241577148438</v>
      </c>
      <c r="J1647" s="64">
        <v>0</v>
      </c>
    </row>
    <row r="1648" spans="1:10" x14ac:dyDescent="0.25">
      <c r="A1648" s="3" t="str">
        <f t="shared" si="25"/>
        <v>AllAll Customers6/17/2021 (5:00pm-6:00pm)15</v>
      </c>
      <c r="B1648" t="s">
        <v>26</v>
      </c>
      <c r="C1648" t="s">
        <v>40</v>
      </c>
      <c r="D1648" t="s">
        <v>170</v>
      </c>
      <c r="E1648" t="s">
        <v>188</v>
      </c>
      <c r="F1648" s="69">
        <v>21.646879196166992</v>
      </c>
      <c r="G1648" s="69">
        <v>21.75739860534668</v>
      </c>
      <c r="H1648" s="69">
        <v>0.2425616979598999</v>
      </c>
      <c r="I1648" s="69">
        <v>87.548065185546875</v>
      </c>
      <c r="J1648" s="64">
        <v>0</v>
      </c>
    </row>
    <row r="1649" spans="1:10" x14ac:dyDescent="0.25">
      <c r="A1649" s="3" t="str">
        <f t="shared" si="25"/>
        <v>AllAll Customers6/17/2021 (5:00pm-6:00pm)16</v>
      </c>
      <c r="B1649" t="s">
        <v>26</v>
      </c>
      <c r="C1649" t="s">
        <v>40</v>
      </c>
      <c r="D1649" t="s">
        <v>170</v>
      </c>
      <c r="E1649" t="s">
        <v>189</v>
      </c>
      <c r="F1649" s="69">
        <v>20.408351898193359</v>
      </c>
      <c r="G1649" s="69">
        <v>20.297832489013672</v>
      </c>
      <c r="H1649" s="69">
        <v>0.2425617128610611</v>
      </c>
      <c r="I1649" s="69">
        <v>86.938827514648438</v>
      </c>
      <c r="J1649" s="64">
        <v>0</v>
      </c>
    </row>
    <row r="1650" spans="1:10" x14ac:dyDescent="0.25">
      <c r="A1650" s="3" t="str">
        <f t="shared" si="25"/>
        <v>AllAll Customers6/17/2021 (5:00pm-6:00pm)17</v>
      </c>
      <c r="B1650" t="s">
        <v>26</v>
      </c>
      <c r="C1650" t="s">
        <v>40</v>
      </c>
      <c r="D1650" t="s">
        <v>170</v>
      </c>
      <c r="E1650" t="s">
        <v>190</v>
      </c>
      <c r="F1650" s="69">
        <v>17.031452178955078</v>
      </c>
      <c r="G1650" s="69">
        <v>17.367822647094727</v>
      </c>
      <c r="H1650" s="69">
        <v>0.37094244360923767</v>
      </c>
      <c r="I1650" s="69">
        <v>86.702362060546875</v>
      </c>
      <c r="J1650" s="64">
        <v>0</v>
      </c>
    </row>
    <row r="1651" spans="1:10" x14ac:dyDescent="0.25">
      <c r="A1651" s="3" t="str">
        <f t="shared" si="25"/>
        <v>AllAll Customers6/17/2021 (5:00pm-6:00pm)18</v>
      </c>
      <c r="B1651" t="s">
        <v>26</v>
      </c>
      <c r="C1651" t="s">
        <v>40</v>
      </c>
      <c r="D1651" t="s">
        <v>170</v>
      </c>
      <c r="E1651" t="s">
        <v>191</v>
      </c>
      <c r="F1651" s="69">
        <v>15.249954223632813</v>
      </c>
      <c r="G1651" s="69">
        <v>14.249588966369629</v>
      </c>
      <c r="H1651" s="69">
        <v>0.34804943203926086</v>
      </c>
      <c r="I1651" s="69">
        <v>85.492584228515625</v>
      </c>
      <c r="J1651" s="64">
        <v>0</v>
      </c>
    </row>
    <row r="1652" spans="1:10" x14ac:dyDescent="0.25">
      <c r="A1652" s="3" t="str">
        <f t="shared" si="25"/>
        <v>AllAll Customers6/17/2021 (5:00pm-6:00pm)19</v>
      </c>
      <c r="B1652" t="s">
        <v>26</v>
      </c>
      <c r="C1652" t="s">
        <v>40</v>
      </c>
      <c r="D1652" t="s">
        <v>170</v>
      </c>
      <c r="E1652" t="s">
        <v>192</v>
      </c>
      <c r="F1652" s="69">
        <v>14.617445945739746</v>
      </c>
      <c r="G1652" s="69">
        <v>14.930425643920898</v>
      </c>
      <c r="H1652" s="69">
        <v>0.28716212511062622</v>
      </c>
      <c r="I1652" s="69">
        <v>83.773490905761719</v>
      </c>
      <c r="J1652" s="64">
        <v>0</v>
      </c>
    </row>
    <row r="1653" spans="1:10" x14ac:dyDescent="0.25">
      <c r="A1653" s="3" t="str">
        <f t="shared" si="25"/>
        <v>AllAll Customers6/17/2021 (5:00pm-6:00pm)20</v>
      </c>
      <c r="B1653" t="s">
        <v>26</v>
      </c>
      <c r="C1653" t="s">
        <v>40</v>
      </c>
      <c r="D1653" t="s">
        <v>170</v>
      </c>
      <c r="E1653" t="s">
        <v>193</v>
      </c>
      <c r="F1653" s="69">
        <v>14.504074096679688</v>
      </c>
      <c r="G1653" s="69">
        <v>14.496231079101563</v>
      </c>
      <c r="H1653" s="69">
        <v>0.28457891941070557</v>
      </c>
      <c r="I1653" s="69">
        <v>81.057762145996094</v>
      </c>
      <c r="J1653" s="64">
        <v>0</v>
      </c>
    </row>
    <row r="1654" spans="1:10" x14ac:dyDescent="0.25">
      <c r="A1654" s="3" t="str">
        <f t="shared" si="25"/>
        <v>AllAll Customers6/17/2021 (5:00pm-6:00pm)21</v>
      </c>
      <c r="B1654" t="s">
        <v>26</v>
      </c>
      <c r="C1654" t="s">
        <v>40</v>
      </c>
      <c r="D1654" t="s">
        <v>170</v>
      </c>
      <c r="E1654" t="s">
        <v>194</v>
      </c>
      <c r="F1654" s="69">
        <v>14.016802787780762</v>
      </c>
      <c r="G1654" s="69">
        <v>14.055574417114258</v>
      </c>
      <c r="H1654" s="69">
        <v>0.29894739389419556</v>
      </c>
      <c r="I1654" s="69">
        <v>77.69561767578125</v>
      </c>
      <c r="J1654" s="64">
        <v>0</v>
      </c>
    </row>
    <row r="1655" spans="1:10" x14ac:dyDescent="0.25">
      <c r="A1655" s="3" t="str">
        <f t="shared" si="25"/>
        <v>AllAll Customers6/17/2021 (5:00pm-6:00pm)22</v>
      </c>
      <c r="B1655" t="s">
        <v>26</v>
      </c>
      <c r="C1655" t="s">
        <v>40</v>
      </c>
      <c r="D1655" t="s">
        <v>170</v>
      </c>
      <c r="E1655" t="s">
        <v>195</v>
      </c>
      <c r="F1655" s="69">
        <v>12.88163948059082</v>
      </c>
      <c r="G1655" s="69">
        <v>12.775684356689453</v>
      </c>
      <c r="H1655" s="69">
        <v>0.26591852307319641</v>
      </c>
      <c r="I1655" s="69">
        <v>74.742645263671875</v>
      </c>
      <c r="J1655" s="64">
        <v>0</v>
      </c>
    </row>
    <row r="1656" spans="1:10" x14ac:dyDescent="0.25">
      <c r="A1656" s="3" t="str">
        <f t="shared" si="25"/>
        <v>AllAll Customers6/17/2021 (5:00pm-6:00pm)23</v>
      </c>
      <c r="B1656" t="s">
        <v>26</v>
      </c>
      <c r="C1656" t="s">
        <v>40</v>
      </c>
      <c r="D1656" t="s">
        <v>170</v>
      </c>
      <c r="E1656" t="s">
        <v>196</v>
      </c>
      <c r="F1656" s="69">
        <v>11.753485679626465</v>
      </c>
      <c r="G1656" s="69">
        <v>11.653164863586426</v>
      </c>
      <c r="H1656" s="69">
        <v>0.1880374401807785</v>
      </c>
      <c r="I1656" s="69">
        <v>73.106552124023438</v>
      </c>
      <c r="J1656" s="64">
        <v>0</v>
      </c>
    </row>
    <row r="1657" spans="1:10" x14ac:dyDescent="0.25">
      <c r="A1657" s="3" t="str">
        <f t="shared" si="25"/>
        <v>AllAll Customers6/17/2021 (5:00pm-6:00pm)24</v>
      </c>
      <c r="B1657" t="s">
        <v>26</v>
      </c>
      <c r="C1657" t="s">
        <v>40</v>
      </c>
      <c r="D1657" t="s">
        <v>170</v>
      </c>
      <c r="E1657" t="s">
        <v>197</v>
      </c>
      <c r="F1657" s="69">
        <v>11.031381607055664</v>
      </c>
      <c r="G1657" s="69">
        <v>10.800782203674316</v>
      </c>
      <c r="H1657" s="69">
        <v>0.20039215683937073</v>
      </c>
      <c r="I1657" s="69">
        <v>71.410903930664063</v>
      </c>
      <c r="J1657" s="64">
        <v>0</v>
      </c>
    </row>
    <row r="1658" spans="1:10" x14ac:dyDescent="0.25">
      <c r="A1658" s="3" t="str">
        <f t="shared" si="25"/>
        <v>AllAll Customers7/9/2021 (5:50pm-8:55pm)1</v>
      </c>
      <c r="B1658" t="s">
        <v>26</v>
      </c>
      <c r="C1658" t="s">
        <v>40</v>
      </c>
      <c r="D1658" t="s">
        <v>171</v>
      </c>
      <c r="E1658" t="s">
        <v>174</v>
      </c>
      <c r="F1658" s="69">
        <v>10.662896156311035</v>
      </c>
      <c r="G1658" s="69">
        <v>10.516634941101074</v>
      </c>
      <c r="H1658" s="69">
        <v>0.10492865741252899</v>
      </c>
      <c r="I1658" s="69">
        <v>74.522773742675781</v>
      </c>
      <c r="J1658" s="64">
        <v>0</v>
      </c>
    </row>
    <row r="1659" spans="1:10" x14ac:dyDescent="0.25">
      <c r="A1659" s="3" t="str">
        <f t="shared" si="25"/>
        <v>AllAll Customers7/9/2021 (5:50pm-8:55pm)2</v>
      </c>
      <c r="B1659" t="s">
        <v>26</v>
      </c>
      <c r="C1659" t="s">
        <v>40</v>
      </c>
      <c r="D1659" t="s">
        <v>171</v>
      </c>
      <c r="E1659" t="s">
        <v>175</v>
      </c>
      <c r="F1659" s="69">
        <v>10.317133903503418</v>
      </c>
      <c r="G1659" s="69">
        <v>10.127724647521973</v>
      </c>
      <c r="H1659" s="69">
        <v>9.7873523831367493E-2</v>
      </c>
      <c r="I1659" s="69">
        <v>73.823707580566406</v>
      </c>
      <c r="J1659" s="64">
        <v>0</v>
      </c>
    </row>
    <row r="1660" spans="1:10" x14ac:dyDescent="0.25">
      <c r="A1660" s="3" t="str">
        <f t="shared" si="25"/>
        <v>AllAll Customers7/9/2021 (5:50pm-8:55pm)3</v>
      </c>
      <c r="B1660" t="s">
        <v>26</v>
      </c>
      <c r="C1660" t="s">
        <v>40</v>
      </c>
      <c r="D1660" t="s">
        <v>171</v>
      </c>
      <c r="E1660" t="s">
        <v>176</v>
      </c>
      <c r="F1660" s="69">
        <v>10.024629592895508</v>
      </c>
      <c r="G1660" s="69">
        <v>9.9570798873901367</v>
      </c>
      <c r="H1660" s="69">
        <v>9.592098742723465E-2</v>
      </c>
      <c r="I1660" s="69">
        <v>73.135795593261719</v>
      </c>
      <c r="J1660" s="64">
        <v>0</v>
      </c>
    </row>
    <row r="1661" spans="1:10" x14ac:dyDescent="0.25">
      <c r="A1661" s="3" t="str">
        <f t="shared" si="25"/>
        <v>AllAll Customers7/9/2021 (5:50pm-8:55pm)4</v>
      </c>
      <c r="B1661" t="s">
        <v>26</v>
      </c>
      <c r="C1661" t="s">
        <v>40</v>
      </c>
      <c r="D1661" t="s">
        <v>171</v>
      </c>
      <c r="E1661" t="s">
        <v>177</v>
      </c>
      <c r="F1661" s="69">
        <v>10.150058746337891</v>
      </c>
      <c r="G1661" s="69">
        <v>9.943359375</v>
      </c>
      <c r="H1661" s="69">
        <v>0.10447584837675095</v>
      </c>
      <c r="I1661" s="69">
        <v>72.38104248046875</v>
      </c>
      <c r="J1661" s="64">
        <v>0</v>
      </c>
    </row>
    <row r="1662" spans="1:10" x14ac:dyDescent="0.25">
      <c r="A1662" s="3" t="str">
        <f t="shared" si="25"/>
        <v>AllAll Customers7/9/2021 (5:50pm-8:55pm)5</v>
      </c>
      <c r="B1662" t="s">
        <v>26</v>
      </c>
      <c r="C1662" t="s">
        <v>40</v>
      </c>
      <c r="D1662" t="s">
        <v>171</v>
      </c>
      <c r="E1662" t="s">
        <v>178</v>
      </c>
      <c r="F1662" s="69">
        <v>10.651702880859375</v>
      </c>
      <c r="G1662" s="69">
        <v>10.478466987609863</v>
      </c>
      <c r="H1662" s="69">
        <v>0.12694476544857025</v>
      </c>
      <c r="I1662" s="69">
        <v>71.920745849609375</v>
      </c>
      <c r="J1662" s="64">
        <v>0</v>
      </c>
    </row>
    <row r="1663" spans="1:10" x14ac:dyDescent="0.25">
      <c r="A1663" s="3" t="str">
        <f t="shared" si="25"/>
        <v>AllAll Customers7/9/2021 (5:50pm-8:55pm)6</v>
      </c>
      <c r="B1663" t="s">
        <v>26</v>
      </c>
      <c r="C1663" t="s">
        <v>40</v>
      </c>
      <c r="D1663" t="s">
        <v>171</v>
      </c>
      <c r="E1663" t="s">
        <v>179</v>
      </c>
      <c r="F1663" s="69">
        <v>12.137269973754883</v>
      </c>
      <c r="G1663" s="69">
        <v>11.842425346374512</v>
      </c>
      <c r="H1663" s="69">
        <v>0.16259302198886871</v>
      </c>
      <c r="I1663" s="69">
        <v>71.396415710449219</v>
      </c>
      <c r="J1663" s="64">
        <v>0</v>
      </c>
    </row>
    <row r="1664" spans="1:10" x14ac:dyDescent="0.25">
      <c r="A1664" s="3" t="str">
        <f t="shared" si="25"/>
        <v>AllAll Customers7/9/2021 (5:50pm-8:55pm)7</v>
      </c>
      <c r="B1664" t="s">
        <v>26</v>
      </c>
      <c r="C1664" t="s">
        <v>40</v>
      </c>
      <c r="D1664" t="s">
        <v>171</v>
      </c>
      <c r="E1664" t="s">
        <v>180</v>
      </c>
      <c r="F1664" s="69">
        <v>14.288298606872559</v>
      </c>
      <c r="G1664" s="69">
        <v>14.280627250671387</v>
      </c>
      <c r="H1664" s="69">
        <v>0.28769215941429138</v>
      </c>
      <c r="I1664" s="69">
        <v>70.910430908203125</v>
      </c>
      <c r="J1664" s="64">
        <v>0</v>
      </c>
    </row>
    <row r="1665" spans="1:10" x14ac:dyDescent="0.25">
      <c r="A1665" s="3" t="str">
        <f t="shared" si="25"/>
        <v>AllAll Customers7/9/2021 (5:50pm-8:55pm)8</v>
      </c>
      <c r="B1665" t="s">
        <v>26</v>
      </c>
      <c r="C1665" t="s">
        <v>40</v>
      </c>
      <c r="D1665" t="s">
        <v>171</v>
      </c>
      <c r="E1665" t="s">
        <v>181</v>
      </c>
      <c r="F1665" s="69">
        <v>16.490278244018555</v>
      </c>
      <c r="G1665" s="69">
        <v>16.758686065673828</v>
      </c>
      <c r="H1665" s="69">
        <v>0.41963455080986023</v>
      </c>
      <c r="I1665" s="69">
        <v>71.246879577636719</v>
      </c>
      <c r="J1665" s="64">
        <v>0</v>
      </c>
    </row>
    <row r="1666" spans="1:10" x14ac:dyDescent="0.25">
      <c r="A1666" s="3" t="str">
        <f t="shared" si="25"/>
        <v>AllAll Customers7/9/2021 (5:50pm-8:55pm)9</v>
      </c>
      <c r="B1666" t="s">
        <v>26</v>
      </c>
      <c r="C1666" t="s">
        <v>40</v>
      </c>
      <c r="D1666" t="s">
        <v>171</v>
      </c>
      <c r="E1666" t="s">
        <v>182</v>
      </c>
      <c r="F1666" s="69">
        <v>18.109786987304688</v>
      </c>
      <c r="G1666" s="69">
        <v>18.208011627197266</v>
      </c>
      <c r="H1666" s="69">
        <v>0.35001879930496216</v>
      </c>
      <c r="I1666" s="69">
        <v>73.774551391601563</v>
      </c>
      <c r="J1666" s="64">
        <v>0</v>
      </c>
    </row>
    <row r="1667" spans="1:10" x14ac:dyDescent="0.25">
      <c r="A1667" s="3" t="str">
        <f t="shared" ref="A1667:A1730" si="26">B1667&amp;C1667&amp;D1667&amp;E1667</f>
        <v>AllAll Customers7/9/2021 (5:50pm-8:55pm)10</v>
      </c>
      <c r="B1667" t="s">
        <v>26</v>
      </c>
      <c r="C1667" t="s">
        <v>40</v>
      </c>
      <c r="D1667" t="s">
        <v>171</v>
      </c>
      <c r="E1667" t="s">
        <v>183</v>
      </c>
      <c r="F1667" s="69">
        <v>19.075248718261719</v>
      </c>
      <c r="G1667" s="69">
        <v>19.194547653198242</v>
      </c>
      <c r="H1667" s="69">
        <v>0.40372318029403687</v>
      </c>
      <c r="I1667" s="69">
        <v>77.490829467773438</v>
      </c>
      <c r="J1667" s="64">
        <v>0</v>
      </c>
    </row>
    <row r="1668" spans="1:10" x14ac:dyDescent="0.25">
      <c r="A1668" s="3" t="str">
        <f t="shared" si="26"/>
        <v>AllAll Customers7/9/2021 (5:50pm-8:55pm)11</v>
      </c>
      <c r="B1668" t="s">
        <v>26</v>
      </c>
      <c r="C1668" t="s">
        <v>40</v>
      </c>
      <c r="D1668" t="s">
        <v>171</v>
      </c>
      <c r="E1668" t="s">
        <v>184</v>
      </c>
      <c r="F1668" s="69">
        <v>19.634357452392578</v>
      </c>
      <c r="G1668" s="69">
        <v>20.180925369262695</v>
      </c>
      <c r="H1668" s="69">
        <v>0.42004266381263733</v>
      </c>
      <c r="I1668" s="69">
        <v>82.050193786621094</v>
      </c>
      <c r="J1668" s="64">
        <v>0</v>
      </c>
    </row>
    <row r="1669" spans="1:10" x14ac:dyDescent="0.25">
      <c r="A1669" s="3" t="str">
        <f t="shared" si="26"/>
        <v>AllAll Customers7/9/2021 (5:50pm-8:55pm)12</v>
      </c>
      <c r="B1669" t="s">
        <v>26</v>
      </c>
      <c r="C1669" t="s">
        <v>40</v>
      </c>
      <c r="D1669" t="s">
        <v>171</v>
      </c>
      <c r="E1669" t="s">
        <v>185</v>
      </c>
      <c r="F1669" s="69">
        <v>20.428905487060547</v>
      </c>
      <c r="G1669" s="69">
        <v>20.851964950561523</v>
      </c>
      <c r="H1669" s="69">
        <v>0.43787652254104614</v>
      </c>
      <c r="I1669" s="69">
        <v>85.091400146484375</v>
      </c>
      <c r="J1669" s="64">
        <v>0</v>
      </c>
    </row>
    <row r="1670" spans="1:10" x14ac:dyDescent="0.25">
      <c r="A1670" s="3" t="str">
        <f t="shared" si="26"/>
        <v>AllAll Customers7/9/2021 (5:50pm-8:55pm)13</v>
      </c>
      <c r="B1670" t="s">
        <v>26</v>
      </c>
      <c r="C1670" t="s">
        <v>40</v>
      </c>
      <c r="D1670" t="s">
        <v>171</v>
      </c>
      <c r="E1670" t="s">
        <v>186</v>
      </c>
      <c r="F1670" s="69">
        <v>20.613090515136719</v>
      </c>
      <c r="G1670" s="69">
        <v>20.961925506591797</v>
      </c>
      <c r="H1670" s="69">
        <v>0.38999426364898682</v>
      </c>
      <c r="I1670" s="69">
        <v>87.300689697265625</v>
      </c>
      <c r="J1670" s="64">
        <v>0</v>
      </c>
    </row>
    <row r="1671" spans="1:10" x14ac:dyDescent="0.25">
      <c r="A1671" s="3" t="str">
        <f t="shared" si="26"/>
        <v>AllAll Customers7/9/2021 (5:50pm-8:55pm)14</v>
      </c>
      <c r="B1671" t="s">
        <v>26</v>
      </c>
      <c r="C1671" t="s">
        <v>40</v>
      </c>
      <c r="D1671" t="s">
        <v>171</v>
      </c>
      <c r="E1671" t="s">
        <v>187</v>
      </c>
      <c r="F1671" s="69">
        <v>20.616054534912109</v>
      </c>
      <c r="G1671" s="69">
        <v>20.614933013916016</v>
      </c>
      <c r="H1671" s="69">
        <v>0.30831453204154968</v>
      </c>
      <c r="I1671" s="69">
        <v>89.165397644042969</v>
      </c>
      <c r="J1671" s="64">
        <v>0</v>
      </c>
    </row>
    <row r="1672" spans="1:10" x14ac:dyDescent="0.25">
      <c r="A1672" s="3" t="str">
        <f t="shared" si="26"/>
        <v>AllAll Customers7/9/2021 (5:50pm-8:55pm)15</v>
      </c>
      <c r="B1672" t="s">
        <v>26</v>
      </c>
      <c r="C1672" t="s">
        <v>40</v>
      </c>
      <c r="D1672" t="s">
        <v>171</v>
      </c>
      <c r="E1672" t="s">
        <v>188</v>
      </c>
      <c r="F1672" s="69">
        <v>19.966156005859375</v>
      </c>
      <c r="G1672" s="69">
        <v>20.1905517578125</v>
      </c>
      <c r="H1672" s="69">
        <v>0.13076558709144592</v>
      </c>
      <c r="I1672" s="69">
        <v>90.244529724121094</v>
      </c>
      <c r="J1672" s="64">
        <v>0</v>
      </c>
    </row>
    <row r="1673" spans="1:10" x14ac:dyDescent="0.25">
      <c r="A1673" s="3" t="str">
        <f t="shared" si="26"/>
        <v>AllAll Customers7/9/2021 (5:50pm-8:55pm)16</v>
      </c>
      <c r="B1673" t="s">
        <v>26</v>
      </c>
      <c r="C1673" t="s">
        <v>40</v>
      </c>
      <c r="D1673" t="s">
        <v>171</v>
      </c>
      <c r="E1673" t="s">
        <v>189</v>
      </c>
      <c r="F1673" s="69">
        <v>19.145769119262695</v>
      </c>
      <c r="G1673" s="69">
        <v>18.92137336730957</v>
      </c>
      <c r="H1673" s="69">
        <v>0.13076558709144592</v>
      </c>
      <c r="I1673" s="69">
        <v>91.243598937988281</v>
      </c>
      <c r="J1673" s="64">
        <v>0</v>
      </c>
    </row>
    <row r="1674" spans="1:10" x14ac:dyDescent="0.25">
      <c r="A1674" s="3" t="str">
        <f t="shared" si="26"/>
        <v>AllAll Customers7/9/2021 (5:50pm-8:55pm)17</v>
      </c>
      <c r="B1674" t="s">
        <v>26</v>
      </c>
      <c r="C1674" t="s">
        <v>40</v>
      </c>
      <c r="D1674" t="s">
        <v>171</v>
      </c>
      <c r="E1674" t="s">
        <v>190</v>
      </c>
      <c r="F1674" s="69">
        <v>17.020689010620117</v>
      </c>
      <c r="G1674" s="69">
        <v>16.580327987670898</v>
      </c>
      <c r="H1674" s="69">
        <v>0.19318036735057831</v>
      </c>
      <c r="I1674" s="69">
        <v>91.922203063964844</v>
      </c>
      <c r="J1674" s="64">
        <v>0</v>
      </c>
    </row>
    <row r="1675" spans="1:10" x14ac:dyDescent="0.25">
      <c r="A1675" s="3" t="str">
        <f t="shared" si="26"/>
        <v>AllAll Customers7/9/2021 (5:50pm-8:55pm)18</v>
      </c>
      <c r="B1675" t="s">
        <v>26</v>
      </c>
      <c r="C1675" t="s">
        <v>40</v>
      </c>
      <c r="D1675" t="s">
        <v>171</v>
      </c>
      <c r="E1675" t="s">
        <v>191</v>
      </c>
      <c r="F1675" s="69">
        <v>15.862924575805664</v>
      </c>
      <c r="G1675" s="69">
        <v>15.197539329528809</v>
      </c>
      <c r="H1675" s="69">
        <v>0.28867825865745544</v>
      </c>
      <c r="I1675" s="69">
        <v>91.297164916992188</v>
      </c>
      <c r="J1675" s="64">
        <v>0</v>
      </c>
    </row>
    <row r="1676" spans="1:10" x14ac:dyDescent="0.25">
      <c r="A1676" s="3" t="str">
        <f t="shared" si="26"/>
        <v>AllAll Customers7/9/2021 (5:50pm-8:55pm)19</v>
      </c>
      <c r="B1676" t="s">
        <v>26</v>
      </c>
      <c r="C1676" t="s">
        <v>40</v>
      </c>
      <c r="D1676" t="s">
        <v>171</v>
      </c>
      <c r="E1676" t="s">
        <v>192</v>
      </c>
      <c r="F1676" s="69">
        <v>15.164041519165039</v>
      </c>
      <c r="G1676" s="69">
        <v>13.628017425537109</v>
      </c>
      <c r="H1676" s="69">
        <v>0.26849329471588135</v>
      </c>
      <c r="I1676" s="69">
        <v>89.880195617675781</v>
      </c>
      <c r="J1676" s="64">
        <v>0</v>
      </c>
    </row>
    <row r="1677" spans="1:10" x14ac:dyDescent="0.25">
      <c r="A1677" s="3" t="str">
        <f t="shared" si="26"/>
        <v>AllAll Customers7/9/2021 (5:50pm-8:55pm)20</v>
      </c>
      <c r="B1677" t="s">
        <v>26</v>
      </c>
      <c r="C1677" t="s">
        <v>40</v>
      </c>
      <c r="D1677" t="s">
        <v>171</v>
      </c>
      <c r="E1677" t="s">
        <v>193</v>
      </c>
      <c r="F1677" s="69">
        <v>14.764348983764648</v>
      </c>
      <c r="G1677" s="69">
        <v>13.753753662109375</v>
      </c>
      <c r="H1677" s="69">
        <v>0.25982734560966492</v>
      </c>
      <c r="I1677" s="69">
        <v>87.282737731933594</v>
      </c>
      <c r="J1677" s="64">
        <v>0</v>
      </c>
    </row>
    <row r="1678" spans="1:10" x14ac:dyDescent="0.25">
      <c r="A1678" s="3" t="str">
        <f t="shared" si="26"/>
        <v>AllAll Customers7/9/2021 (5:50pm-8:55pm)21</v>
      </c>
      <c r="B1678" t="s">
        <v>26</v>
      </c>
      <c r="C1678" t="s">
        <v>40</v>
      </c>
      <c r="D1678" t="s">
        <v>171</v>
      </c>
      <c r="E1678" t="s">
        <v>194</v>
      </c>
      <c r="F1678" s="69">
        <v>14.491195678710938</v>
      </c>
      <c r="G1678" s="69">
        <v>13.701253890991211</v>
      </c>
      <c r="H1678" s="69">
        <v>0.23859451711177826</v>
      </c>
      <c r="I1678" s="69">
        <v>83.829803466796875</v>
      </c>
      <c r="J1678" s="64">
        <v>0</v>
      </c>
    </row>
    <row r="1679" spans="1:10" x14ac:dyDescent="0.25">
      <c r="A1679" s="3" t="str">
        <f t="shared" si="26"/>
        <v>AllAll Customers7/9/2021 (5:50pm-8:55pm)22</v>
      </c>
      <c r="B1679" t="s">
        <v>26</v>
      </c>
      <c r="C1679" t="s">
        <v>40</v>
      </c>
      <c r="D1679" t="s">
        <v>171</v>
      </c>
      <c r="E1679" t="s">
        <v>195</v>
      </c>
      <c r="F1679" s="69">
        <v>13.342435836791992</v>
      </c>
      <c r="G1679" s="69">
        <v>13.62681770324707</v>
      </c>
      <c r="H1679" s="69">
        <v>0.18877886235713959</v>
      </c>
      <c r="I1679" s="69">
        <v>80.326820373535156</v>
      </c>
      <c r="J1679" s="64">
        <v>0</v>
      </c>
    </row>
    <row r="1680" spans="1:10" x14ac:dyDescent="0.25">
      <c r="A1680" s="3" t="str">
        <f t="shared" si="26"/>
        <v>AllAll Customers7/9/2021 (5:50pm-8:55pm)23</v>
      </c>
      <c r="B1680" t="s">
        <v>26</v>
      </c>
      <c r="C1680" t="s">
        <v>40</v>
      </c>
      <c r="D1680" t="s">
        <v>171</v>
      </c>
      <c r="E1680" t="s">
        <v>196</v>
      </c>
      <c r="F1680" s="69">
        <v>12.080714225769043</v>
      </c>
      <c r="G1680" s="69">
        <v>12.242101669311523</v>
      </c>
      <c r="H1680" s="69">
        <v>0.14640919864177704</v>
      </c>
      <c r="I1680" s="69">
        <v>78.510078430175781</v>
      </c>
      <c r="J1680" s="64">
        <v>0</v>
      </c>
    </row>
    <row r="1681" spans="1:10" x14ac:dyDescent="0.25">
      <c r="A1681" s="3" t="str">
        <f t="shared" si="26"/>
        <v>AllAll Customers7/9/2021 (5:50pm-8:55pm)24</v>
      </c>
      <c r="B1681" t="s">
        <v>26</v>
      </c>
      <c r="C1681" t="s">
        <v>40</v>
      </c>
      <c r="D1681" t="s">
        <v>171</v>
      </c>
      <c r="E1681" t="s">
        <v>197</v>
      </c>
      <c r="F1681" s="69">
        <v>11.331512451171875</v>
      </c>
      <c r="G1681" s="69">
        <v>11.279862403869629</v>
      </c>
      <c r="H1681" s="69">
        <v>0.14644038677215576</v>
      </c>
      <c r="I1681" s="69">
        <v>77.20953369140625</v>
      </c>
      <c r="J1681" s="64">
        <v>0</v>
      </c>
    </row>
    <row r="1682" spans="1:10" x14ac:dyDescent="0.25">
      <c r="A1682" s="3" t="str">
        <f t="shared" si="26"/>
        <v>AllAll Customers8/27/2021 (5:00pm-6:00pm)1</v>
      </c>
      <c r="B1682" t="s">
        <v>26</v>
      </c>
      <c r="C1682" t="s">
        <v>40</v>
      </c>
      <c r="D1682" t="s">
        <v>172</v>
      </c>
      <c r="E1682" t="s">
        <v>174</v>
      </c>
      <c r="F1682" s="69">
        <v>10.567991256713867</v>
      </c>
      <c r="G1682" s="69">
        <v>10.760166168212891</v>
      </c>
      <c r="H1682" s="69">
        <v>0.16824203729629517</v>
      </c>
      <c r="I1682" s="69">
        <v>73.707626342773438</v>
      </c>
      <c r="J1682" s="64">
        <v>0</v>
      </c>
    </row>
    <row r="1683" spans="1:10" x14ac:dyDescent="0.25">
      <c r="A1683" s="3" t="str">
        <f t="shared" si="26"/>
        <v>AllAll Customers8/27/2021 (5:00pm-6:00pm)2</v>
      </c>
      <c r="B1683" t="s">
        <v>26</v>
      </c>
      <c r="C1683" t="s">
        <v>40</v>
      </c>
      <c r="D1683" t="s">
        <v>172</v>
      </c>
      <c r="E1683" t="s">
        <v>175</v>
      </c>
      <c r="F1683" s="69">
        <v>10.168819427490234</v>
      </c>
      <c r="G1683" s="69">
        <v>10.292092323303223</v>
      </c>
      <c r="H1683" s="69">
        <v>0.15683974325656891</v>
      </c>
      <c r="I1683" s="69">
        <v>72.030982971191406</v>
      </c>
      <c r="J1683" s="64">
        <v>0</v>
      </c>
    </row>
    <row r="1684" spans="1:10" x14ac:dyDescent="0.25">
      <c r="A1684" s="3" t="str">
        <f t="shared" si="26"/>
        <v>AllAll Customers8/27/2021 (5:00pm-6:00pm)3</v>
      </c>
      <c r="B1684" t="s">
        <v>26</v>
      </c>
      <c r="C1684" t="s">
        <v>40</v>
      </c>
      <c r="D1684" t="s">
        <v>172</v>
      </c>
      <c r="E1684" t="s">
        <v>176</v>
      </c>
      <c r="F1684" s="69">
        <v>9.8448286056518555</v>
      </c>
      <c r="G1684" s="69">
        <v>9.9150896072387695</v>
      </c>
      <c r="H1684" s="69">
        <v>0.13775189220905304</v>
      </c>
      <c r="I1684" s="69">
        <v>70.426551818847656</v>
      </c>
      <c r="J1684" s="64">
        <v>0</v>
      </c>
    </row>
    <row r="1685" spans="1:10" x14ac:dyDescent="0.25">
      <c r="A1685" s="3" t="str">
        <f t="shared" si="26"/>
        <v>AllAll Customers8/27/2021 (5:00pm-6:00pm)4</v>
      </c>
      <c r="B1685" t="s">
        <v>26</v>
      </c>
      <c r="C1685" t="s">
        <v>40</v>
      </c>
      <c r="D1685" t="s">
        <v>172</v>
      </c>
      <c r="E1685" t="s">
        <v>177</v>
      </c>
      <c r="F1685" s="69">
        <v>9.8660907745361328</v>
      </c>
      <c r="G1685" s="69">
        <v>9.8305015563964844</v>
      </c>
      <c r="H1685" s="69">
        <v>0.13287484645843506</v>
      </c>
      <c r="I1685" s="69">
        <v>69.385307312011719</v>
      </c>
      <c r="J1685" s="64">
        <v>0</v>
      </c>
    </row>
    <row r="1686" spans="1:10" x14ac:dyDescent="0.25">
      <c r="A1686" s="3" t="str">
        <f t="shared" si="26"/>
        <v>AllAll Customers8/27/2021 (5:00pm-6:00pm)5</v>
      </c>
      <c r="B1686" t="s">
        <v>26</v>
      </c>
      <c r="C1686" t="s">
        <v>40</v>
      </c>
      <c r="D1686" t="s">
        <v>172</v>
      </c>
      <c r="E1686" t="s">
        <v>178</v>
      </c>
      <c r="F1686" s="69">
        <v>10.0938720703125</v>
      </c>
      <c r="G1686" s="69">
        <v>10.337190628051758</v>
      </c>
      <c r="H1686" s="69">
        <v>0.18709279596805573</v>
      </c>
      <c r="I1686" s="69">
        <v>68.343925476074219</v>
      </c>
      <c r="J1686" s="64">
        <v>0</v>
      </c>
    </row>
    <row r="1687" spans="1:10" x14ac:dyDescent="0.25">
      <c r="A1687" s="3" t="str">
        <f t="shared" si="26"/>
        <v>AllAll Customers8/27/2021 (5:00pm-6:00pm)6</v>
      </c>
      <c r="B1687" t="s">
        <v>26</v>
      </c>
      <c r="C1687" t="s">
        <v>40</v>
      </c>
      <c r="D1687" t="s">
        <v>172</v>
      </c>
      <c r="E1687" t="s">
        <v>179</v>
      </c>
      <c r="F1687" s="69">
        <v>11.739684104919434</v>
      </c>
      <c r="G1687" s="69">
        <v>12.096258163452148</v>
      </c>
      <c r="H1687" s="69">
        <v>0.28025022149085999</v>
      </c>
      <c r="I1687" s="69">
        <v>67.490013122558594</v>
      </c>
      <c r="J1687" s="64">
        <v>0</v>
      </c>
    </row>
    <row r="1688" spans="1:10" x14ac:dyDescent="0.25">
      <c r="A1688" s="3" t="str">
        <f t="shared" si="26"/>
        <v>AllAll Customers8/27/2021 (5:00pm-6:00pm)7</v>
      </c>
      <c r="B1688" t="s">
        <v>26</v>
      </c>
      <c r="C1688" t="s">
        <v>40</v>
      </c>
      <c r="D1688" t="s">
        <v>172</v>
      </c>
      <c r="E1688" t="s">
        <v>180</v>
      </c>
      <c r="F1688" s="69">
        <v>15.223882675170898</v>
      </c>
      <c r="G1688" s="69">
        <v>15.614575386047363</v>
      </c>
      <c r="H1688" s="69">
        <v>0.28046137094497681</v>
      </c>
      <c r="I1688" s="69">
        <v>66.605545043945313</v>
      </c>
      <c r="J1688" s="64">
        <v>0</v>
      </c>
    </row>
    <row r="1689" spans="1:10" x14ac:dyDescent="0.25">
      <c r="A1689" s="3" t="str">
        <f t="shared" si="26"/>
        <v>AllAll Customers8/27/2021 (5:00pm-6:00pm)8</v>
      </c>
      <c r="B1689" t="s">
        <v>26</v>
      </c>
      <c r="C1689" t="s">
        <v>40</v>
      </c>
      <c r="D1689" t="s">
        <v>172</v>
      </c>
      <c r="E1689" t="s">
        <v>181</v>
      </c>
      <c r="F1689" s="69">
        <v>20.642032623291016</v>
      </c>
      <c r="G1689" s="69">
        <v>20.414228439331055</v>
      </c>
      <c r="H1689" s="69">
        <v>0.24693982303142548</v>
      </c>
      <c r="I1689" s="69">
        <v>66.383720397949219</v>
      </c>
      <c r="J1689" s="64">
        <v>0</v>
      </c>
    </row>
    <row r="1690" spans="1:10" x14ac:dyDescent="0.25">
      <c r="A1690" s="3" t="str">
        <f t="shared" si="26"/>
        <v>AllAll Customers8/27/2021 (5:00pm-6:00pm)9</v>
      </c>
      <c r="B1690" t="s">
        <v>26</v>
      </c>
      <c r="C1690" t="s">
        <v>40</v>
      </c>
      <c r="D1690" t="s">
        <v>172</v>
      </c>
      <c r="E1690" t="s">
        <v>182</v>
      </c>
      <c r="F1690" s="69">
        <v>26.024480819702148</v>
      </c>
      <c r="G1690" s="69">
        <v>25.83427619934082</v>
      </c>
      <c r="H1690" s="69">
        <v>0.28807830810546875</v>
      </c>
      <c r="I1690" s="69">
        <v>69.292579650878906</v>
      </c>
      <c r="J1690" s="64">
        <v>0</v>
      </c>
    </row>
    <row r="1691" spans="1:10" x14ac:dyDescent="0.25">
      <c r="A1691" s="3" t="str">
        <f t="shared" si="26"/>
        <v>AllAll Customers8/27/2021 (5:00pm-6:00pm)10</v>
      </c>
      <c r="B1691" t="s">
        <v>26</v>
      </c>
      <c r="C1691" t="s">
        <v>40</v>
      </c>
      <c r="D1691" t="s">
        <v>172</v>
      </c>
      <c r="E1691" t="s">
        <v>183</v>
      </c>
      <c r="F1691" s="69">
        <v>28.657201766967773</v>
      </c>
      <c r="G1691" s="69">
        <v>28.471000671386719</v>
      </c>
      <c r="H1691" s="69">
        <v>0.30746188759803772</v>
      </c>
      <c r="I1691" s="69">
        <v>74.757240295410156</v>
      </c>
      <c r="J1691" s="64">
        <v>0</v>
      </c>
    </row>
    <row r="1692" spans="1:10" x14ac:dyDescent="0.25">
      <c r="A1692" s="3" t="str">
        <f t="shared" si="26"/>
        <v>AllAll Customers8/27/2021 (5:00pm-6:00pm)11</v>
      </c>
      <c r="B1692" t="s">
        <v>26</v>
      </c>
      <c r="C1692" t="s">
        <v>40</v>
      </c>
      <c r="D1692" t="s">
        <v>172</v>
      </c>
      <c r="E1692" t="s">
        <v>184</v>
      </c>
      <c r="F1692" s="69">
        <v>31.132701873779297</v>
      </c>
      <c r="G1692" s="69">
        <v>30.922109603881836</v>
      </c>
      <c r="H1692" s="69">
        <v>0.33191874623298645</v>
      </c>
      <c r="I1692" s="69">
        <v>80.138076782226563</v>
      </c>
      <c r="J1692" s="64">
        <v>0</v>
      </c>
    </row>
    <row r="1693" spans="1:10" x14ac:dyDescent="0.25">
      <c r="A1693" s="3" t="str">
        <f t="shared" si="26"/>
        <v>AllAll Customers8/27/2021 (5:00pm-6:00pm)12</v>
      </c>
      <c r="B1693" t="s">
        <v>26</v>
      </c>
      <c r="C1693" t="s">
        <v>40</v>
      </c>
      <c r="D1693" t="s">
        <v>172</v>
      </c>
      <c r="E1693" t="s">
        <v>185</v>
      </c>
      <c r="F1693" s="69">
        <v>33.949024200439453</v>
      </c>
      <c r="G1693" s="69">
        <v>33.434452056884766</v>
      </c>
      <c r="H1693" s="69">
        <v>0.33665120601654053</v>
      </c>
      <c r="I1693" s="69">
        <v>84.546897888183594</v>
      </c>
      <c r="J1693" s="64">
        <v>0</v>
      </c>
    </row>
    <row r="1694" spans="1:10" x14ac:dyDescent="0.25">
      <c r="A1694" s="3" t="str">
        <f t="shared" si="26"/>
        <v>AllAll Customers8/27/2021 (5:00pm-6:00pm)13</v>
      </c>
      <c r="B1694" t="s">
        <v>26</v>
      </c>
      <c r="C1694" t="s">
        <v>40</v>
      </c>
      <c r="D1694" t="s">
        <v>172</v>
      </c>
      <c r="E1694" t="s">
        <v>186</v>
      </c>
      <c r="F1694" s="69">
        <v>35.189594268798828</v>
      </c>
      <c r="G1694" s="69">
        <v>34.791885375976563</v>
      </c>
      <c r="H1694" s="69">
        <v>0.33212077617645264</v>
      </c>
      <c r="I1694" s="69">
        <v>87.951240539550781</v>
      </c>
      <c r="J1694" s="64">
        <v>0</v>
      </c>
    </row>
    <row r="1695" spans="1:10" x14ac:dyDescent="0.25">
      <c r="A1695" s="3" t="str">
        <f t="shared" si="26"/>
        <v>AllAll Customers8/27/2021 (5:00pm-6:00pm)14</v>
      </c>
      <c r="B1695" t="s">
        <v>26</v>
      </c>
      <c r="C1695" t="s">
        <v>40</v>
      </c>
      <c r="D1695" t="s">
        <v>172</v>
      </c>
      <c r="E1695" t="s">
        <v>187</v>
      </c>
      <c r="F1695" s="69">
        <v>37.0888671875</v>
      </c>
      <c r="G1695" s="69">
        <v>36.659320831298828</v>
      </c>
      <c r="H1695" s="69">
        <v>0.29686781764030457</v>
      </c>
      <c r="I1695" s="69">
        <v>90.5914306640625</v>
      </c>
      <c r="J1695" s="64">
        <v>0</v>
      </c>
    </row>
    <row r="1696" spans="1:10" x14ac:dyDescent="0.25">
      <c r="A1696" s="3" t="str">
        <f t="shared" si="26"/>
        <v>AllAll Customers8/27/2021 (5:00pm-6:00pm)15</v>
      </c>
      <c r="B1696" t="s">
        <v>26</v>
      </c>
      <c r="C1696" t="s">
        <v>40</v>
      </c>
      <c r="D1696" t="s">
        <v>172</v>
      </c>
      <c r="E1696" t="s">
        <v>188</v>
      </c>
      <c r="F1696" s="69">
        <v>36.254070281982422</v>
      </c>
      <c r="G1696" s="69">
        <v>36.09710693359375</v>
      </c>
      <c r="H1696" s="69">
        <v>0.14221668243408203</v>
      </c>
      <c r="I1696" s="69">
        <v>92.140754699707031</v>
      </c>
      <c r="J1696" s="64">
        <v>0</v>
      </c>
    </row>
    <row r="1697" spans="1:10" x14ac:dyDescent="0.25">
      <c r="A1697" s="3" t="str">
        <f t="shared" si="26"/>
        <v>AllAll Customers8/27/2021 (5:00pm-6:00pm)16</v>
      </c>
      <c r="B1697" t="s">
        <v>26</v>
      </c>
      <c r="C1697" t="s">
        <v>40</v>
      </c>
      <c r="D1697" t="s">
        <v>172</v>
      </c>
      <c r="E1697" t="s">
        <v>189</v>
      </c>
      <c r="F1697" s="69">
        <v>30.667978286743164</v>
      </c>
      <c r="G1697" s="69">
        <v>30.824941635131836</v>
      </c>
      <c r="H1697" s="69">
        <v>0.14221669733524323</v>
      </c>
      <c r="I1697" s="69">
        <v>93.413612365722656</v>
      </c>
      <c r="J1697" s="64">
        <v>0</v>
      </c>
    </row>
    <row r="1698" spans="1:10" x14ac:dyDescent="0.25">
      <c r="A1698" s="3" t="str">
        <f t="shared" si="26"/>
        <v>AllAll Customers8/27/2021 (5:00pm-6:00pm)17</v>
      </c>
      <c r="B1698" t="s">
        <v>26</v>
      </c>
      <c r="C1698" t="s">
        <v>40</v>
      </c>
      <c r="D1698" t="s">
        <v>172</v>
      </c>
      <c r="E1698" t="s">
        <v>190</v>
      </c>
      <c r="F1698" s="69">
        <v>23.539239883422852</v>
      </c>
      <c r="G1698" s="69">
        <v>23.515863418579102</v>
      </c>
      <c r="H1698" s="69">
        <v>0.29475393891334534</v>
      </c>
      <c r="I1698" s="69">
        <v>92.965957641601563</v>
      </c>
      <c r="J1698" s="64">
        <v>0</v>
      </c>
    </row>
    <row r="1699" spans="1:10" x14ac:dyDescent="0.25">
      <c r="A1699" s="3" t="str">
        <f t="shared" si="26"/>
        <v>AllAll Customers8/27/2021 (5:00pm-6:00pm)18</v>
      </c>
      <c r="B1699" t="s">
        <v>26</v>
      </c>
      <c r="C1699" t="s">
        <v>40</v>
      </c>
      <c r="D1699" t="s">
        <v>172</v>
      </c>
      <c r="E1699" t="s">
        <v>191</v>
      </c>
      <c r="F1699" s="69">
        <v>20.322090148925781</v>
      </c>
      <c r="G1699" s="69">
        <v>17.964382171630859</v>
      </c>
      <c r="H1699" s="69">
        <v>0.37031346559524536</v>
      </c>
      <c r="I1699" s="69">
        <v>91.1820068359375</v>
      </c>
      <c r="J1699" s="64">
        <v>0</v>
      </c>
    </row>
    <row r="1700" spans="1:10" x14ac:dyDescent="0.25">
      <c r="A1700" s="3" t="str">
        <f t="shared" si="26"/>
        <v>AllAll Customers8/27/2021 (5:00pm-6:00pm)19</v>
      </c>
      <c r="B1700" t="s">
        <v>26</v>
      </c>
      <c r="C1700" t="s">
        <v>40</v>
      </c>
      <c r="D1700" t="s">
        <v>172</v>
      </c>
      <c r="E1700" t="s">
        <v>192</v>
      </c>
      <c r="F1700" s="69">
        <v>17.780641555786133</v>
      </c>
      <c r="G1700" s="69">
        <v>18.03050422668457</v>
      </c>
      <c r="H1700" s="69">
        <v>0.28787809610366821</v>
      </c>
      <c r="I1700" s="69">
        <v>89.245323181152344</v>
      </c>
      <c r="J1700" s="64">
        <v>0</v>
      </c>
    </row>
    <row r="1701" spans="1:10" x14ac:dyDescent="0.25">
      <c r="A1701" s="3" t="str">
        <f t="shared" si="26"/>
        <v>AllAll Customers8/27/2021 (5:00pm-6:00pm)20</v>
      </c>
      <c r="B1701" t="s">
        <v>26</v>
      </c>
      <c r="C1701" t="s">
        <v>40</v>
      </c>
      <c r="D1701" t="s">
        <v>172</v>
      </c>
      <c r="E1701" t="s">
        <v>193</v>
      </c>
      <c r="F1701" s="69">
        <v>17.184097290039063</v>
      </c>
      <c r="G1701" s="69">
        <v>17.241539001464844</v>
      </c>
      <c r="H1701" s="69">
        <v>0.29489883780479431</v>
      </c>
      <c r="I1701" s="69">
        <v>86.538963317871094</v>
      </c>
      <c r="J1701" s="64">
        <v>0</v>
      </c>
    </row>
    <row r="1702" spans="1:10" x14ac:dyDescent="0.25">
      <c r="A1702" s="3" t="str">
        <f t="shared" si="26"/>
        <v>AllAll Customers8/27/2021 (5:00pm-6:00pm)21</v>
      </c>
      <c r="B1702" t="s">
        <v>26</v>
      </c>
      <c r="C1702" t="s">
        <v>40</v>
      </c>
      <c r="D1702" t="s">
        <v>172</v>
      </c>
      <c r="E1702" t="s">
        <v>194</v>
      </c>
      <c r="F1702" s="69">
        <v>16.020902633666992</v>
      </c>
      <c r="G1702" s="69">
        <v>15.887678146362305</v>
      </c>
      <c r="H1702" s="69">
        <v>0.34433546662330627</v>
      </c>
      <c r="I1702" s="69">
        <v>81.959419250488281</v>
      </c>
      <c r="J1702" s="64">
        <v>0</v>
      </c>
    </row>
    <row r="1703" spans="1:10" x14ac:dyDescent="0.25">
      <c r="A1703" s="3" t="str">
        <f t="shared" si="26"/>
        <v>AllAll Customers8/27/2021 (5:00pm-6:00pm)22</v>
      </c>
      <c r="B1703" t="s">
        <v>26</v>
      </c>
      <c r="C1703" t="s">
        <v>40</v>
      </c>
      <c r="D1703" t="s">
        <v>172</v>
      </c>
      <c r="E1703" t="s">
        <v>195</v>
      </c>
      <c r="F1703" s="69">
        <v>14.226371765136719</v>
      </c>
      <c r="G1703" s="69">
        <v>14.206872940063477</v>
      </c>
      <c r="H1703" s="69">
        <v>0.34102776646614075</v>
      </c>
      <c r="I1703" s="69">
        <v>78.263191223144531</v>
      </c>
      <c r="J1703" s="64">
        <v>0</v>
      </c>
    </row>
    <row r="1704" spans="1:10" x14ac:dyDescent="0.25">
      <c r="A1704" s="3" t="str">
        <f t="shared" si="26"/>
        <v>AllAll Customers8/27/2021 (5:00pm-6:00pm)23</v>
      </c>
      <c r="B1704" t="s">
        <v>26</v>
      </c>
      <c r="C1704" t="s">
        <v>40</v>
      </c>
      <c r="D1704" t="s">
        <v>172</v>
      </c>
      <c r="E1704" t="s">
        <v>196</v>
      </c>
      <c r="F1704" s="69">
        <v>12.632701873779297</v>
      </c>
      <c r="G1704" s="69">
        <v>12.555668830871582</v>
      </c>
      <c r="H1704" s="69">
        <v>0.26828202605247498</v>
      </c>
      <c r="I1704" s="69">
        <v>75.942367553710938</v>
      </c>
      <c r="J1704" s="64">
        <v>0</v>
      </c>
    </row>
    <row r="1705" spans="1:10" x14ac:dyDescent="0.25">
      <c r="A1705" s="3" t="str">
        <f t="shared" si="26"/>
        <v>AllAll Customers8/27/2021 (5:00pm-6:00pm)24</v>
      </c>
      <c r="B1705" t="s">
        <v>26</v>
      </c>
      <c r="C1705" t="s">
        <v>40</v>
      </c>
      <c r="D1705" t="s">
        <v>172</v>
      </c>
      <c r="E1705" t="s">
        <v>197</v>
      </c>
      <c r="F1705" s="69">
        <v>11.543378829956055</v>
      </c>
      <c r="G1705" s="69">
        <v>11.314918518066406</v>
      </c>
      <c r="H1705" s="69">
        <v>0.20771482586860657</v>
      </c>
      <c r="I1705" s="69">
        <v>73.924484252929688</v>
      </c>
      <c r="J1705" s="64">
        <v>0</v>
      </c>
    </row>
    <row r="1706" spans="1:10" x14ac:dyDescent="0.25">
      <c r="A1706" s="3" t="str">
        <f t="shared" si="26"/>
        <v>AllAll Customers9/9/2021 (3:58pm-5:00pm)1</v>
      </c>
      <c r="B1706" t="s">
        <v>26</v>
      </c>
      <c r="C1706" t="s">
        <v>40</v>
      </c>
      <c r="D1706" t="s">
        <v>173</v>
      </c>
      <c r="E1706" t="s">
        <v>174</v>
      </c>
      <c r="F1706" s="69">
        <v>10.904870986938477</v>
      </c>
      <c r="G1706" s="69">
        <v>10.962898254394531</v>
      </c>
      <c r="H1706" s="69">
        <v>0.11475131660699844</v>
      </c>
      <c r="I1706" s="69">
        <v>71.729774475097656</v>
      </c>
      <c r="J1706" s="64">
        <v>0</v>
      </c>
    </row>
    <row r="1707" spans="1:10" x14ac:dyDescent="0.25">
      <c r="A1707" s="3" t="str">
        <f t="shared" si="26"/>
        <v>AllAll Customers9/9/2021 (3:58pm-5:00pm)2</v>
      </c>
      <c r="B1707" t="s">
        <v>26</v>
      </c>
      <c r="C1707" t="s">
        <v>40</v>
      </c>
      <c r="D1707" t="s">
        <v>173</v>
      </c>
      <c r="E1707" t="s">
        <v>175</v>
      </c>
      <c r="F1707" s="69">
        <v>10.526594161987305</v>
      </c>
      <c r="G1707" s="69">
        <v>10.648008346557617</v>
      </c>
      <c r="H1707" s="69">
        <v>0.12242571264505386</v>
      </c>
      <c r="I1707" s="69">
        <v>71.272163391113281</v>
      </c>
      <c r="J1707" s="64">
        <v>0</v>
      </c>
    </row>
    <row r="1708" spans="1:10" x14ac:dyDescent="0.25">
      <c r="A1708" s="3" t="str">
        <f t="shared" si="26"/>
        <v>AllAll Customers9/9/2021 (3:58pm-5:00pm)3</v>
      </c>
      <c r="B1708" t="s">
        <v>26</v>
      </c>
      <c r="C1708" t="s">
        <v>40</v>
      </c>
      <c r="D1708" t="s">
        <v>173</v>
      </c>
      <c r="E1708" t="s">
        <v>176</v>
      </c>
      <c r="F1708" s="69">
        <v>10.307026863098145</v>
      </c>
      <c r="G1708" s="69">
        <v>10.31004810333252</v>
      </c>
      <c r="H1708" s="69">
        <v>0.10360133647918701</v>
      </c>
      <c r="I1708" s="69">
        <v>70.902664184570313</v>
      </c>
      <c r="J1708" s="64">
        <v>0</v>
      </c>
    </row>
    <row r="1709" spans="1:10" x14ac:dyDescent="0.25">
      <c r="A1709" s="3" t="str">
        <f t="shared" si="26"/>
        <v>AllAll Customers9/9/2021 (3:58pm-5:00pm)4</v>
      </c>
      <c r="B1709" t="s">
        <v>26</v>
      </c>
      <c r="C1709" t="s">
        <v>40</v>
      </c>
      <c r="D1709" t="s">
        <v>173</v>
      </c>
      <c r="E1709" t="s">
        <v>177</v>
      </c>
      <c r="F1709" s="69">
        <v>10.330684661865234</v>
      </c>
      <c r="G1709" s="69">
        <v>10.321868896484375</v>
      </c>
      <c r="H1709" s="69">
        <v>0.10376159101724625</v>
      </c>
      <c r="I1709" s="69">
        <v>70.543258666992188</v>
      </c>
      <c r="J1709" s="64">
        <v>0</v>
      </c>
    </row>
    <row r="1710" spans="1:10" x14ac:dyDescent="0.25">
      <c r="A1710" s="3" t="str">
        <f t="shared" si="26"/>
        <v>AllAll Customers9/9/2021 (3:58pm-5:00pm)5</v>
      </c>
      <c r="B1710" t="s">
        <v>26</v>
      </c>
      <c r="C1710" t="s">
        <v>40</v>
      </c>
      <c r="D1710" t="s">
        <v>173</v>
      </c>
      <c r="E1710" t="s">
        <v>178</v>
      </c>
      <c r="F1710" s="69">
        <v>10.986364364624023</v>
      </c>
      <c r="G1710" s="69">
        <v>10.892630577087402</v>
      </c>
      <c r="H1710" s="69">
        <v>0.10997337102890015</v>
      </c>
      <c r="I1710" s="69">
        <v>70.553138732910156</v>
      </c>
      <c r="J1710" s="64">
        <v>0</v>
      </c>
    </row>
    <row r="1711" spans="1:10" x14ac:dyDescent="0.25">
      <c r="A1711" s="3" t="str">
        <f t="shared" si="26"/>
        <v>AllAll Customers9/9/2021 (3:58pm-5:00pm)6</v>
      </c>
      <c r="B1711" t="s">
        <v>26</v>
      </c>
      <c r="C1711" t="s">
        <v>40</v>
      </c>
      <c r="D1711" t="s">
        <v>173</v>
      </c>
      <c r="E1711" t="s">
        <v>179</v>
      </c>
      <c r="F1711" s="69">
        <v>13.330119132995605</v>
      </c>
      <c r="G1711" s="69">
        <v>13.154376029968262</v>
      </c>
      <c r="H1711" s="69">
        <v>0.15192651748657227</v>
      </c>
      <c r="I1711" s="69">
        <v>70.851089477539063</v>
      </c>
      <c r="J1711" s="64">
        <v>0</v>
      </c>
    </row>
    <row r="1712" spans="1:10" x14ac:dyDescent="0.25">
      <c r="A1712" s="3" t="str">
        <f t="shared" si="26"/>
        <v>AllAll Customers9/9/2021 (3:58pm-5:00pm)7</v>
      </c>
      <c r="B1712" t="s">
        <v>26</v>
      </c>
      <c r="C1712" t="s">
        <v>40</v>
      </c>
      <c r="D1712" t="s">
        <v>173</v>
      </c>
      <c r="E1712" t="s">
        <v>180</v>
      </c>
      <c r="F1712" s="69">
        <v>17.932899475097656</v>
      </c>
      <c r="G1712" s="69">
        <v>17.924339294433594</v>
      </c>
      <c r="H1712" s="69">
        <v>0.19639900326728821</v>
      </c>
      <c r="I1712" s="69">
        <v>71.060218811035156</v>
      </c>
      <c r="J1712" s="64">
        <v>0</v>
      </c>
    </row>
    <row r="1713" spans="1:10" x14ac:dyDescent="0.25">
      <c r="A1713" s="3" t="str">
        <f t="shared" si="26"/>
        <v>AllAll Customers9/9/2021 (3:58pm-5:00pm)8</v>
      </c>
      <c r="B1713" t="s">
        <v>26</v>
      </c>
      <c r="C1713" t="s">
        <v>40</v>
      </c>
      <c r="D1713" t="s">
        <v>173</v>
      </c>
      <c r="E1713" t="s">
        <v>181</v>
      </c>
      <c r="F1713" s="69">
        <v>24.428268432617188</v>
      </c>
      <c r="G1713" s="69">
        <v>24.19921875</v>
      </c>
      <c r="H1713" s="69">
        <v>0.22020141780376434</v>
      </c>
      <c r="I1713" s="69">
        <v>70.688026428222656</v>
      </c>
      <c r="J1713" s="64">
        <v>0</v>
      </c>
    </row>
    <row r="1714" spans="1:10" x14ac:dyDescent="0.25">
      <c r="A1714" s="3" t="str">
        <f t="shared" si="26"/>
        <v>AllAll Customers9/9/2021 (3:58pm-5:00pm)9</v>
      </c>
      <c r="B1714" t="s">
        <v>26</v>
      </c>
      <c r="C1714" t="s">
        <v>40</v>
      </c>
      <c r="D1714" t="s">
        <v>173</v>
      </c>
      <c r="E1714" t="s">
        <v>182</v>
      </c>
      <c r="F1714" s="69">
        <v>30.89935302734375</v>
      </c>
      <c r="G1714" s="69">
        <v>30.700538635253906</v>
      </c>
      <c r="H1714" s="69">
        <v>0.25220578908920288</v>
      </c>
      <c r="I1714" s="69">
        <v>71.93389892578125</v>
      </c>
      <c r="J1714" s="64">
        <v>0</v>
      </c>
    </row>
    <row r="1715" spans="1:10" x14ac:dyDescent="0.25">
      <c r="A1715" s="3" t="str">
        <f t="shared" si="26"/>
        <v>AllAll Customers9/9/2021 (3:58pm-5:00pm)10</v>
      </c>
      <c r="B1715" t="s">
        <v>26</v>
      </c>
      <c r="C1715" t="s">
        <v>40</v>
      </c>
      <c r="D1715" t="s">
        <v>173</v>
      </c>
      <c r="E1715" t="s">
        <v>183</v>
      </c>
      <c r="F1715" s="69">
        <v>33.254989624023438</v>
      </c>
      <c r="G1715" s="69">
        <v>33.281452178955078</v>
      </c>
      <c r="H1715" s="69">
        <v>0.27365785837173462</v>
      </c>
      <c r="I1715" s="69">
        <v>75.478141784667969</v>
      </c>
      <c r="J1715" s="64">
        <v>0</v>
      </c>
    </row>
    <row r="1716" spans="1:10" x14ac:dyDescent="0.25">
      <c r="A1716" s="3" t="str">
        <f t="shared" si="26"/>
        <v>AllAll Customers9/9/2021 (3:58pm-5:00pm)11</v>
      </c>
      <c r="B1716" t="s">
        <v>26</v>
      </c>
      <c r="C1716" t="s">
        <v>40</v>
      </c>
      <c r="D1716" t="s">
        <v>173</v>
      </c>
      <c r="E1716" t="s">
        <v>184</v>
      </c>
      <c r="F1716" s="69">
        <v>35.129161834716797</v>
      </c>
      <c r="G1716" s="69">
        <v>35.249347686767578</v>
      </c>
      <c r="H1716" s="69">
        <v>0.25044268369674683</v>
      </c>
      <c r="I1716" s="69">
        <v>79.547256469726563</v>
      </c>
      <c r="J1716" s="64">
        <v>0</v>
      </c>
    </row>
    <row r="1717" spans="1:10" x14ac:dyDescent="0.25">
      <c r="A1717" s="3" t="str">
        <f t="shared" si="26"/>
        <v>AllAll Customers9/9/2021 (3:58pm-5:00pm)12</v>
      </c>
      <c r="B1717" t="s">
        <v>26</v>
      </c>
      <c r="C1717" t="s">
        <v>40</v>
      </c>
      <c r="D1717" t="s">
        <v>173</v>
      </c>
      <c r="E1717" t="s">
        <v>185</v>
      </c>
      <c r="F1717" s="69">
        <v>37.024192810058594</v>
      </c>
      <c r="G1717" s="69">
        <v>37.17669677734375</v>
      </c>
      <c r="H1717" s="69">
        <v>0.22181454300880432</v>
      </c>
      <c r="I1717" s="69">
        <v>83.41754150390625</v>
      </c>
      <c r="J1717" s="64">
        <v>0</v>
      </c>
    </row>
    <row r="1718" spans="1:10" x14ac:dyDescent="0.25">
      <c r="A1718" s="3" t="str">
        <f t="shared" si="26"/>
        <v>AllAll Customers9/9/2021 (3:58pm-5:00pm)13</v>
      </c>
      <c r="B1718" t="s">
        <v>26</v>
      </c>
      <c r="C1718" t="s">
        <v>40</v>
      </c>
      <c r="D1718" t="s">
        <v>173</v>
      </c>
      <c r="E1718" t="s">
        <v>186</v>
      </c>
      <c r="F1718" s="69">
        <v>38.212451934814453</v>
      </c>
      <c r="G1718" s="69">
        <v>38.233074188232422</v>
      </c>
      <c r="H1718" s="69">
        <v>0.12323052436113358</v>
      </c>
      <c r="I1718" s="69">
        <v>86.102317810058594</v>
      </c>
      <c r="J1718" s="64">
        <v>0</v>
      </c>
    </row>
    <row r="1719" spans="1:10" x14ac:dyDescent="0.25">
      <c r="A1719" s="3" t="str">
        <f t="shared" si="26"/>
        <v>AllAll Customers9/9/2021 (3:58pm-5:00pm)14</v>
      </c>
      <c r="B1719" t="s">
        <v>26</v>
      </c>
      <c r="C1719" t="s">
        <v>40</v>
      </c>
      <c r="D1719" t="s">
        <v>173</v>
      </c>
      <c r="E1719" t="s">
        <v>187</v>
      </c>
      <c r="F1719" s="69">
        <v>40.301139831542969</v>
      </c>
      <c r="G1719" s="69">
        <v>40.280517578125</v>
      </c>
      <c r="H1719" s="69">
        <v>0.12323053926229477</v>
      </c>
      <c r="I1719" s="69">
        <v>88.535743713378906</v>
      </c>
      <c r="J1719" s="64">
        <v>0</v>
      </c>
    </row>
    <row r="1720" spans="1:10" x14ac:dyDescent="0.25">
      <c r="A1720" s="3" t="str">
        <f t="shared" si="26"/>
        <v>AllAll Customers9/9/2021 (3:58pm-5:00pm)15</v>
      </c>
      <c r="B1720" t="s">
        <v>26</v>
      </c>
      <c r="C1720" t="s">
        <v>40</v>
      </c>
      <c r="D1720" t="s">
        <v>173</v>
      </c>
      <c r="E1720" t="s">
        <v>188</v>
      </c>
      <c r="F1720" s="69">
        <v>40.239814758300781</v>
      </c>
      <c r="G1720" s="69">
        <v>40.208530426025391</v>
      </c>
      <c r="H1720" s="69">
        <v>0.28027641773223877</v>
      </c>
      <c r="I1720" s="69">
        <v>90.603858947753906</v>
      </c>
      <c r="J1720" s="64">
        <v>0</v>
      </c>
    </row>
    <row r="1721" spans="1:10" x14ac:dyDescent="0.25">
      <c r="A1721" s="3" t="str">
        <f t="shared" si="26"/>
        <v>AllAll Customers9/9/2021 (3:58pm-5:00pm)16</v>
      </c>
      <c r="B1721" t="s">
        <v>26</v>
      </c>
      <c r="C1721" t="s">
        <v>40</v>
      </c>
      <c r="D1721" t="s">
        <v>173</v>
      </c>
      <c r="E1721" t="s">
        <v>189</v>
      </c>
      <c r="F1721" s="69">
        <v>34.605339050292969</v>
      </c>
      <c r="G1721" s="69">
        <v>34.477420806884766</v>
      </c>
      <c r="H1721" s="69">
        <v>0.3400498628616333</v>
      </c>
      <c r="I1721" s="69">
        <v>92.597915649414063</v>
      </c>
      <c r="J1721" s="64">
        <v>0</v>
      </c>
    </row>
    <row r="1722" spans="1:10" x14ac:dyDescent="0.25">
      <c r="A1722" s="3" t="str">
        <f t="shared" si="26"/>
        <v>AllAll Customers9/9/2021 (3:58pm-5:00pm)17</v>
      </c>
      <c r="B1722" t="s">
        <v>26</v>
      </c>
      <c r="C1722" t="s">
        <v>40</v>
      </c>
      <c r="D1722" t="s">
        <v>173</v>
      </c>
      <c r="E1722" t="s">
        <v>190</v>
      </c>
      <c r="F1722" s="69">
        <v>26.500783920288086</v>
      </c>
      <c r="G1722" s="69">
        <v>23.560758590698242</v>
      </c>
      <c r="H1722" s="69">
        <v>0.32211995124816895</v>
      </c>
      <c r="I1722" s="69">
        <v>92.234695434570313</v>
      </c>
      <c r="J1722" s="64">
        <v>0</v>
      </c>
    </row>
    <row r="1723" spans="1:10" x14ac:dyDescent="0.25">
      <c r="A1723" s="3" t="str">
        <f t="shared" si="26"/>
        <v>AllAll Customers9/9/2021 (3:58pm-5:00pm)18</v>
      </c>
      <c r="B1723" t="s">
        <v>26</v>
      </c>
      <c r="C1723" t="s">
        <v>40</v>
      </c>
      <c r="D1723" t="s">
        <v>173</v>
      </c>
      <c r="E1723" t="s">
        <v>191</v>
      </c>
      <c r="F1723" s="69">
        <v>22.301967620849609</v>
      </c>
      <c r="G1723" s="69">
        <v>22.921649932861328</v>
      </c>
      <c r="H1723" s="69">
        <v>0.34117555618286133</v>
      </c>
      <c r="I1723" s="69">
        <v>91.134193420410156</v>
      </c>
      <c r="J1723" s="64">
        <v>0</v>
      </c>
    </row>
    <row r="1724" spans="1:10" x14ac:dyDescent="0.25">
      <c r="A1724" s="3" t="str">
        <f t="shared" si="26"/>
        <v>AllAll Customers9/9/2021 (3:58pm-5:00pm)19</v>
      </c>
      <c r="B1724" t="s">
        <v>26</v>
      </c>
      <c r="C1724" t="s">
        <v>40</v>
      </c>
      <c r="D1724" t="s">
        <v>173</v>
      </c>
      <c r="E1724" t="s">
        <v>192</v>
      </c>
      <c r="F1724" s="69">
        <v>19.143911361694336</v>
      </c>
      <c r="G1724" s="69">
        <v>20.034727096557617</v>
      </c>
      <c r="H1724" s="69">
        <v>0.31227460503578186</v>
      </c>
      <c r="I1724" s="69">
        <v>88.646324157714844</v>
      </c>
      <c r="J1724" s="64">
        <v>0</v>
      </c>
    </row>
    <row r="1725" spans="1:10" x14ac:dyDescent="0.25">
      <c r="A1725" s="3" t="str">
        <f t="shared" si="26"/>
        <v>AllAll Customers9/9/2021 (3:58pm-5:00pm)20</v>
      </c>
      <c r="B1725" t="s">
        <v>26</v>
      </c>
      <c r="C1725" t="s">
        <v>40</v>
      </c>
      <c r="D1725" t="s">
        <v>173</v>
      </c>
      <c r="E1725" t="s">
        <v>193</v>
      </c>
      <c r="F1725" s="69">
        <v>18.219413757324219</v>
      </c>
      <c r="G1725" s="69">
        <v>18.780855178833008</v>
      </c>
      <c r="H1725" s="69">
        <v>0.29241526126861572</v>
      </c>
      <c r="I1725" s="69">
        <v>84.948493957519531</v>
      </c>
      <c r="J1725" s="64">
        <v>0</v>
      </c>
    </row>
    <row r="1726" spans="1:10" x14ac:dyDescent="0.25">
      <c r="A1726" s="3" t="str">
        <f t="shared" si="26"/>
        <v>AllAll Customers9/9/2021 (3:58pm-5:00pm)21</v>
      </c>
      <c r="B1726" t="s">
        <v>26</v>
      </c>
      <c r="C1726" t="s">
        <v>40</v>
      </c>
      <c r="D1726" t="s">
        <v>173</v>
      </c>
      <c r="E1726" t="s">
        <v>194</v>
      </c>
      <c r="F1726" s="69">
        <v>16.541528701782227</v>
      </c>
      <c r="G1726" s="69">
        <v>16.856672286987305</v>
      </c>
      <c r="H1726" s="69">
        <v>0.26023814082145691</v>
      </c>
      <c r="I1726" s="69">
        <v>81.141921997070313</v>
      </c>
      <c r="J1726" s="64">
        <v>0</v>
      </c>
    </row>
    <row r="1727" spans="1:10" x14ac:dyDescent="0.25">
      <c r="A1727" s="3" t="str">
        <f t="shared" si="26"/>
        <v>AllAll Customers9/9/2021 (3:58pm-5:00pm)22</v>
      </c>
      <c r="B1727" t="s">
        <v>26</v>
      </c>
      <c r="C1727" t="s">
        <v>40</v>
      </c>
      <c r="D1727" t="s">
        <v>173</v>
      </c>
      <c r="E1727" t="s">
        <v>195</v>
      </c>
      <c r="F1727" s="69">
        <v>14.781939506530762</v>
      </c>
      <c r="G1727" s="69">
        <v>14.741780281066895</v>
      </c>
      <c r="H1727" s="69">
        <v>0.22748763859272003</v>
      </c>
      <c r="I1727" s="69">
        <v>78.43072509765625</v>
      </c>
      <c r="J1727" s="64">
        <v>0</v>
      </c>
    </row>
    <row r="1728" spans="1:10" x14ac:dyDescent="0.25">
      <c r="A1728" s="3" t="str">
        <f t="shared" si="26"/>
        <v>AllAll Customers9/9/2021 (3:58pm-5:00pm)23</v>
      </c>
      <c r="B1728" t="s">
        <v>26</v>
      </c>
      <c r="C1728" t="s">
        <v>40</v>
      </c>
      <c r="D1728" t="s">
        <v>173</v>
      </c>
      <c r="E1728" t="s">
        <v>196</v>
      </c>
      <c r="F1728" s="69">
        <v>13.009486198425293</v>
      </c>
      <c r="G1728" s="69">
        <v>13.030410766601563</v>
      </c>
      <c r="H1728" s="69">
        <v>0.21195310354232788</v>
      </c>
      <c r="I1728" s="69">
        <v>76.319007873535156</v>
      </c>
      <c r="J1728" s="64">
        <v>0</v>
      </c>
    </row>
    <row r="1729" spans="1:10" x14ac:dyDescent="0.25">
      <c r="A1729" s="3" t="str">
        <f t="shared" si="26"/>
        <v>AllAll Customers9/9/2021 (3:58pm-5:00pm)24</v>
      </c>
      <c r="B1729" t="s">
        <v>26</v>
      </c>
      <c r="C1729" t="s">
        <v>40</v>
      </c>
      <c r="D1729" t="s">
        <v>173</v>
      </c>
      <c r="E1729" t="s">
        <v>197</v>
      </c>
      <c r="F1729" s="69">
        <v>11.73380184173584</v>
      </c>
      <c r="G1729" s="69">
        <v>11.825344085693359</v>
      </c>
      <c r="H1729" s="69">
        <v>0.24447670578956604</v>
      </c>
      <c r="I1729" s="69">
        <v>74.961967468261719</v>
      </c>
      <c r="J1729" s="64">
        <v>0</v>
      </c>
    </row>
    <row r="1730" spans="1:10" x14ac:dyDescent="0.25">
      <c r="A1730" s="3" t="str">
        <f t="shared" si="26"/>
        <v>AllAll CustomersAverage Event Day (5:00pm-6:00pm)1</v>
      </c>
      <c r="B1730" t="s">
        <v>26</v>
      </c>
      <c r="C1730" t="s">
        <v>40</v>
      </c>
      <c r="D1730" t="s">
        <v>167</v>
      </c>
      <c r="E1730" t="s">
        <v>174</v>
      </c>
      <c r="F1730" s="69">
        <v>10.404940605163574</v>
      </c>
      <c r="G1730" s="69">
        <v>10.394196510314941</v>
      </c>
      <c r="H1730" s="69">
        <v>7.6331757009029388E-2</v>
      </c>
      <c r="I1730" s="69">
        <v>72.946434020996094</v>
      </c>
      <c r="J1730" s="64">
        <v>0</v>
      </c>
    </row>
    <row r="1731" spans="1:10" x14ac:dyDescent="0.25">
      <c r="A1731" s="3" t="str">
        <f t="shared" ref="A1731:A1794" si="27">B1731&amp;C1731&amp;D1731&amp;E1731</f>
        <v>AllAll CustomersAverage Event Day (5:00pm-6:00pm)2</v>
      </c>
      <c r="B1731" t="s">
        <v>26</v>
      </c>
      <c r="C1731" t="s">
        <v>40</v>
      </c>
      <c r="D1731" t="s">
        <v>167</v>
      </c>
      <c r="E1731" t="s">
        <v>175</v>
      </c>
      <c r="F1731" s="69">
        <v>10.256248474121094</v>
      </c>
      <c r="G1731" s="69">
        <v>10.284944534301758</v>
      </c>
      <c r="H1731" s="69">
        <v>5.6120105087757111E-2</v>
      </c>
      <c r="I1731" s="69">
        <v>71.803871154785156</v>
      </c>
      <c r="J1731" s="64">
        <v>0</v>
      </c>
    </row>
    <row r="1732" spans="1:10" x14ac:dyDescent="0.25">
      <c r="A1732" s="3" t="str">
        <f t="shared" si="27"/>
        <v>AllAll CustomersAverage Event Day (5:00pm-6:00pm)3</v>
      </c>
      <c r="B1732" t="s">
        <v>26</v>
      </c>
      <c r="C1732" t="s">
        <v>40</v>
      </c>
      <c r="D1732" t="s">
        <v>167</v>
      </c>
      <c r="E1732" t="s">
        <v>176</v>
      </c>
      <c r="F1732" s="69">
        <v>10.069669723510742</v>
      </c>
      <c r="G1732" s="69">
        <v>10.054649353027344</v>
      </c>
      <c r="H1732" s="69">
        <v>5.6519448757171631E-2</v>
      </c>
      <c r="I1732" s="69">
        <v>70.873283386230469</v>
      </c>
      <c r="J1732" s="64">
        <v>0</v>
      </c>
    </row>
    <row r="1733" spans="1:10" x14ac:dyDescent="0.25">
      <c r="A1733" s="3" t="str">
        <f t="shared" si="27"/>
        <v>AllAll CustomersAverage Event Day (5:00pm-6:00pm)4</v>
      </c>
      <c r="B1733" t="s">
        <v>26</v>
      </c>
      <c r="C1733" t="s">
        <v>40</v>
      </c>
      <c r="D1733" t="s">
        <v>167</v>
      </c>
      <c r="E1733" t="s">
        <v>177</v>
      </c>
      <c r="F1733" s="69">
        <v>10.13817310333252</v>
      </c>
      <c r="G1733" s="69">
        <v>10.084901809692383</v>
      </c>
      <c r="H1733" s="69">
        <v>5.6620009243488312E-2</v>
      </c>
      <c r="I1733" s="69">
        <v>70.241439819335938</v>
      </c>
      <c r="J1733" s="64">
        <v>0</v>
      </c>
    </row>
    <row r="1734" spans="1:10" x14ac:dyDescent="0.25">
      <c r="A1734" s="3" t="str">
        <f t="shared" si="27"/>
        <v>AllAll CustomersAverage Event Day (5:00pm-6:00pm)5</v>
      </c>
      <c r="B1734" t="s">
        <v>26</v>
      </c>
      <c r="C1734" t="s">
        <v>40</v>
      </c>
      <c r="D1734" t="s">
        <v>167</v>
      </c>
      <c r="E1734" t="s">
        <v>178</v>
      </c>
      <c r="F1734" s="69">
        <v>10.774890899658203</v>
      </c>
      <c r="G1734" s="69">
        <v>10.705565452575684</v>
      </c>
      <c r="H1734" s="69">
        <v>6.7750349640846252E-2</v>
      </c>
      <c r="I1734" s="69">
        <v>69.615585327148438</v>
      </c>
      <c r="J1734" s="64">
        <v>0</v>
      </c>
    </row>
    <row r="1735" spans="1:10" x14ac:dyDescent="0.25">
      <c r="A1735" s="3" t="str">
        <f t="shared" si="27"/>
        <v>AllAll CustomersAverage Event Day (5:00pm-6:00pm)6</v>
      </c>
      <c r="B1735" t="s">
        <v>26</v>
      </c>
      <c r="C1735" t="s">
        <v>40</v>
      </c>
      <c r="D1735" t="s">
        <v>167</v>
      </c>
      <c r="E1735" t="s">
        <v>179</v>
      </c>
      <c r="F1735" s="69">
        <v>12.143327713012695</v>
      </c>
      <c r="G1735" s="69">
        <v>12.236422538757324</v>
      </c>
      <c r="H1735" s="69">
        <v>0.10132195800542831</v>
      </c>
      <c r="I1735" s="69">
        <v>69.180992126464844</v>
      </c>
      <c r="J1735" s="64">
        <v>0</v>
      </c>
    </row>
    <row r="1736" spans="1:10" x14ac:dyDescent="0.25">
      <c r="A1736" s="3" t="str">
        <f t="shared" si="27"/>
        <v>AllAll CustomersAverage Event Day (5:00pm-6:00pm)7</v>
      </c>
      <c r="B1736" t="s">
        <v>26</v>
      </c>
      <c r="C1736" t="s">
        <v>40</v>
      </c>
      <c r="D1736" t="s">
        <v>167</v>
      </c>
      <c r="E1736" t="s">
        <v>180</v>
      </c>
      <c r="F1736" s="69">
        <v>14.817958831787109</v>
      </c>
      <c r="G1736" s="69">
        <v>14.946012496948242</v>
      </c>
      <c r="H1736" s="69">
        <v>0.12310208380222321</v>
      </c>
      <c r="I1736" s="69">
        <v>68.984283447265625</v>
      </c>
      <c r="J1736" s="64">
        <v>0</v>
      </c>
    </row>
    <row r="1737" spans="1:10" x14ac:dyDescent="0.25">
      <c r="A1737" s="3" t="str">
        <f t="shared" si="27"/>
        <v>AllAll CustomersAverage Event Day (5:00pm-6:00pm)8</v>
      </c>
      <c r="B1737" t="s">
        <v>26</v>
      </c>
      <c r="C1737" t="s">
        <v>40</v>
      </c>
      <c r="D1737" t="s">
        <v>167</v>
      </c>
      <c r="E1737" t="s">
        <v>181</v>
      </c>
      <c r="F1737" s="69">
        <v>18.531036376953125</v>
      </c>
      <c r="G1737" s="69">
        <v>18.46534538269043</v>
      </c>
      <c r="H1737" s="69">
        <v>0.1255502849817276</v>
      </c>
      <c r="I1737" s="69">
        <v>69.74591064453125</v>
      </c>
      <c r="J1737" s="64">
        <v>0</v>
      </c>
    </row>
    <row r="1738" spans="1:10" x14ac:dyDescent="0.25">
      <c r="A1738" s="3" t="str">
        <f t="shared" si="27"/>
        <v>AllAll CustomersAverage Event Day (5:00pm-6:00pm)9</v>
      </c>
      <c r="B1738" t="s">
        <v>26</v>
      </c>
      <c r="C1738" t="s">
        <v>40</v>
      </c>
      <c r="D1738" t="s">
        <v>167</v>
      </c>
      <c r="E1738" t="s">
        <v>182</v>
      </c>
      <c r="F1738" s="69">
        <v>22.456338882446289</v>
      </c>
      <c r="G1738" s="69">
        <v>22.285114288330078</v>
      </c>
      <c r="H1738" s="69">
        <v>0.13534198701381683</v>
      </c>
      <c r="I1738" s="69">
        <v>72.188362121582031</v>
      </c>
      <c r="J1738" s="64">
        <v>0</v>
      </c>
    </row>
    <row r="1739" spans="1:10" x14ac:dyDescent="0.25">
      <c r="A1739" s="3" t="str">
        <f t="shared" si="27"/>
        <v>AllAll CustomersAverage Event Day (5:00pm-6:00pm)10</v>
      </c>
      <c r="B1739" t="s">
        <v>26</v>
      </c>
      <c r="C1739" t="s">
        <v>40</v>
      </c>
      <c r="D1739" t="s">
        <v>167</v>
      </c>
      <c r="E1739" t="s">
        <v>183</v>
      </c>
      <c r="F1739" s="69">
        <v>25.04121208190918</v>
      </c>
      <c r="G1739" s="69">
        <v>25.057132720947266</v>
      </c>
      <c r="H1739" s="69">
        <v>0.15216867625713348</v>
      </c>
      <c r="I1739" s="69">
        <v>75.972946166992188</v>
      </c>
      <c r="J1739" s="64">
        <v>0</v>
      </c>
    </row>
    <row r="1740" spans="1:10" x14ac:dyDescent="0.25">
      <c r="A1740" s="3" t="str">
        <f t="shared" si="27"/>
        <v>AllAll CustomersAverage Event Day (5:00pm-6:00pm)11</v>
      </c>
      <c r="B1740" t="s">
        <v>26</v>
      </c>
      <c r="C1740" t="s">
        <v>40</v>
      </c>
      <c r="D1740" t="s">
        <v>167</v>
      </c>
      <c r="E1740" t="s">
        <v>184</v>
      </c>
      <c r="F1740" s="69">
        <v>26.611713409423828</v>
      </c>
      <c r="G1740" s="69">
        <v>26.612525939941406</v>
      </c>
      <c r="H1740" s="69">
        <v>0.14943176507949829</v>
      </c>
      <c r="I1740" s="69">
        <v>79.366584777832031</v>
      </c>
      <c r="J1740" s="64">
        <v>0</v>
      </c>
    </row>
    <row r="1741" spans="1:10" x14ac:dyDescent="0.25">
      <c r="A1741" s="3" t="str">
        <f t="shared" si="27"/>
        <v>AllAll CustomersAverage Event Day (5:00pm-6:00pm)12</v>
      </c>
      <c r="B1741" t="s">
        <v>26</v>
      </c>
      <c r="C1741" t="s">
        <v>40</v>
      </c>
      <c r="D1741" t="s">
        <v>167</v>
      </c>
      <c r="E1741" t="s">
        <v>185</v>
      </c>
      <c r="F1741" s="69">
        <v>27.940299987792969</v>
      </c>
      <c r="G1741" s="69">
        <v>27.888614654541016</v>
      </c>
      <c r="H1741" s="69">
        <v>0.1259307861328125</v>
      </c>
      <c r="I1741" s="69">
        <v>83.09039306640625</v>
      </c>
      <c r="J1741" s="64">
        <v>0</v>
      </c>
    </row>
    <row r="1742" spans="1:10" x14ac:dyDescent="0.25">
      <c r="A1742" s="3" t="str">
        <f t="shared" si="27"/>
        <v>AllAll CustomersAverage Event Day (5:00pm-6:00pm)13</v>
      </c>
      <c r="B1742" t="s">
        <v>26</v>
      </c>
      <c r="C1742" t="s">
        <v>40</v>
      </c>
      <c r="D1742" t="s">
        <v>167</v>
      </c>
      <c r="E1742" t="s">
        <v>186</v>
      </c>
      <c r="F1742" s="69">
        <v>28.798484802246094</v>
      </c>
      <c r="G1742" s="69">
        <v>28.707300186157227</v>
      </c>
      <c r="H1742" s="69">
        <v>6.5473586320877075E-2</v>
      </c>
      <c r="I1742" s="69">
        <v>86.259124755859375</v>
      </c>
      <c r="J1742" s="64">
        <v>0</v>
      </c>
    </row>
    <row r="1743" spans="1:10" x14ac:dyDescent="0.25">
      <c r="A1743" s="3" t="str">
        <f t="shared" si="27"/>
        <v>AllAll CustomersAverage Event Day (5:00pm-6:00pm)14</v>
      </c>
      <c r="B1743" t="s">
        <v>26</v>
      </c>
      <c r="C1743" t="s">
        <v>40</v>
      </c>
      <c r="D1743" t="s">
        <v>167</v>
      </c>
      <c r="E1743" t="s">
        <v>187</v>
      </c>
      <c r="F1743" s="69">
        <v>29.467887878417969</v>
      </c>
      <c r="G1743" s="69">
        <v>29.376197814941406</v>
      </c>
      <c r="H1743" s="69">
        <v>6.8630330264568329E-2</v>
      </c>
      <c r="I1743" s="69">
        <v>88.325454711914063</v>
      </c>
      <c r="J1743" s="64">
        <v>0</v>
      </c>
    </row>
    <row r="1744" spans="1:10" x14ac:dyDescent="0.25">
      <c r="A1744" s="3" t="str">
        <f t="shared" si="27"/>
        <v>AllAll CustomersAverage Event Day (5:00pm-6:00pm)15</v>
      </c>
      <c r="B1744" t="s">
        <v>26</v>
      </c>
      <c r="C1744" t="s">
        <v>40</v>
      </c>
      <c r="D1744" t="s">
        <v>167</v>
      </c>
      <c r="E1744" t="s">
        <v>188</v>
      </c>
      <c r="F1744" s="69">
        <v>29.458639144897461</v>
      </c>
      <c r="G1744" s="69">
        <v>29.248104095458984</v>
      </c>
      <c r="H1744" s="69">
        <v>0.12330470979213715</v>
      </c>
      <c r="I1744" s="69">
        <v>89.872451782226563</v>
      </c>
      <c r="J1744" s="64">
        <v>0</v>
      </c>
    </row>
    <row r="1745" spans="1:10" x14ac:dyDescent="0.25">
      <c r="A1745" s="3" t="str">
        <f t="shared" si="27"/>
        <v>AllAll CustomersAverage Event Day (5:00pm-6:00pm)16</v>
      </c>
      <c r="B1745" t="s">
        <v>26</v>
      </c>
      <c r="C1745" t="s">
        <v>40</v>
      </c>
      <c r="D1745" t="s">
        <v>167</v>
      </c>
      <c r="E1745" t="s">
        <v>189</v>
      </c>
      <c r="F1745" s="69">
        <v>27.161979675292969</v>
      </c>
      <c r="G1745" s="69">
        <v>26.960895538330078</v>
      </c>
      <c r="H1745" s="69">
        <v>0.16431204974651337</v>
      </c>
      <c r="I1745" s="69">
        <v>90.726051330566406</v>
      </c>
      <c r="J1745" s="64">
        <v>0</v>
      </c>
    </row>
    <row r="1746" spans="1:10" x14ac:dyDescent="0.25">
      <c r="A1746" s="3" t="str">
        <f t="shared" si="27"/>
        <v>AllAll CustomersAverage Event Day (5:00pm-6:00pm)17</v>
      </c>
      <c r="B1746" t="s">
        <v>26</v>
      </c>
      <c r="C1746" t="s">
        <v>40</v>
      </c>
      <c r="D1746" t="s">
        <v>167</v>
      </c>
      <c r="E1746" t="s">
        <v>190</v>
      </c>
      <c r="F1746" s="69">
        <v>22.7591552734375</v>
      </c>
      <c r="G1746" s="69">
        <v>22.627885818481445</v>
      </c>
      <c r="H1746" s="69">
        <v>0.17699974775314331</v>
      </c>
      <c r="I1746" s="69">
        <v>90.895843505859375</v>
      </c>
      <c r="J1746" s="64">
        <v>0</v>
      </c>
    </row>
    <row r="1747" spans="1:10" x14ac:dyDescent="0.25">
      <c r="A1747" s="3" t="str">
        <f t="shared" si="27"/>
        <v>AllAll CustomersAverage Event Day (5:00pm-6:00pm)18</v>
      </c>
      <c r="B1747" t="s">
        <v>26</v>
      </c>
      <c r="C1747" t="s">
        <v>40</v>
      </c>
      <c r="D1747" t="s">
        <v>167</v>
      </c>
      <c r="E1747" t="s">
        <v>191</v>
      </c>
      <c r="F1747" s="69">
        <v>19.344640731811523</v>
      </c>
      <c r="G1747" s="69">
        <v>17.345245361328125</v>
      </c>
      <c r="H1747" s="69">
        <v>0.14978121221065521</v>
      </c>
      <c r="I1747" s="69">
        <v>89.701850891113281</v>
      </c>
      <c r="J1747" s="64">
        <v>0</v>
      </c>
    </row>
    <row r="1748" spans="1:10" x14ac:dyDescent="0.25">
      <c r="A1748" s="3" t="str">
        <f t="shared" si="27"/>
        <v>AllAll CustomersAverage Event Day (5:00pm-6:00pm)19</v>
      </c>
      <c r="B1748" t="s">
        <v>26</v>
      </c>
      <c r="C1748" t="s">
        <v>40</v>
      </c>
      <c r="D1748" t="s">
        <v>167</v>
      </c>
      <c r="E1748" t="s">
        <v>192</v>
      </c>
      <c r="F1748" s="69">
        <v>18.227130889892578</v>
      </c>
      <c r="G1748" s="69">
        <v>18.63221549987793</v>
      </c>
      <c r="H1748" s="69">
        <v>0.14223168790340424</v>
      </c>
      <c r="I1748" s="69">
        <v>88.0565185546875</v>
      </c>
      <c r="J1748" s="64">
        <v>0</v>
      </c>
    </row>
    <row r="1749" spans="1:10" x14ac:dyDescent="0.25">
      <c r="A1749" s="3" t="str">
        <f t="shared" si="27"/>
        <v>AllAll CustomersAverage Event Day (5:00pm-6:00pm)20</v>
      </c>
      <c r="B1749" t="s">
        <v>26</v>
      </c>
      <c r="C1749" t="s">
        <v>40</v>
      </c>
      <c r="D1749" t="s">
        <v>167</v>
      </c>
      <c r="E1749" t="s">
        <v>193</v>
      </c>
      <c r="F1749" s="69">
        <v>16.929416656494141</v>
      </c>
      <c r="G1749" s="69">
        <v>17.261020660400391</v>
      </c>
      <c r="H1749" s="69">
        <v>0.13270266354084015</v>
      </c>
      <c r="I1749" s="69">
        <v>85.419960021972656</v>
      </c>
      <c r="J1749" s="64">
        <v>0</v>
      </c>
    </row>
    <row r="1750" spans="1:10" x14ac:dyDescent="0.25">
      <c r="A1750" s="3" t="str">
        <f t="shared" si="27"/>
        <v>AllAll CustomersAverage Event Day (5:00pm-6:00pm)21</v>
      </c>
      <c r="B1750" t="s">
        <v>26</v>
      </c>
      <c r="C1750" t="s">
        <v>40</v>
      </c>
      <c r="D1750" t="s">
        <v>167</v>
      </c>
      <c r="E1750" t="s">
        <v>194</v>
      </c>
      <c r="F1750" s="69">
        <v>16.094141006469727</v>
      </c>
      <c r="G1750" s="69">
        <v>16.244142532348633</v>
      </c>
      <c r="H1750" s="69">
        <v>0.14545524120330811</v>
      </c>
      <c r="I1750" s="69">
        <v>81.5394287109375</v>
      </c>
      <c r="J1750" s="64">
        <v>0</v>
      </c>
    </row>
    <row r="1751" spans="1:10" x14ac:dyDescent="0.25">
      <c r="A1751" s="3" t="str">
        <f t="shared" si="27"/>
        <v>AllAll CustomersAverage Event Day (5:00pm-6:00pm)22</v>
      </c>
      <c r="B1751" t="s">
        <v>26</v>
      </c>
      <c r="C1751" t="s">
        <v>40</v>
      </c>
      <c r="D1751" t="s">
        <v>167</v>
      </c>
      <c r="E1751" t="s">
        <v>195</v>
      </c>
      <c r="F1751" s="69">
        <v>14.562765121459961</v>
      </c>
      <c r="G1751" s="69">
        <v>14.615402221679688</v>
      </c>
      <c r="H1751" s="69">
        <v>0.13248850405216217</v>
      </c>
      <c r="I1751" s="69">
        <v>78.053482055664063</v>
      </c>
      <c r="J1751" s="64">
        <v>0</v>
      </c>
    </row>
    <row r="1752" spans="1:10" x14ac:dyDescent="0.25">
      <c r="A1752" s="3" t="str">
        <f t="shared" si="27"/>
        <v>AllAll CustomersAverage Event Day (5:00pm-6:00pm)23</v>
      </c>
      <c r="B1752" t="s">
        <v>26</v>
      </c>
      <c r="C1752" t="s">
        <v>40</v>
      </c>
      <c r="D1752" t="s">
        <v>167</v>
      </c>
      <c r="E1752" t="s">
        <v>196</v>
      </c>
      <c r="F1752" s="69">
        <v>13.074663162231445</v>
      </c>
      <c r="G1752" s="69">
        <v>12.985215187072754</v>
      </c>
      <c r="H1752" s="69">
        <v>9.9965333938598633E-2</v>
      </c>
      <c r="I1752" s="69">
        <v>75.830024719238281</v>
      </c>
      <c r="J1752" s="64">
        <v>0</v>
      </c>
    </row>
    <row r="1753" spans="1:10" x14ac:dyDescent="0.25">
      <c r="A1753" s="3" t="str">
        <f t="shared" si="27"/>
        <v>AllAll CustomersAverage Event Day (5:00pm-6:00pm)24</v>
      </c>
      <c r="B1753" t="s">
        <v>26</v>
      </c>
      <c r="C1753" t="s">
        <v>40</v>
      </c>
      <c r="D1753" t="s">
        <v>167</v>
      </c>
      <c r="E1753" t="s">
        <v>197</v>
      </c>
      <c r="F1753" s="69">
        <v>11.872598648071289</v>
      </c>
      <c r="G1753" s="69">
        <v>11.716518402099609</v>
      </c>
      <c r="H1753" s="69">
        <v>9.7721666097640991E-2</v>
      </c>
      <c r="I1753" s="69">
        <v>73.887954711914063</v>
      </c>
      <c r="J1753" s="64">
        <v>0</v>
      </c>
    </row>
    <row r="1754" spans="1:10" x14ac:dyDescent="0.25">
      <c r="A1754" s="3" t="str">
        <f t="shared" si="27"/>
        <v>Climate Zone106/17/2021 (5:00pm-6:00pm)1</v>
      </c>
      <c r="B1754" t="s">
        <v>67</v>
      </c>
      <c r="C1754" t="s">
        <v>183</v>
      </c>
      <c r="D1754" t="s">
        <v>170</v>
      </c>
      <c r="E1754" t="s">
        <v>174</v>
      </c>
      <c r="F1754" s="69">
        <v>11.497597694396973</v>
      </c>
      <c r="G1754" s="69">
        <v>11.726432800292969</v>
      </c>
      <c r="H1754" s="69">
        <v>0.4935639500617981</v>
      </c>
      <c r="I1754" s="69">
        <v>76.529411315917969</v>
      </c>
      <c r="J1754" s="64">
        <v>0</v>
      </c>
    </row>
    <row r="1755" spans="1:10" x14ac:dyDescent="0.25">
      <c r="A1755" s="3" t="str">
        <f t="shared" si="27"/>
        <v>Climate Zone106/17/2021 (5:00pm-6:00pm)2</v>
      </c>
      <c r="B1755" t="s">
        <v>67</v>
      </c>
      <c r="C1755" t="s">
        <v>183</v>
      </c>
      <c r="D1755" t="s">
        <v>170</v>
      </c>
      <c r="E1755" t="s">
        <v>175</v>
      </c>
      <c r="F1755" s="69">
        <v>11.233335494995117</v>
      </c>
      <c r="G1755" s="69">
        <v>11.222375869750977</v>
      </c>
      <c r="H1755" s="69">
        <v>0.47206676006317139</v>
      </c>
      <c r="I1755" s="69">
        <v>74.729408264160156</v>
      </c>
      <c r="J1755" s="64">
        <v>0</v>
      </c>
    </row>
    <row r="1756" spans="1:10" x14ac:dyDescent="0.25">
      <c r="A1756" s="3" t="str">
        <f t="shared" si="27"/>
        <v>Climate Zone106/17/2021 (5:00pm-6:00pm)3</v>
      </c>
      <c r="B1756" t="s">
        <v>67</v>
      </c>
      <c r="C1756" t="s">
        <v>183</v>
      </c>
      <c r="D1756" t="s">
        <v>170</v>
      </c>
      <c r="E1756" t="s">
        <v>176</v>
      </c>
      <c r="F1756" s="69">
        <v>11.284714698791504</v>
      </c>
      <c r="G1756" s="69">
        <v>10.95338249206543</v>
      </c>
      <c r="H1756" s="69">
        <v>0.54403918981552124</v>
      </c>
      <c r="I1756" s="69">
        <v>73.400001525878906</v>
      </c>
      <c r="J1756" s="64">
        <v>0</v>
      </c>
    </row>
    <row r="1757" spans="1:10" x14ac:dyDescent="0.25">
      <c r="A1757" s="3" t="str">
        <f t="shared" si="27"/>
        <v>Climate Zone106/17/2021 (5:00pm-6:00pm)4</v>
      </c>
      <c r="B1757" t="s">
        <v>67</v>
      </c>
      <c r="C1757" t="s">
        <v>183</v>
      </c>
      <c r="D1757" t="s">
        <v>170</v>
      </c>
      <c r="E1757" t="s">
        <v>177</v>
      </c>
      <c r="F1757" s="69">
        <v>11.29661750793457</v>
      </c>
      <c r="G1757" s="69">
        <v>10.879467964172363</v>
      </c>
      <c r="H1757" s="69">
        <v>0.53351694345474243</v>
      </c>
      <c r="I1757" s="69">
        <v>72.885292053222656</v>
      </c>
      <c r="J1757" s="64">
        <v>0</v>
      </c>
    </row>
    <row r="1758" spans="1:10" x14ac:dyDescent="0.25">
      <c r="A1758" s="3" t="str">
        <f t="shared" si="27"/>
        <v>Climate Zone106/17/2021 (5:00pm-6:00pm)5</v>
      </c>
      <c r="B1758" t="s">
        <v>67</v>
      </c>
      <c r="C1758" t="s">
        <v>183</v>
      </c>
      <c r="D1758" t="s">
        <v>170</v>
      </c>
      <c r="E1758" t="s">
        <v>178</v>
      </c>
      <c r="F1758" s="69">
        <v>12.02492618560791</v>
      </c>
      <c r="G1758" s="69">
        <v>11.63789176940918</v>
      </c>
      <c r="H1758" s="69">
        <v>0.58627039194107056</v>
      </c>
      <c r="I1758" s="69">
        <v>72.060295104980469</v>
      </c>
      <c r="J1758" s="64">
        <v>0</v>
      </c>
    </row>
    <row r="1759" spans="1:10" x14ac:dyDescent="0.25">
      <c r="A1759" s="3" t="str">
        <f t="shared" si="27"/>
        <v>Climate Zone106/17/2021 (5:00pm-6:00pm)6</v>
      </c>
      <c r="B1759" t="s">
        <v>67</v>
      </c>
      <c r="C1759" t="s">
        <v>183</v>
      </c>
      <c r="D1759" t="s">
        <v>170</v>
      </c>
      <c r="E1759" t="s">
        <v>179</v>
      </c>
      <c r="F1759" s="69">
        <v>12.709846496582031</v>
      </c>
      <c r="G1759" s="69">
        <v>13.43714714050293</v>
      </c>
      <c r="H1759" s="69">
        <v>0.86582612991333008</v>
      </c>
      <c r="I1759" s="69">
        <v>71.588233947753906</v>
      </c>
      <c r="J1759" s="64">
        <v>0</v>
      </c>
    </row>
    <row r="1760" spans="1:10" x14ac:dyDescent="0.25">
      <c r="A1760" s="3" t="str">
        <f t="shared" si="27"/>
        <v>Climate Zone106/17/2021 (5:00pm-6:00pm)7</v>
      </c>
      <c r="B1760" t="s">
        <v>67</v>
      </c>
      <c r="C1760" t="s">
        <v>183</v>
      </c>
      <c r="D1760" t="s">
        <v>170</v>
      </c>
      <c r="E1760" t="s">
        <v>180</v>
      </c>
      <c r="F1760" s="69">
        <v>15.887518882751465</v>
      </c>
      <c r="G1760" s="69">
        <v>17.569564819335938</v>
      </c>
      <c r="H1760" s="69">
        <v>1.197675347328186</v>
      </c>
      <c r="I1760" s="69">
        <v>70.900001525878906</v>
      </c>
      <c r="J1760" s="64">
        <v>0</v>
      </c>
    </row>
    <row r="1761" spans="1:10" x14ac:dyDescent="0.25">
      <c r="A1761" s="3" t="str">
        <f t="shared" si="27"/>
        <v>Climate Zone106/17/2021 (5:00pm-6:00pm)8</v>
      </c>
      <c r="B1761" t="s">
        <v>67</v>
      </c>
      <c r="C1761" t="s">
        <v>183</v>
      </c>
      <c r="D1761" t="s">
        <v>170</v>
      </c>
      <c r="E1761" t="s">
        <v>181</v>
      </c>
      <c r="F1761" s="69">
        <v>22.047723770141602</v>
      </c>
      <c r="G1761" s="69">
        <v>21.952930450439453</v>
      </c>
      <c r="H1761" s="69">
        <v>1.2251832485198975</v>
      </c>
      <c r="I1761" s="69">
        <v>71.013236999511719</v>
      </c>
      <c r="J1761" s="64">
        <v>0</v>
      </c>
    </row>
    <row r="1762" spans="1:10" x14ac:dyDescent="0.25">
      <c r="A1762" s="3" t="str">
        <f t="shared" si="27"/>
        <v>Climate Zone106/17/2021 (5:00pm-6:00pm)9</v>
      </c>
      <c r="B1762" t="s">
        <v>67</v>
      </c>
      <c r="C1762" t="s">
        <v>183</v>
      </c>
      <c r="D1762" t="s">
        <v>170</v>
      </c>
      <c r="E1762" t="s">
        <v>182</v>
      </c>
      <c r="F1762" s="69">
        <v>25.708126068115234</v>
      </c>
      <c r="G1762" s="69">
        <v>24.740983963012695</v>
      </c>
      <c r="H1762" s="69">
        <v>1.4644079208374023</v>
      </c>
      <c r="I1762" s="69">
        <v>74.823532104492188</v>
      </c>
      <c r="J1762" s="64">
        <v>0</v>
      </c>
    </row>
    <row r="1763" spans="1:10" x14ac:dyDescent="0.25">
      <c r="A1763" s="3" t="str">
        <f t="shared" si="27"/>
        <v>Climate Zone106/17/2021 (5:00pm-6:00pm)10</v>
      </c>
      <c r="B1763" t="s">
        <v>67</v>
      </c>
      <c r="C1763" t="s">
        <v>183</v>
      </c>
      <c r="D1763" t="s">
        <v>170</v>
      </c>
      <c r="E1763" t="s">
        <v>183</v>
      </c>
      <c r="F1763" s="69">
        <v>26.080228805541992</v>
      </c>
      <c r="G1763" s="69">
        <v>25.92631721496582</v>
      </c>
      <c r="H1763" s="69">
        <v>1.4894212484359741</v>
      </c>
      <c r="I1763" s="69">
        <v>79.794120788574219</v>
      </c>
      <c r="J1763" s="64">
        <v>0</v>
      </c>
    </row>
    <row r="1764" spans="1:10" x14ac:dyDescent="0.25">
      <c r="A1764" s="3" t="str">
        <f t="shared" si="27"/>
        <v>Climate Zone106/17/2021 (5:00pm-6:00pm)11</v>
      </c>
      <c r="B1764" t="s">
        <v>67</v>
      </c>
      <c r="C1764" t="s">
        <v>183</v>
      </c>
      <c r="D1764" t="s">
        <v>170</v>
      </c>
      <c r="E1764" t="s">
        <v>184</v>
      </c>
      <c r="F1764" s="69">
        <v>26.680971145629883</v>
      </c>
      <c r="G1764" s="69">
        <v>26.976289749145508</v>
      </c>
      <c r="H1764" s="69">
        <v>1.6035243272781372</v>
      </c>
      <c r="I1764" s="69">
        <v>84.867645263671875</v>
      </c>
      <c r="J1764" s="64">
        <v>0</v>
      </c>
    </row>
    <row r="1765" spans="1:10" x14ac:dyDescent="0.25">
      <c r="A1765" s="3" t="str">
        <f t="shared" si="27"/>
        <v>Climate Zone106/17/2021 (5:00pm-6:00pm)12</v>
      </c>
      <c r="B1765" t="s">
        <v>67</v>
      </c>
      <c r="C1765" t="s">
        <v>183</v>
      </c>
      <c r="D1765" t="s">
        <v>170</v>
      </c>
      <c r="E1765" t="s">
        <v>185</v>
      </c>
      <c r="F1765" s="69">
        <v>27.196910858154297</v>
      </c>
      <c r="G1765" s="69">
        <v>27.798669815063477</v>
      </c>
      <c r="H1765" s="69">
        <v>1.7324231863021851</v>
      </c>
      <c r="I1765" s="69">
        <v>91.011764526367188</v>
      </c>
      <c r="J1765" s="64">
        <v>0</v>
      </c>
    </row>
    <row r="1766" spans="1:10" x14ac:dyDescent="0.25">
      <c r="A1766" s="3" t="str">
        <f t="shared" si="27"/>
        <v>Climate Zone106/17/2021 (5:00pm-6:00pm)13</v>
      </c>
      <c r="B1766" t="s">
        <v>67</v>
      </c>
      <c r="C1766" t="s">
        <v>183</v>
      </c>
      <c r="D1766" t="s">
        <v>170</v>
      </c>
      <c r="E1766" t="s">
        <v>186</v>
      </c>
      <c r="F1766" s="69">
        <v>27.061332702636719</v>
      </c>
      <c r="G1766" s="69">
        <v>27.657426834106445</v>
      </c>
      <c r="H1766" s="69">
        <v>1.5592092275619507</v>
      </c>
      <c r="I1766" s="69">
        <v>95.332351684570313</v>
      </c>
      <c r="J1766" s="64">
        <v>0</v>
      </c>
    </row>
    <row r="1767" spans="1:10" x14ac:dyDescent="0.25">
      <c r="A1767" s="3" t="str">
        <f t="shared" si="27"/>
        <v>Climate Zone106/17/2021 (5:00pm-6:00pm)14</v>
      </c>
      <c r="B1767" t="s">
        <v>67</v>
      </c>
      <c r="C1767" t="s">
        <v>183</v>
      </c>
      <c r="D1767" t="s">
        <v>170</v>
      </c>
      <c r="E1767" t="s">
        <v>187</v>
      </c>
      <c r="F1767" s="69">
        <v>25.793201446533203</v>
      </c>
      <c r="G1767" s="69">
        <v>26.929210662841797</v>
      </c>
      <c r="H1767" s="69">
        <v>1.3432079553604126</v>
      </c>
      <c r="I1767" s="69">
        <v>97.429412841796875</v>
      </c>
      <c r="J1767" s="64">
        <v>0</v>
      </c>
    </row>
    <row r="1768" spans="1:10" x14ac:dyDescent="0.25">
      <c r="A1768" s="3" t="str">
        <f t="shared" si="27"/>
        <v>Climate Zone106/17/2021 (5:00pm-6:00pm)15</v>
      </c>
      <c r="B1768" t="s">
        <v>67</v>
      </c>
      <c r="C1768" t="s">
        <v>183</v>
      </c>
      <c r="D1768" t="s">
        <v>170</v>
      </c>
      <c r="E1768" t="s">
        <v>188</v>
      </c>
      <c r="F1768" s="69">
        <v>24.762165069580078</v>
      </c>
      <c r="G1768" s="69">
        <v>25.235109329223633</v>
      </c>
      <c r="H1768" s="69">
        <v>0.75486856698989868</v>
      </c>
      <c r="I1768" s="69">
        <v>98.994117736816406</v>
      </c>
      <c r="J1768" s="64">
        <v>0</v>
      </c>
    </row>
    <row r="1769" spans="1:10" x14ac:dyDescent="0.25">
      <c r="A1769" s="3" t="str">
        <f t="shared" si="27"/>
        <v>Climate Zone106/17/2021 (5:00pm-6:00pm)16</v>
      </c>
      <c r="B1769" t="s">
        <v>67</v>
      </c>
      <c r="C1769" t="s">
        <v>183</v>
      </c>
      <c r="D1769" t="s">
        <v>170</v>
      </c>
      <c r="E1769" t="s">
        <v>189</v>
      </c>
      <c r="F1769" s="69">
        <v>22.849533081054688</v>
      </c>
      <c r="G1769" s="69">
        <v>22.3765869140625</v>
      </c>
      <c r="H1769" s="69">
        <v>0.75486862659454346</v>
      </c>
      <c r="I1769" s="69">
        <v>99.823532104492188</v>
      </c>
      <c r="J1769" s="64">
        <v>0</v>
      </c>
    </row>
    <row r="1770" spans="1:10" x14ac:dyDescent="0.25">
      <c r="A1770" s="3" t="str">
        <f t="shared" si="27"/>
        <v>Climate Zone106/17/2021 (5:00pm-6:00pm)17</v>
      </c>
      <c r="B1770" t="s">
        <v>67</v>
      </c>
      <c r="C1770" t="s">
        <v>183</v>
      </c>
      <c r="D1770" t="s">
        <v>170</v>
      </c>
      <c r="E1770" t="s">
        <v>190</v>
      </c>
      <c r="F1770" s="69">
        <v>16.806192398071289</v>
      </c>
      <c r="G1770" s="69">
        <v>18.604850769042969</v>
      </c>
      <c r="H1770" s="69">
        <v>1.0285094976425171</v>
      </c>
      <c r="I1770" s="69">
        <v>98.70294189453125</v>
      </c>
      <c r="J1770" s="64">
        <v>0</v>
      </c>
    </row>
    <row r="1771" spans="1:10" x14ac:dyDescent="0.25">
      <c r="A1771" s="3" t="str">
        <f t="shared" si="27"/>
        <v>Climate Zone106/17/2021 (5:00pm-6:00pm)18</v>
      </c>
      <c r="B1771" t="s">
        <v>67</v>
      </c>
      <c r="C1771" t="s">
        <v>183</v>
      </c>
      <c r="D1771" t="s">
        <v>170</v>
      </c>
      <c r="E1771" t="s">
        <v>191</v>
      </c>
      <c r="F1771" s="69">
        <v>14.512639045715332</v>
      </c>
      <c r="G1771" s="69">
        <v>14.774745941162109</v>
      </c>
      <c r="H1771" s="69">
        <v>0.95694875717163086</v>
      </c>
      <c r="I1771" s="69">
        <v>96.20294189453125</v>
      </c>
      <c r="J1771" s="64">
        <v>0</v>
      </c>
    </row>
    <row r="1772" spans="1:10" x14ac:dyDescent="0.25">
      <c r="A1772" s="3" t="str">
        <f t="shared" si="27"/>
        <v>Climate Zone106/17/2021 (5:00pm-6:00pm)19</v>
      </c>
      <c r="B1772" t="s">
        <v>67</v>
      </c>
      <c r="C1772" t="s">
        <v>183</v>
      </c>
      <c r="D1772" t="s">
        <v>170</v>
      </c>
      <c r="E1772" t="s">
        <v>192</v>
      </c>
      <c r="F1772" s="69">
        <v>15.48670768737793</v>
      </c>
      <c r="G1772" s="69">
        <v>16.350439071655273</v>
      </c>
      <c r="H1772" s="69">
        <v>0.84664702415466309</v>
      </c>
      <c r="I1772" s="69">
        <v>93.835296630859375</v>
      </c>
      <c r="J1772" s="64">
        <v>0</v>
      </c>
    </row>
    <row r="1773" spans="1:10" x14ac:dyDescent="0.25">
      <c r="A1773" s="3" t="str">
        <f t="shared" si="27"/>
        <v>Climate Zone106/17/2021 (5:00pm-6:00pm)20</v>
      </c>
      <c r="B1773" t="s">
        <v>67</v>
      </c>
      <c r="C1773" t="s">
        <v>183</v>
      </c>
      <c r="D1773" t="s">
        <v>170</v>
      </c>
      <c r="E1773" t="s">
        <v>193</v>
      </c>
      <c r="F1773" s="69">
        <v>15.572199821472168</v>
      </c>
      <c r="G1773" s="69">
        <v>16.007896423339844</v>
      </c>
      <c r="H1773" s="69">
        <v>0.76309454441070557</v>
      </c>
      <c r="I1773" s="69">
        <v>90.947059631347656</v>
      </c>
      <c r="J1773" s="64">
        <v>0</v>
      </c>
    </row>
    <row r="1774" spans="1:10" x14ac:dyDescent="0.25">
      <c r="A1774" s="3" t="str">
        <f t="shared" si="27"/>
        <v>Climate Zone106/17/2021 (5:00pm-6:00pm)21</v>
      </c>
      <c r="B1774" t="s">
        <v>67</v>
      </c>
      <c r="C1774" t="s">
        <v>183</v>
      </c>
      <c r="D1774" t="s">
        <v>170</v>
      </c>
      <c r="E1774" t="s">
        <v>194</v>
      </c>
      <c r="F1774" s="69">
        <v>15.173830032348633</v>
      </c>
      <c r="G1774" s="69">
        <v>15.594249725341797</v>
      </c>
      <c r="H1774" s="69">
        <v>1.0975663661956787</v>
      </c>
      <c r="I1774" s="69">
        <v>86.379409790039063</v>
      </c>
      <c r="J1774" s="64">
        <v>0</v>
      </c>
    </row>
    <row r="1775" spans="1:10" x14ac:dyDescent="0.25">
      <c r="A1775" s="3" t="str">
        <f t="shared" si="27"/>
        <v>Climate Zone106/17/2021 (5:00pm-6:00pm)22</v>
      </c>
      <c r="B1775" t="s">
        <v>67</v>
      </c>
      <c r="C1775" t="s">
        <v>183</v>
      </c>
      <c r="D1775" t="s">
        <v>170</v>
      </c>
      <c r="E1775" t="s">
        <v>195</v>
      </c>
      <c r="F1775" s="69">
        <v>14.048051834106445</v>
      </c>
      <c r="G1775" s="69">
        <v>14.028980255126953</v>
      </c>
      <c r="H1775" s="69">
        <v>1.043479323387146</v>
      </c>
      <c r="I1775" s="69">
        <v>82.267646789550781</v>
      </c>
      <c r="J1775" s="64">
        <v>0</v>
      </c>
    </row>
    <row r="1776" spans="1:10" x14ac:dyDescent="0.25">
      <c r="A1776" s="3" t="str">
        <f t="shared" si="27"/>
        <v>Climate Zone106/17/2021 (5:00pm-6:00pm)23</v>
      </c>
      <c r="B1776" t="s">
        <v>67</v>
      </c>
      <c r="C1776" t="s">
        <v>183</v>
      </c>
      <c r="D1776" t="s">
        <v>170</v>
      </c>
      <c r="E1776" t="s">
        <v>196</v>
      </c>
      <c r="F1776" s="69">
        <v>13.434082984924316</v>
      </c>
      <c r="G1776" s="69">
        <v>13.095676422119141</v>
      </c>
      <c r="H1776" s="69">
        <v>0.54787951707839966</v>
      </c>
      <c r="I1776" s="69">
        <v>80.541175842285156</v>
      </c>
      <c r="J1776" s="64">
        <v>0</v>
      </c>
    </row>
    <row r="1777" spans="1:10" x14ac:dyDescent="0.25">
      <c r="A1777" s="3" t="str">
        <f t="shared" si="27"/>
        <v>Climate Zone106/17/2021 (5:00pm-6:00pm)24</v>
      </c>
      <c r="B1777" t="s">
        <v>67</v>
      </c>
      <c r="C1777" t="s">
        <v>183</v>
      </c>
      <c r="D1777" t="s">
        <v>170</v>
      </c>
      <c r="E1777" t="s">
        <v>197</v>
      </c>
      <c r="F1777" s="69">
        <v>12.902934074401855</v>
      </c>
      <c r="G1777" s="69">
        <v>12.090461730957031</v>
      </c>
      <c r="H1777" s="69">
        <v>0.51316672563552856</v>
      </c>
      <c r="I1777" s="69">
        <v>77.605880737304688</v>
      </c>
      <c r="J1777" s="64">
        <v>0</v>
      </c>
    </row>
    <row r="1778" spans="1:10" x14ac:dyDescent="0.25">
      <c r="A1778" s="3" t="str">
        <f t="shared" si="27"/>
        <v>Climate Zone107/9/2021 (5:50pm-8:55pm)1</v>
      </c>
      <c r="B1778" t="s">
        <v>67</v>
      </c>
      <c r="C1778" t="s">
        <v>183</v>
      </c>
      <c r="D1778" t="s">
        <v>171</v>
      </c>
      <c r="E1778" t="s">
        <v>174</v>
      </c>
      <c r="F1778" s="69">
        <v>12.027077674865723</v>
      </c>
      <c r="G1778" s="69">
        <v>11.761990547180176</v>
      </c>
      <c r="H1778" s="69">
        <v>0.21485733985900879</v>
      </c>
      <c r="I1778" s="69">
        <v>76.057121276855469</v>
      </c>
      <c r="J1778" s="64">
        <v>0</v>
      </c>
    </row>
    <row r="1779" spans="1:10" x14ac:dyDescent="0.25">
      <c r="A1779" s="3" t="str">
        <f t="shared" si="27"/>
        <v>Climate Zone107/9/2021 (5:50pm-8:55pm)2</v>
      </c>
      <c r="B1779" t="s">
        <v>67</v>
      </c>
      <c r="C1779" t="s">
        <v>183</v>
      </c>
      <c r="D1779" t="s">
        <v>171</v>
      </c>
      <c r="E1779" t="s">
        <v>175</v>
      </c>
      <c r="F1779" s="69">
        <v>11.393599510192871</v>
      </c>
      <c r="G1779" s="69">
        <v>11.338573455810547</v>
      </c>
      <c r="H1779" s="69">
        <v>0.20350684225559235</v>
      </c>
      <c r="I1779" s="69">
        <v>75.228630065917969</v>
      </c>
      <c r="J1779" s="64">
        <v>0</v>
      </c>
    </row>
    <row r="1780" spans="1:10" x14ac:dyDescent="0.25">
      <c r="A1780" s="3" t="str">
        <f t="shared" si="27"/>
        <v>Climate Zone107/9/2021 (5:50pm-8:55pm)3</v>
      </c>
      <c r="B1780" t="s">
        <v>67</v>
      </c>
      <c r="C1780" t="s">
        <v>183</v>
      </c>
      <c r="D1780" t="s">
        <v>171</v>
      </c>
      <c r="E1780" t="s">
        <v>176</v>
      </c>
      <c r="F1780" s="69">
        <v>11.175345420837402</v>
      </c>
      <c r="G1780" s="69">
        <v>11.064223289489746</v>
      </c>
      <c r="H1780" s="69">
        <v>0.19301071763038635</v>
      </c>
      <c r="I1780" s="69">
        <v>73.957122802734375</v>
      </c>
      <c r="J1780" s="64">
        <v>0</v>
      </c>
    </row>
    <row r="1781" spans="1:10" x14ac:dyDescent="0.25">
      <c r="A1781" s="3" t="str">
        <f t="shared" si="27"/>
        <v>Climate Zone107/9/2021 (5:50pm-8:55pm)4</v>
      </c>
      <c r="B1781" t="s">
        <v>67</v>
      </c>
      <c r="C1781" t="s">
        <v>183</v>
      </c>
      <c r="D1781" t="s">
        <v>171</v>
      </c>
      <c r="E1781" t="s">
        <v>177</v>
      </c>
      <c r="F1781" s="69">
        <v>11.151654243469238</v>
      </c>
      <c r="G1781" s="69">
        <v>10.917158126831055</v>
      </c>
      <c r="H1781" s="69">
        <v>0.25180926918983459</v>
      </c>
      <c r="I1781" s="69">
        <v>73.399864196777344</v>
      </c>
      <c r="J1781" s="64">
        <v>0</v>
      </c>
    </row>
    <row r="1782" spans="1:10" x14ac:dyDescent="0.25">
      <c r="A1782" s="3" t="str">
        <f t="shared" si="27"/>
        <v>Climate Zone107/9/2021 (5:50pm-8:55pm)5</v>
      </c>
      <c r="B1782" t="s">
        <v>67</v>
      </c>
      <c r="C1782" t="s">
        <v>183</v>
      </c>
      <c r="D1782" t="s">
        <v>171</v>
      </c>
      <c r="E1782" t="s">
        <v>178</v>
      </c>
      <c r="F1782" s="69">
        <v>11.801309585571289</v>
      </c>
      <c r="G1782" s="69">
        <v>11.584239959716797</v>
      </c>
      <c r="H1782" s="69">
        <v>0.22413933277130127</v>
      </c>
      <c r="I1782" s="69">
        <v>73.056854248046875</v>
      </c>
      <c r="J1782" s="64">
        <v>0</v>
      </c>
    </row>
    <row r="1783" spans="1:10" x14ac:dyDescent="0.25">
      <c r="A1783" s="3" t="str">
        <f t="shared" si="27"/>
        <v>Climate Zone107/9/2021 (5:50pm-8:55pm)6</v>
      </c>
      <c r="B1783" t="s">
        <v>67</v>
      </c>
      <c r="C1783" t="s">
        <v>183</v>
      </c>
      <c r="D1783" t="s">
        <v>171</v>
      </c>
      <c r="E1783" t="s">
        <v>179</v>
      </c>
      <c r="F1783" s="69">
        <v>13.805946350097656</v>
      </c>
      <c r="G1783" s="69">
        <v>13.164196014404297</v>
      </c>
      <c r="H1783" s="69">
        <v>0.29746672511100769</v>
      </c>
      <c r="I1783" s="69">
        <v>72.028358459472656</v>
      </c>
      <c r="J1783" s="64">
        <v>0</v>
      </c>
    </row>
    <row r="1784" spans="1:10" x14ac:dyDescent="0.25">
      <c r="A1784" s="3" t="str">
        <f t="shared" si="27"/>
        <v>Climate Zone107/9/2021 (5:50pm-8:55pm)7</v>
      </c>
      <c r="B1784" t="s">
        <v>67</v>
      </c>
      <c r="C1784" t="s">
        <v>183</v>
      </c>
      <c r="D1784" t="s">
        <v>171</v>
      </c>
      <c r="E1784" t="s">
        <v>180</v>
      </c>
      <c r="F1784" s="69">
        <v>16.328330993652344</v>
      </c>
      <c r="G1784" s="69">
        <v>16.103410720825195</v>
      </c>
      <c r="H1784" s="69">
        <v>0.5124586820602417</v>
      </c>
      <c r="I1784" s="69">
        <v>71.642608642578125</v>
      </c>
      <c r="J1784" s="64">
        <v>0</v>
      </c>
    </row>
    <row r="1785" spans="1:10" x14ac:dyDescent="0.25">
      <c r="A1785" s="3" t="str">
        <f t="shared" si="27"/>
        <v>Climate Zone107/9/2021 (5:50pm-8:55pm)8</v>
      </c>
      <c r="B1785" t="s">
        <v>67</v>
      </c>
      <c r="C1785" t="s">
        <v>183</v>
      </c>
      <c r="D1785" t="s">
        <v>171</v>
      </c>
      <c r="E1785" t="s">
        <v>181</v>
      </c>
      <c r="F1785" s="69">
        <v>18.164159774780273</v>
      </c>
      <c r="G1785" s="69">
        <v>19.30780029296875</v>
      </c>
      <c r="H1785" s="69">
        <v>0.92245984077453613</v>
      </c>
      <c r="I1785" s="69">
        <v>72.271369934082031</v>
      </c>
      <c r="J1785" s="64">
        <v>0</v>
      </c>
    </row>
    <row r="1786" spans="1:10" x14ac:dyDescent="0.25">
      <c r="A1786" s="3" t="str">
        <f t="shared" si="27"/>
        <v>Climate Zone107/9/2021 (5:50pm-8:55pm)9</v>
      </c>
      <c r="B1786" t="s">
        <v>67</v>
      </c>
      <c r="C1786" t="s">
        <v>183</v>
      </c>
      <c r="D1786" t="s">
        <v>171</v>
      </c>
      <c r="E1786" t="s">
        <v>182</v>
      </c>
      <c r="F1786" s="69">
        <v>18.473716735839844</v>
      </c>
      <c r="G1786" s="69">
        <v>19.482341766357422</v>
      </c>
      <c r="H1786" s="69">
        <v>0.94216901063919067</v>
      </c>
      <c r="I1786" s="69">
        <v>75.099998474121094</v>
      </c>
      <c r="J1786" s="64">
        <v>0</v>
      </c>
    </row>
    <row r="1787" spans="1:10" x14ac:dyDescent="0.25">
      <c r="A1787" s="3" t="str">
        <f t="shared" si="27"/>
        <v>Climate Zone107/9/2021 (5:50pm-8:55pm)10</v>
      </c>
      <c r="B1787" t="s">
        <v>67</v>
      </c>
      <c r="C1787" t="s">
        <v>183</v>
      </c>
      <c r="D1787" t="s">
        <v>171</v>
      </c>
      <c r="E1787" t="s">
        <v>183</v>
      </c>
      <c r="F1787" s="69">
        <v>18.581232070922852</v>
      </c>
      <c r="G1787" s="69">
        <v>19.737155914306641</v>
      </c>
      <c r="H1787" s="69">
        <v>1.0167033672332764</v>
      </c>
      <c r="I1787" s="69">
        <v>78.685752868652344</v>
      </c>
      <c r="J1787" s="64">
        <v>0</v>
      </c>
    </row>
    <row r="1788" spans="1:10" x14ac:dyDescent="0.25">
      <c r="A1788" s="3" t="str">
        <f t="shared" si="27"/>
        <v>Climate Zone107/9/2021 (5:50pm-8:55pm)11</v>
      </c>
      <c r="B1788" t="s">
        <v>67</v>
      </c>
      <c r="C1788" t="s">
        <v>183</v>
      </c>
      <c r="D1788" t="s">
        <v>171</v>
      </c>
      <c r="E1788" t="s">
        <v>184</v>
      </c>
      <c r="F1788" s="69">
        <v>18.523880004882813</v>
      </c>
      <c r="G1788" s="69">
        <v>20.574495315551758</v>
      </c>
      <c r="H1788" s="69">
        <v>1.1306129693984985</v>
      </c>
      <c r="I1788" s="69">
        <v>82.671905517578125</v>
      </c>
      <c r="J1788" s="64">
        <v>0</v>
      </c>
    </row>
    <row r="1789" spans="1:10" x14ac:dyDescent="0.25">
      <c r="A1789" s="3" t="str">
        <f t="shared" si="27"/>
        <v>Climate Zone107/9/2021 (5:50pm-8:55pm)12</v>
      </c>
      <c r="B1789" t="s">
        <v>67</v>
      </c>
      <c r="C1789" t="s">
        <v>183</v>
      </c>
      <c r="D1789" t="s">
        <v>171</v>
      </c>
      <c r="E1789" t="s">
        <v>185</v>
      </c>
      <c r="F1789" s="69">
        <v>18.980531692504883</v>
      </c>
      <c r="G1789" s="69">
        <v>21.247137069702148</v>
      </c>
      <c r="H1789" s="69">
        <v>1.2079421281814575</v>
      </c>
      <c r="I1789" s="69">
        <v>86.158058166503906</v>
      </c>
      <c r="J1789" s="64">
        <v>0</v>
      </c>
    </row>
    <row r="1790" spans="1:10" x14ac:dyDescent="0.25">
      <c r="A1790" s="3" t="str">
        <f t="shared" si="27"/>
        <v>Climate Zone107/9/2021 (5:50pm-8:55pm)13</v>
      </c>
      <c r="B1790" t="s">
        <v>67</v>
      </c>
      <c r="C1790" t="s">
        <v>183</v>
      </c>
      <c r="D1790" t="s">
        <v>171</v>
      </c>
      <c r="E1790" t="s">
        <v>186</v>
      </c>
      <c r="F1790" s="69">
        <v>19.463220596313477</v>
      </c>
      <c r="G1790" s="69">
        <v>20.696784973144531</v>
      </c>
      <c r="H1790" s="69">
        <v>1.2502820491790771</v>
      </c>
      <c r="I1790" s="69">
        <v>89.415184020996094</v>
      </c>
      <c r="J1790" s="64">
        <v>0</v>
      </c>
    </row>
    <row r="1791" spans="1:10" x14ac:dyDescent="0.25">
      <c r="A1791" s="3" t="str">
        <f t="shared" si="27"/>
        <v>Climate Zone107/9/2021 (5:50pm-8:55pm)14</v>
      </c>
      <c r="B1791" t="s">
        <v>67</v>
      </c>
      <c r="C1791" t="s">
        <v>183</v>
      </c>
      <c r="D1791" t="s">
        <v>171</v>
      </c>
      <c r="E1791" t="s">
        <v>187</v>
      </c>
      <c r="F1791" s="69">
        <v>18.415700912475586</v>
      </c>
      <c r="G1791" s="69">
        <v>19.350982666015625</v>
      </c>
      <c r="H1791" s="69">
        <v>0.89049762487411499</v>
      </c>
      <c r="I1791" s="69">
        <v>92.386688232421875</v>
      </c>
      <c r="J1791" s="64">
        <v>0</v>
      </c>
    </row>
    <row r="1792" spans="1:10" x14ac:dyDescent="0.25">
      <c r="A1792" s="3" t="str">
        <f t="shared" si="27"/>
        <v>Climate Zone107/9/2021 (5:50pm-8:55pm)15</v>
      </c>
      <c r="B1792" t="s">
        <v>67</v>
      </c>
      <c r="C1792" t="s">
        <v>183</v>
      </c>
      <c r="D1792" t="s">
        <v>171</v>
      </c>
      <c r="E1792" t="s">
        <v>188</v>
      </c>
      <c r="F1792" s="69">
        <v>18.963470458984375</v>
      </c>
      <c r="G1792" s="69">
        <v>19.177585601806641</v>
      </c>
      <c r="H1792" s="69">
        <v>0.38559257984161377</v>
      </c>
      <c r="I1792" s="69">
        <v>95.1290283203125</v>
      </c>
      <c r="J1792" s="64">
        <v>0</v>
      </c>
    </row>
    <row r="1793" spans="1:10" x14ac:dyDescent="0.25">
      <c r="A1793" s="3" t="str">
        <f t="shared" si="27"/>
        <v>Climate Zone107/9/2021 (5:50pm-8:55pm)16</v>
      </c>
      <c r="B1793" t="s">
        <v>67</v>
      </c>
      <c r="C1793" t="s">
        <v>183</v>
      </c>
      <c r="D1793" t="s">
        <v>171</v>
      </c>
      <c r="E1793" t="s">
        <v>189</v>
      </c>
      <c r="F1793" s="69">
        <v>17.258371353149414</v>
      </c>
      <c r="G1793" s="69">
        <v>17.044256210327148</v>
      </c>
      <c r="H1793" s="69">
        <v>0.38559257984161377</v>
      </c>
      <c r="I1793" s="69">
        <v>97.957389831542969</v>
      </c>
      <c r="J1793" s="64">
        <v>0</v>
      </c>
    </row>
    <row r="1794" spans="1:10" x14ac:dyDescent="0.25">
      <c r="A1794" s="3" t="str">
        <f t="shared" si="27"/>
        <v>Climate Zone107/9/2021 (5:50pm-8:55pm)17</v>
      </c>
      <c r="B1794" t="s">
        <v>67</v>
      </c>
      <c r="C1794" t="s">
        <v>183</v>
      </c>
      <c r="D1794" t="s">
        <v>171</v>
      </c>
      <c r="E1794" t="s">
        <v>190</v>
      </c>
      <c r="F1794" s="69">
        <v>15.552510261535645</v>
      </c>
      <c r="G1794" s="69">
        <v>14.909037590026855</v>
      </c>
      <c r="H1794" s="69">
        <v>0.53747516870498657</v>
      </c>
      <c r="I1794" s="69">
        <v>98.743141174316406</v>
      </c>
      <c r="J1794" s="64">
        <v>0</v>
      </c>
    </row>
    <row r="1795" spans="1:10" x14ac:dyDescent="0.25">
      <c r="A1795" s="3" t="str">
        <f t="shared" ref="A1795:A1858" si="28">B1795&amp;C1795&amp;D1795&amp;E1795</f>
        <v>Climate Zone107/9/2021 (5:50pm-8:55pm)18</v>
      </c>
      <c r="B1795" t="s">
        <v>67</v>
      </c>
      <c r="C1795" t="s">
        <v>183</v>
      </c>
      <c r="D1795" t="s">
        <v>171</v>
      </c>
      <c r="E1795" t="s">
        <v>191</v>
      </c>
      <c r="F1795" s="69">
        <v>15.364832878112793</v>
      </c>
      <c r="G1795" s="69">
        <v>14.167885780334473</v>
      </c>
      <c r="H1795" s="69">
        <v>0.8188556432723999</v>
      </c>
      <c r="I1795" s="69">
        <v>97.471771240234375</v>
      </c>
      <c r="J1795" s="64">
        <v>0</v>
      </c>
    </row>
    <row r="1796" spans="1:10" x14ac:dyDescent="0.25">
      <c r="A1796" s="3" t="str">
        <f t="shared" si="28"/>
        <v>Climate Zone107/9/2021 (5:50pm-8:55pm)19</v>
      </c>
      <c r="B1796" t="s">
        <v>67</v>
      </c>
      <c r="C1796" t="s">
        <v>183</v>
      </c>
      <c r="D1796" t="s">
        <v>171</v>
      </c>
      <c r="E1796" t="s">
        <v>192</v>
      </c>
      <c r="F1796" s="69">
        <v>15.800244331359863</v>
      </c>
      <c r="G1796" s="69">
        <v>13.579036712646484</v>
      </c>
      <c r="H1796" s="69">
        <v>0.77514815330505371</v>
      </c>
      <c r="I1796" s="69">
        <v>94.728492736816406</v>
      </c>
      <c r="J1796" s="64">
        <v>0</v>
      </c>
    </row>
    <row r="1797" spans="1:10" x14ac:dyDescent="0.25">
      <c r="A1797" s="3" t="str">
        <f t="shared" si="28"/>
        <v>Climate Zone107/9/2021 (5:50pm-8:55pm)20</v>
      </c>
      <c r="B1797" t="s">
        <v>67</v>
      </c>
      <c r="C1797" t="s">
        <v>183</v>
      </c>
      <c r="D1797" t="s">
        <v>171</v>
      </c>
      <c r="E1797" t="s">
        <v>193</v>
      </c>
      <c r="F1797" s="69">
        <v>15.458944320678711</v>
      </c>
      <c r="G1797" s="69">
        <v>14.036996841430664</v>
      </c>
      <c r="H1797" s="69">
        <v>0.69821679592132568</v>
      </c>
      <c r="I1797" s="69">
        <v>91.428497314453125</v>
      </c>
      <c r="J1797" s="64">
        <v>0</v>
      </c>
    </row>
    <row r="1798" spans="1:10" x14ac:dyDescent="0.25">
      <c r="A1798" s="3" t="str">
        <f t="shared" si="28"/>
        <v>Climate Zone107/9/2021 (5:50pm-8:55pm)21</v>
      </c>
      <c r="B1798" t="s">
        <v>67</v>
      </c>
      <c r="C1798" t="s">
        <v>183</v>
      </c>
      <c r="D1798" t="s">
        <v>171</v>
      </c>
      <c r="E1798" t="s">
        <v>194</v>
      </c>
      <c r="F1798" s="69">
        <v>15.014153480529785</v>
      </c>
      <c r="G1798" s="69">
        <v>14.359590530395508</v>
      </c>
      <c r="H1798" s="69">
        <v>0.85113447904586792</v>
      </c>
      <c r="I1798" s="69">
        <v>87.742744445800781</v>
      </c>
      <c r="J1798" s="64">
        <v>0</v>
      </c>
    </row>
    <row r="1799" spans="1:10" x14ac:dyDescent="0.25">
      <c r="A1799" s="3" t="str">
        <f t="shared" si="28"/>
        <v>Climate Zone107/9/2021 (5:50pm-8:55pm)22</v>
      </c>
      <c r="B1799" t="s">
        <v>67</v>
      </c>
      <c r="C1799" t="s">
        <v>183</v>
      </c>
      <c r="D1799" t="s">
        <v>171</v>
      </c>
      <c r="E1799" t="s">
        <v>195</v>
      </c>
      <c r="F1799" s="69">
        <v>14.280889511108398</v>
      </c>
      <c r="G1799" s="69">
        <v>14.312995910644531</v>
      </c>
      <c r="H1799" s="69">
        <v>0.51720559597015381</v>
      </c>
      <c r="I1799" s="69">
        <v>83.899734497070313</v>
      </c>
      <c r="J1799" s="64">
        <v>0</v>
      </c>
    </row>
    <row r="1800" spans="1:10" x14ac:dyDescent="0.25">
      <c r="A1800" s="3" t="str">
        <f t="shared" si="28"/>
        <v>Climate Zone107/9/2021 (5:50pm-8:55pm)23</v>
      </c>
      <c r="B1800" t="s">
        <v>67</v>
      </c>
      <c r="C1800" t="s">
        <v>183</v>
      </c>
      <c r="D1800" t="s">
        <v>171</v>
      </c>
      <c r="E1800" t="s">
        <v>196</v>
      </c>
      <c r="F1800" s="69">
        <v>13.266572952270508</v>
      </c>
      <c r="G1800" s="69">
        <v>13.006294250488281</v>
      </c>
      <c r="H1800" s="69">
        <v>0.36745864152908325</v>
      </c>
      <c r="I1800" s="69">
        <v>81.171104431152344</v>
      </c>
      <c r="J1800" s="64">
        <v>0</v>
      </c>
    </row>
    <row r="1801" spans="1:10" x14ac:dyDescent="0.25">
      <c r="A1801" s="3" t="str">
        <f t="shared" si="28"/>
        <v>Climate Zone107/9/2021 (5:50pm-8:55pm)24</v>
      </c>
      <c r="B1801" t="s">
        <v>67</v>
      </c>
      <c r="C1801" t="s">
        <v>183</v>
      </c>
      <c r="D1801" t="s">
        <v>171</v>
      </c>
      <c r="E1801" t="s">
        <v>197</v>
      </c>
      <c r="F1801" s="69">
        <v>12.556026458740234</v>
      </c>
      <c r="G1801" s="69">
        <v>11.931513786315918</v>
      </c>
      <c r="H1801" s="69">
        <v>0.40018698573112488</v>
      </c>
      <c r="I1801" s="69">
        <v>79.113983154296875</v>
      </c>
      <c r="J1801" s="64">
        <v>0</v>
      </c>
    </row>
    <row r="1802" spans="1:10" x14ac:dyDescent="0.25">
      <c r="A1802" s="3" t="str">
        <f t="shared" si="28"/>
        <v>Climate Zone108/27/2021 (5:00pm-6:00pm)1</v>
      </c>
      <c r="B1802" t="s">
        <v>67</v>
      </c>
      <c r="C1802" t="s">
        <v>183</v>
      </c>
      <c r="D1802" t="s">
        <v>172</v>
      </c>
      <c r="E1802" t="s">
        <v>174</v>
      </c>
      <c r="F1802" s="69">
        <v>11.589458465576172</v>
      </c>
      <c r="G1802" s="69">
        <v>12.175019264221191</v>
      </c>
      <c r="H1802" s="69">
        <v>0.50008094310760498</v>
      </c>
      <c r="I1802" s="69">
        <v>78.658409118652344</v>
      </c>
      <c r="J1802" s="64">
        <v>0</v>
      </c>
    </row>
    <row r="1803" spans="1:10" x14ac:dyDescent="0.25">
      <c r="A1803" s="3" t="str">
        <f t="shared" si="28"/>
        <v>Climate Zone108/27/2021 (5:00pm-6:00pm)2</v>
      </c>
      <c r="B1803" t="s">
        <v>67</v>
      </c>
      <c r="C1803" t="s">
        <v>183</v>
      </c>
      <c r="D1803" t="s">
        <v>172</v>
      </c>
      <c r="E1803" t="s">
        <v>175</v>
      </c>
      <c r="F1803" s="69">
        <v>11.351282119750977</v>
      </c>
      <c r="G1803" s="69">
        <v>11.705264091491699</v>
      </c>
      <c r="H1803" s="69">
        <v>0.47318160533905029</v>
      </c>
      <c r="I1803" s="69">
        <v>76.6251220703125</v>
      </c>
      <c r="J1803" s="64">
        <v>0</v>
      </c>
    </row>
    <row r="1804" spans="1:10" x14ac:dyDescent="0.25">
      <c r="A1804" s="3" t="str">
        <f t="shared" si="28"/>
        <v>Climate Zone108/27/2021 (5:00pm-6:00pm)3</v>
      </c>
      <c r="B1804" t="s">
        <v>67</v>
      </c>
      <c r="C1804" t="s">
        <v>183</v>
      </c>
      <c r="D1804" t="s">
        <v>172</v>
      </c>
      <c r="E1804" t="s">
        <v>176</v>
      </c>
      <c r="F1804" s="69">
        <v>10.861425399780273</v>
      </c>
      <c r="G1804" s="69">
        <v>11.234820365905762</v>
      </c>
      <c r="H1804" s="69">
        <v>0.414512038230896</v>
      </c>
      <c r="I1804" s="69">
        <v>74.83349609375</v>
      </c>
      <c r="J1804" s="64">
        <v>0</v>
      </c>
    </row>
    <row r="1805" spans="1:10" x14ac:dyDescent="0.25">
      <c r="A1805" s="3" t="str">
        <f t="shared" si="28"/>
        <v>Climate Zone108/27/2021 (5:00pm-6:00pm)4</v>
      </c>
      <c r="B1805" t="s">
        <v>67</v>
      </c>
      <c r="C1805" t="s">
        <v>183</v>
      </c>
      <c r="D1805" t="s">
        <v>172</v>
      </c>
      <c r="E1805" t="s">
        <v>177</v>
      </c>
      <c r="F1805" s="69">
        <v>10.777084350585938</v>
      </c>
      <c r="G1805" s="69">
        <v>11.118646621704102</v>
      </c>
      <c r="H1805" s="69">
        <v>0.39482578635215759</v>
      </c>
      <c r="I1805" s="69">
        <v>73.316886901855469</v>
      </c>
      <c r="J1805" s="64">
        <v>0</v>
      </c>
    </row>
    <row r="1806" spans="1:10" x14ac:dyDescent="0.25">
      <c r="A1806" s="3" t="str">
        <f t="shared" si="28"/>
        <v>Climate Zone108/27/2021 (5:00pm-6:00pm)5</v>
      </c>
      <c r="B1806" t="s">
        <v>67</v>
      </c>
      <c r="C1806" t="s">
        <v>183</v>
      </c>
      <c r="D1806" t="s">
        <v>172</v>
      </c>
      <c r="E1806" t="s">
        <v>178</v>
      </c>
      <c r="F1806" s="69">
        <v>10.658758163452148</v>
      </c>
      <c r="G1806" s="69">
        <v>11.565016746520996</v>
      </c>
      <c r="H1806" s="69">
        <v>0.65751397609710693</v>
      </c>
      <c r="I1806" s="69">
        <v>71.8419189453125</v>
      </c>
      <c r="J1806" s="64">
        <v>0</v>
      </c>
    </row>
    <row r="1807" spans="1:10" x14ac:dyDescent="0.25">
      <c r="A1807" s="3" t="str">
        <f t="shared" si="28"/>
        <v>Climate Zone108/27/2021 (5:00pm-6:00pm)6</v>
      </c>
      <c r="B1807" t="s">
        <v>67</v>
      </c>
      <c r="C1807" t="s">
        <v>183</v>
      </c>
      <c r="D1807" t="s">
        <v>172</v>
      </c>
      <c r="E1807" t="s">
        <v>179</v>
      </c>
      <c r="F1807" s="69">
        <v>13.313374519348145</v>
      </c>
      <c r="G1807" s="69">
        <v>14.200967788696289</v>
      </c>
      <c r="H1807" s="69">
        <v>0.50519615411758423</v>
      </c>
      <c r="I1807" s="69">
        <v>70.921089172363281</v>
      </c>
      <c r="J1807" s="64">
        <v>0</v>
      </c>
    </row>
    <row r="1808" spans="1:10" x14ac:dyDescent="0.25">
      <c r="A1808" s="3" t="str">
        <f t="shared" si="28"/>
        <v>Climate Zone108/27/2021 (5:00pm-6:00pm)7</v>
      </c>
      <c r="B1808" t="s">
        <v>67</v>
      </c>
      <c r="C1808" t="s">
        <v>183</v>
      </c>
      <c r="D1808" t="s">
        <v>172</v>
      </c>
      <c r="E1808" t="s">
        <v>180</v>
      </c>
      <c r="F1808" s="69">
        <v>19.718578338623047</v>
      </c>
      <c r="G1808" s="69">
        <v>20.024812698364258</v>
      </c>
      <c r="H1808" s="69">
        <v>0.64386463165283203</v>
      </c>
      <c r="I1808" s="69">
        <v>69.987762451171875</v>
      </c>
      <c r="J1808" s="64">
        <v>0</v>
      </c>
    </row>
    <row r="1809" spans="1:10" x14ac:dyDescent="0.25">
      <c r="A1809" s="3" t="str">
        <f t="shared" si="28"/>
        <v>Climate Zone108/27/2021 (5:00pm-6:00pm)8</v>
      </c>
      <c r="B1809" t="s">
        <v>67</v>
      </c>
      <c r="C1809" t="s">
        <v>183</v>
      </c>
      <c r="D1809" t="s">
        <v>172</v>
      </c>
      <c r="E1809" t="s">
        <v>181</v>
      </c>
      <c r="F1809" s="69">
        <v>28.522443771362305</v>
      </c>
      <c r="G1809" s="69">
        <v>27.990707397460938</v>
      </c>
      <c r="H1809" s="69">
        <v>0.71143841743469238</v>
      </c>
      <c r="I1809" s="69">
        <v>69.208610534667969</v>
      </c>
      <c r="J1809" s="64">
        <v>0</v>
      </c>
    </row>
    <row r="1810" spans="1:10" x14ac:dyDescent="0.25">
      <c r="A1810" s="3" t="str">
        <f t="shared" si="28"/>
        <v>Climate Zone108/27/2021 (5:00pm-6:00pm)9</v>
      </c>
      <c r="B1810" t="s">
        <v>67</v>
      </c>
      <c r="C1810" t="s">
        <v>183</v>
      </c>
      <c r="D1810" t="s">
        <v>172</v>
      </c>
      <c r="E1810" t="s">
        <v>182</v>
      </c>
      <c r="F1810" s="69">
        <v>35.339439392089844</v>
      </c>
      <c r="G1810" s="69">
        <v>34.502960205078125</v>
      </c>
      <c r="H1810" s="69">
        <v>0.75860506296157837</v>
      </c>
      <c r="I1810" s="69">
        <v>72.483695983886719</v>
      </c>
      <c r="J1810" s="64">
        <v>0</v>
      </c>
    </row>
    <row r="1811" spans="1:10" x14ac:dyDescent="0.25">
      <c r="A1811" s="3" t="str">
        <f t="shared" si="28"/>
        <v>Climate Zone108/27/2021 (5:00pm-6:00pm)10</v>
      </c>
      <c r="B1811" t="s">
        <v>67</v>
      </c>
      <c r="C1811" t="s">
        <v>183</v>
      </c>
      <c r="D1811" t="s">
        <v>172</v>
      </c>
      <c r="E1811" t="s">
        <v>183</v>
      </c>
      <c r="F1811" s="69">
        <v>38.461765289306641</v>
      </c>
      <c r="G1811" s="69">
        <v>37.193374633789063</v>
      </c>
      <c r="H1811" s="69">
        <v>0.69263362884521484</v>
      </c>
      <c r="I1811" s="69">
        <v>78.783599853515625</v>
      </c>
      <c r="J1811" s="64">
        <v>0</v>
      </c>
    </row>
    <row r="1812" spans="1:10" x14ac:dyDescent="0.25">
      <c r="A1812" s="3" t="str">
        <f t="shared" si="28"/>
        <v>Climate Zone108/27/2021 (5:00pm-6:00pm)11</v>
      </c>
      <c r="B1812" t="s">
        <v>67</v>
      </c>
      <c r="C1812" t="s">
        <v>183</v>
      </c>
      <c r="D1812" t="s">
        <v>172</v>
      </c>
      <c r="E1812" t="s">
        <v>184</v>
      </c>
      <c r="F1812" s="69">
        <v>40.844234466552734</v>
      </c>
      <c r="G1812" s="69">
        <v>39.851348876953125</v>
      </c>
      <c r="H1812" s="69">
        <v>0.68281435966491699</v>
      </c>
      <c r="I1812" s="69">
        <v>85.183387756347656</v>
      </c>
      <c r="J1812" s="64">
        <v>0</v>
      </c>
    </row>
    <row r="1813" spans="1:10" x14ac:dyDescent="0.25">
      <c r="A1813" s="3" t="str">
        <f t="shared" si="28"/>
        <v>Climate Zone108/27/2021 (5:00pm-6:00pm)12</v>
      </c>
      <c r="B1813" t="s">
        <v>67</v>
      </c>
      <c r="C1813" t="s">
        <v>183</v>
      </c>
      <c r="D1813" t="s">
        <v>172</v>
      </c>
      <c r="E1813" t="s">
        <v>185</v>
      </c>
      <c r="F1813" s="69">
        <v>43.931106567382813</v>
      </c>
      <c r="G1813" s="69">
        <v>42.291469573974609</v>
      </c>
      <c r="H1813" s="69">
        <v>0.65401846170425415</v>
      </c>
      <c r="I1813" s="69">
        <v>90.166641235351563</v>
      </c>
      <c r="J1813" s="64">
        <v>0</v>
      </c>
    </row>
    <row r="1814" spans="1:10" x14ac:dyDescent="0.25">
      <c r="A1814" s="3" t="str">
        <f t="shared" si="28"/>
        <v>Climate Zone108/27/2021 (5:00pm-6:00pm)13</v>
      </c>
      <c r="B1814" t="s">
        <v>67</v>
      </c>
      <c r="C1814" t="s">
        <v>183</v>
      </c>
      <c r="D1814" t="s">
        <v>172</v>
      </c>
      <c r="E1814" t="s">
        <v>186</v>
      </c>
      <c r="F1814" s="69">
        <v>45.229877471923828</v>
      </c>
      <c r="G1814" s="69">
        <v>44.081378936767578</v>
      </c>
      <c r="H1814" s="69">
        <v>0.82012099027633667</v>
      </c>
      <c r="I1814" s="69">
        <v>95.374946594238281</v>
      </c>
      <c r="J1814" s="64">
        <v>0</v>
      </c>
    </row>
    <row r="1815" spans="1:10" x14ac:dyDescent="0.25">
      <c r="A1815" s="3" t="str">
        <f t="shared" si="28"/>
        <v>Climate Zone108/27/2021 (5:00pm-6:00pm)14</v>
      </c>
      <c r="B1815" t="s">
        <v>67</v>
      </c>
      <c r="C1815" t="s">
        <v>183</v>
      </c>
      <c r="D1815" t="s">
        <v>172</v>
      </c>
      <c r="E1815" t="s">
        <v>187</v>
      </c>
      <c r="F1815" s="69">
        <v>47.012931823730469</v>
      </c>
      <c r="G1815" s="69">
        <v>46.2340087890625</v>
      </c>
      <c r="H1815" s="69">
        <v>0.80404758453369141</v>
      </c>
      <c r="I1815" s="69">
        <v>98.933219909667969</v>
      </c>
      <c r="J1815" s="64">
        <v>0</v>
      </c>
    </row>
    <row r="1816" spans="1:10" x14ac:dyDescent="0.25">
      <c r="A1816" s="3" t="str">
        <f t="shared" si="28"/>
        <v>Climate Zone108/27/2021 (5:00pm-6:00pm)15</v>
      </c>
      <c r="B1816" t="s">
        <v>67</v>
      </c>
      <c r="C1816" t="s">
        <v>183</v>
      </c>
      <c r="D1816" t="s">
        <v>172</v>
      </c>
      <c r="E1816" t="s">
        <v>188</v>
      </c>
      <c r="F1816" s="69">
        <v>46.264087677001953</v>
      </c>
      <c r="G1816" s="69">
        <v>46.000495910644531</v>
      </c>
      <c r="H1816" s="69">
        <v>0.37421509623527527</v>
      </c>
      <c r="I1816" s="69">
        <v>101.3748779296875</v>
      </c>
      <c r="J1816" s="64">
        <v>0</v>
      </c>
    </row>
    <row r="1817" spans="1:10" x14ac:dyDescent="0.25">
      <c r="A1817" s="3" t="str">
        <f t="shared" si="28"/>
        <v>Climate Zone108/27/2021 (5:00pm-6:00pm)16</v>
      </c>
      <c r="B1817" t="s">
        <v>67</v>
      </c>
      <c r="C1817" t="s">
        <v>183</v>
      </c>
      <c r="D1817" t="s">
        <v>172</v>
      </c>
      <c r="E1817" t="s">
        <v>189</v>
      </c>
      <c r="F1817" s="69">
        <v>36.869823455810547</v>
      </c>
      <c r="G1817" s="69">
        <v>37.133415222167969</v>
      </c>
      <c r="H1817" s="69">
        <v>0.37421533465385437</v>
      </c>
      <c r="I1817" s="69">
        <v>103.08318328857422</v>
      </c>
      <c r="J1817" s="64">
        <v>0</v>
      </c>
    </row>
    <row r="1818" spans="1:10" x14ac:dyDescent="0.25">
      <c r="A1818" s="3" t="str">
        <f t="shared" si="28"/>
        <v>Climate Zone108/27/2021 (5:00pm-6:00pm)17</v>
      </c>
      <c r="B1818" t="s">
        <v>67</v>
      </c>
      <c r="C1818" t="s">
        <v>183</v>
      </c>
      <c r="D1818" t="s">
        <v>172</v>
      </c>
      <c r="E1818" t="s">
        <v>190</v>
      </c>
      <c r="F1818" s="69">
        <v>25.959222793579102</v>
      </c>
      <c r="G1818" s="69">
        <v>25.348690032958984</v>
      </c>
      <c r="H1818" s="69">
        <v>0.69857996702194214</v>
      </c>
      <c r="I1818" s="69">
        <v>103.46657562255859</v>
      </c>
      <c r="J1818" s="64">
        <v>0</v>
      </c>
    </row>
    <row r="1819" spans="1:10" x14ac:dyDescent="0.25">
      <c r="A1819" s="3" t="str">
        <f t="shared" si="28"/>
        <v>Climate Zone108/27/2021 (5:00pm-6:00pm)18</v>
      </c>
      <c r="B1819" t="s">
        <v>67</v>
      </c>
      <c r="C1819" t="s">
        <v>183</v>
      </c>
      <c r="D1819" t="s">
        <v>172</v>
      </c>
      <c r="E1819" t="s">
        <v>191</v>
      </c>
      <c r="F1819" s="69">
        <v>22.502208709716797</v>
      </c>
      <c r="G1819" s="69">
        <v>19.329128265380859</v>
      </c>
      <c r="H1819" s="69">
        <v>0.79585576057434082</v>
      </c>
      <c r="I1819" s="69">
        <v>102.64996337890625</v>
      </c>
      <c r="J1819" s="64">
        <v>0</v>
      </c>
    </row>
    <row r="1820" spans="1:10" x14ac:dyDescent="0.25">
      <c r="A1820" s="3" t="str">
        <f t="shared" si="28"/>
        <v>Climate Zone108/27/2021 (5:00pm-6:00pm)19</v>
      </c>
      <c r="B1820" t="s">
        <v>67</v>
      </c>
      <c r="C1820" t="s">
        <v>183</v>
      </c>
      <c r="D1820" t="s">
        <v>172</v>
      </c>
      <c r="E1820" t="s">
        <v>192</v>
      </c>
      <c r="F1820" s="69">
        <v>20.668527603149414</v>
      </c>
      <c r="G1820" s="69">
        <v>21.066648483276367</v>
      </c>
      <c r="H1820" s="69">
        <v>0.79540485143661499</v>
      </c>
      <c r="I1820" s="69">
        <v>100.84165954589844</v>
      </c>
      <c r="J1820" s="64">
        <v>0</v>
      </c>
    </row>
    <row r="1821" spans="1:10" x14ac:dyDescent="0.25">
      <c r="A1821" s="3" t="str">
        <f t="shared" si="28"/>
        <v>Climate Zone108/27/2021 (5:00pm-6:00pm)20</v>
      </c>
      <c r="B1821" t="s">
        <v>67</v>
      </c>
      <c r="C1821" t="s">
        <v>183</v>
      </c>
      <c r="D1821" t="s">
        <v>172</v>
      </c>
      <c r="E1821" t="s">
        <v>193</v>
      </c>
      <c r="F1821" s="69">
        <v>20.361331939697266</v>
      </c>
      <c r="G1821" s="69">
        <v>19.889213562011719</v>
      </c>
      <c r="H1821" s="69">
        <v>0.71645557880401611</v>
      </c>
      <c r="I1821" s="69">
        <v>96.300071716308594</v>
      </c>
      <c r="J1821" s="64">
        <v>0</v>
      </c>
    </row>
    <row r="1822" spans="1:10" x14ac:dyDescent="0.25">
      <c r="A1822" s="3" t="str">
        <f t="shared" si="28"/>
        <v>Climate Zone108/27/2021 (5:00pm-6:00pm)21</v>
      </c>
      <c r="B1822" t="s">
        <v>67</v>
      </c>
      <c r="C1822" t="s">
        <v>183</v>
      </c>
      <c r="D1822" t="s">
        <v>172</v>
      </c>
      <c r="E1822" t="s">
        <v>194</v>
      </c>
      <c r="F1822" s="69">
        <v>18.405704498291016</v>
      </c>
      <c r="G1822" s="69">
        <v>18.047893524169922</v>
      </c>
      <c r="H1822" s="69">
        <v>0.65357983112335205</v>
      </c>
      <c r="I1822" s="69">
        <v>90.6251220703125</v>
      </c>
      <c r="J1822" s="64">
        <v>0</v>
      </c>
    </row>
    <row r="1823" spans="1:10" x14ac:dyDescent="0.25">
      <c r="A1823" s="3" t="str">
        <f t="shared" si="28"/>
        <v>Climate Zone108/27/2021 (5:00pm-6:00pm)22</v>
      </c>
      <c r="B1823" t="s">
        <v>67</v>
      </c>
      <c r="C1823" t="s">
        <v>183</v>
      </c>
      <c r="D1823" t="s">
        <v>172</v>
      </c>
      <c r="E1823" t="s">
        <v>195</v>
      </c>
      <c r="F1823" s="69">
        <v>15.893126487731934</v>
      </c>
      <c r="G1823" s="69">
        <v>15.822098731994629</v>
      </c>
      <c r="H1823" s="69">
        <v>0.59566628932952881</v>
      </c>
      <c r="I1823" s="69">
        <v>86.283531188964844</v>
      </c>
      <c r="J1823" s="64">
        <v>0</v>
      </c>
    </row>
    <row r="1824" spans="1:10" x14ac:dyDescent="0.25">
      <c r="A1824" s="3" t="str">
        <f t="shared" si="28"/>
        <v>Climate Zone108/27/2021 (5:00pm-6:00pm)23</v>
      </c>
      <c r="B1824" t="s">
        <v>67</v>
      </c>
      <c r="C1824" t="s">
        <v>183</v>
      </c>
      <c r="D1824" t="s">
        <v>172</v>
      </c>
      <c r="E1824" t="s">
        <v>196</v>
      </c>
      <c r="F1824" s="69">
        <v>14.232684135437012</v>
      </c>
      <c r="G1824" s="69">
        <v>14.03187370300293</v>
      </c>
      <c r="H1824" s="69">
        <v>0.51117616891860962</v>
      </c>
      <c r="I1824" s="69">
        <v>83.025123596191406</v>
      </c>
      <c r="J1824" s="64">
        <v>0</v>
      </c>
    </row>
    <row r="1825" spans="1:10" x14ac:dyDescent="0.25">
      <c r="A1825" s="3" t="str">
        <f t="shared" si="28"/>
        <v>Climate Zone108/27/2021 (5:00pm-6:00pm)24</v>
      </c>
      <c r="B1825" t="s">
        <v>67</v>
      </c>
      <c r="C1825" t="s">
        <v>183</v>
      </c>
      <c r="D1825" t="s">
        <v>172</v>
      </c>
      <c r="E1825" t="s">
        <v>197</v>
      </c>
      <c r="F1825" s="69">
        <v>13.135675430297852</v>
      </c>
      <c r="G1825" s="69">
        <v>12.422269821166992</v>
      </c>
      <c r="H1825" s="69">
        <v>0.46721905469894409</v>
      </c>
      <c r="I1825" s="69">
        <v>80.875083923339844</v>
      </c>
      <c r="J1825" s="64">
        <v>0</v>
      </c>
    </row>
    <row r="1826" spans="1:10" x14ac:dyDescent="0.25">
      <c r="A1826" s="3" t="str">
        <f t="shared" si="28"/>
        <v>Climate Zone109/9/2021 (3:58pm-5:00pm)1</v>
      </c>
      <c r="B1826" t="s">
        <v>67</v>
      </c>
      <c r="C1826" t="s">
        <v>183</v>
      </c>
      <c r="D1826" t="s">
        <v>173</v>
      </c>
      <c r="E1826" t="s">
        <v>174</v>
      </c>
      <c r="F1826" s="69">
        <v>12.242562294006348</v>
      </c>
      <c r="G1826" s="69">
        <v>12.361913681030273</v>
      </c>
      <c r="H1826" s="69">
        <v>0.33006000518798828</v>
      </c>
      <c r="I1826" s="69">
        <v>76.190727233886719</v>
      </c>
      <c r="J1826" s="64">
        <v>0</v>
      </c>
    </row>
    <row r="1827" spans="1:10" x14ac:dyDescent="0.25">
      <c r="A1827" s="3" t="str">
        <f t="shared" si="28"/>
        <v>Climate Zone109/9/2021 (3:58pm-5:00pm)2</v>
      </c>
      <c r="B1827" t="s">
        <v>67</v>
      </c>
      <c r="C1827" t="s">
        <v>183</v>
      </c>
      <c r="D1827" t="s">
        <v>173</v>
      </c>
      <c r="E1827" t="s">
        <v>175</v>
      </c>
      <c r="F1827" s="69">
        <v>11.620549201965332</v>
      </c>
      <c r="G1827" s="69">
        <v>12.025627136230469</v>
      </c>
      <c r="H1827" s="69">
        <v>0.32582640647888184</v>
      </c>
      <c r="I1827" s="69">
        <v>74.99945068359375</v>
      </c>
      <c r="J1827" s="64">
        <v>0</v>
      </c>
    </row>
    <row r="1828" spans="1:10" x14ac:dyDescent="0.25">
      <c r="A1828" s="3" t="str">
        <f t="shared" si="28"/>
        <v>Climate Zone109/9/2021 (3:58pm-5:00pm)3</v>
      </c>
      <c r="B1828" t="s">
        <v>67</v>
      </c>
      <c r="C1828" t="s">
        <v>183</v>
      </c>
      <c r="D1828" t="s">
        <v>173</v>
      </c>
      <c r="E1828" t="s">
        <v>176</v>
      </c>
      <c r="F1828" s="69">
        <v>11.32340145111084</v>
      </c>
      <c r="G1828" s="69">
        <v>11.618448257446289</v>
      </c>
      <c r="H1828" s="69">
        <v>0.30944609642028809</v>
      </c>
      <c r="I1828" s="69">
        <v>74.258033752441406</v>
      </c>
      <c r="J1828" s="64">
        <v>0</v>
      </c>
    </row>
    <row r="1829" spans="1:10" x14ac:dyDescent="0.25">
      <c r="A1829" s="3" t="str">
        <f t="shared" si="28"/>
        <v>Climate Zone109/9/2021 (3:58pm-5:00pm)4</v>
      </c>
      <c r="B1829" t="s">
        <v>67</v>
      </c>
      <c r="C1829" t="s">
        <v>183</v>
      </c>
      <c r="D1829" t="s">
        <v>173</v>
      </c>
      <c r="E1829" t="s">
        <v>177</v>
      </c>
      <c r="F1829" s="69">
        <v>11.369174003601074</v>
      </c>
      <c r="G1829" s="69">
        <v>11.413994789123535</v>
      </c>
      <c r="H1829" s="69">
        <v>0.29314029216766357</v>
      </c>
      <c r="I1829" s="69">
        <v>73.849861145019531</v>
      </c>
      <c r="J1829" s="64">
        <v>0</v>
      </c>
    </row>
    <row r="1830" spans="1:10" x14ac:dyDescent="0.25">
      <c r="A1830" s="3" t="str">
        <f t="shared" si="28"/>
        <v>Climate Zone109/9/2021 (3:58pm-5:00pm)5</v>
      </c>
      <c r="B1830" t="s">
        <v>67</v>
      </c>
      <c r="C1830" t="s">
        <v>183</v>
      </c>
      <c r="D1830" t="s">
        <v>173</v>
      </c>
      <c r="E1830" t="s">
        <v>178</v>
      </c>
      <c r="F1830" s="69">
        <v>12.391536712646484</v>
      </c>
      <c r="G1830" s="69">
        <v>12.138779640197754</v>
      </c>
      <c r="H1830" s="69">
        <v>0.35046592354774475</v>
      </c>
      <c r="I1830" s="69">
        <v>73.524520874023438</v>
      </c>
      <c r="J1830" s="64">
        <v>0</v>
      </c>
    </row>
    <row r="1831" spans="1:10" x14ac:dyDescent="0.25">
      <c r="A1831" s="3" t="str">
        <f t="shared" si="28"/>
        <v>Climate Zone109/9/2021 (3:58pm-5:00pm)6</v>
      </c>
      <c r="B1831" t="s">
        <v>67</v>
      </c>
      <c r="C1831" t="s">
        <v>183</v>
      </c>
      <c r="D1831" t="s">
        <v>173</v>
      </c>
      <c r="E1831" t="s">
        <v>179</v>
      </c>
      <c r="F1831" s="69">
        <v>15.978329658508301</v>
      </c>
      <c r="G1831" s="69">
        <v>15.681087493896484</v>
      </c>
      <c r="H1831" s="69">
        <v>0.44688630104064941</v>
      </c>
      <c r="I1831" s="69">
        <v>73.074104309082031</v>
      </c>
      <c r="J1831" s="64">
        <v>0</v>
      </c>
    </row>
    <row r="1832" spans="1:10" x14ac:dyDescent="0.25">
      <c r="A1832" s="3" t="str">
        <f t="shared" si="28"/>
        <v>Climate Zone109/9/2021 (3:58pm-5:00pm)7</v>
      </c>
      <c r="B1832" t="s">
        <v>67</v>
      </c>
      <c r="C1832" t="s">
        <v>183</v>
      </c>
      <c r="D1832" t="s">
        <v>173</v>
      </c>
      <c r="E1832" t="s">
        <v>180</v>
      </c>
      <c r="F1832" s="69">
        <v>23.941410064697266</v>
      </c>
      <c r="G1832" s="69">
        <v>23.489599227905273</v>
      </c>
      <c r="H1832" s="69">
        <v>0.5546267032623291</v>
      </c>
      <c r="I1832" s="69">
        <v>73.099174499511719</v>
      </c>
      <c r="J1832" s="64">
        <v>0</v>
      </c>
    </row>
    <row r="1833" spans="1:10" x14ac:dyDescent="0.25">
      <c r="A1833" s="3" t="str">
        <f t="shared" si="28"/>
        <v>Climate Zone109/9/2021 (3:58pm-5:00pm)8</v>
      </c>
      <c r="B1833" t="s">
        <v>67</v>
      </c>
      <c r="C1833" t="s">
        <v>183</v>
      </c>
      <c r="D1833" t="s">
        <v>173</v>
      </c>
      <c r="E1833" t="s">
        <v>181</v>
      </c>
      <c r="F1833" s="69">
        <v>34.04779052734375</v>
      </c>
      <c r="G1833" s="69">
        <v>33.589683532714844</v>
      </c>
      <c r="H1833" s="69">
        <v>0.58418095111846924</v>
      </c>
      <c r="I1833" s="69">
        <v>73.249038696289063</v>
      </c>
      <c r="J1833" s="64">
        <v>0</v>
      </c>
    </row>
    <row r="1834" spans="1:10" x14ac:dyDescent="0.25">
      <c r="A1834" s="3" t="str">
        <f t="shared" si="28"/>
        <v>Climate Zone109/9/2021 (3:58pm-5:00pm)9</v>
      </c>
      <c r="B1834" t="s">
        <v>67</v>
      </c>
      <c r="C1834" t="s">
        <v>183</v>
      </c>
      <c r="D1834" t="s">
        <v>173</v>
      </c>
      <c r="E1834" t="s">
        <v>182</v>
      </c>
      <c r="F1834" s="69">
        <v>41.275447845458984</v>
      </c>
      <c r="G1834" s="69">
        <v>41.371349334716797</v>
      </c>
      <c r="H1834" s="69">
        <v>0.56886804103851318</v>
      </c>
      <c r="I1834" s="69">
        <v>75.423973083496094</v>
      </c>
      <c r="J1834" s="64">
        <v>0</v>
      </c>
    </row>
    <row r="1835" spans="1:10" x14ac:dyDescent="0.25">
      <c r="A1835" s="3" t="str">
        <f t="shared" si="28"/>
        <v>Climate Zone109/9/2021 (3:58pm-5:00pm)10</v>
      </c>
      <c r="B1835" t="s">
        <v>67</v>
      </c>
      <c r="C1835" t="s">
        <v>183</v>
      </c>
      <c r="D1835" t="s">
        <v>173</v>
      </c>
      <c r="E1835" t="s">
        <v>183</v>
      </c>
      <c r="F1835" s="69">
        <v>44.633377075195313</v>
      </c>
      <c r="G1835" s="69">
        <v>44.355461120605469</v>
      </c>
      <c r="H1835" s="69">
        <v>0.63976192474365234</v>
      </c>
      <c r="I1835" s="69">
        <v>80.149040222167969</v>
      </c>
      <c r="J1835" s="64">
        <v>0</v>
      </c>
    </row>
    <row r="1836" spans="1:10" x14ac:dyDescent="0.25">
      <c r="A1836" s="3" t="str">
        <f t="shared" si="28"/>
        <v>Climate Zone109/9/2021 (3:58pm-5:00pm)11</v>
      </c>
      <c r="B1836" t="s">
        <v>67</v>
      </c>
      <c r="C1836" t="s">
        <v>183</v>
      </c>
      <c r="D1836" t="s">
        <v>173</v>
      </c>
      <c r="E1836" t="s">
        <v>184</v>
      </c>
      <c r="F1836" s="69">
        <v>46.695217132568359</v>
      </c>
      <c r="G1836" s="69">
        <v>46.347862243652344</v>
      </c>
      <c r="H1836" s="69">
        <v>0.67052543163299561</v>
      </c>
      <c r="I1836" s="69">
        <v>85.391555786132813</v>
      </c>
      <c r="J1836" s="64">
        <v>0</v>
      </c>
    </row>
    <row r="1837" spans="1:10" x14ac:dyDescent="0.25">
      <c r="A1837" s="3" t="str">
        <f t="shared" si="28"/>
        <v>Climate Zone109/9/2021 (3:58pm-5:00pm)12</v>
      </c>
      <c r="B1837" t="s">
        <v>67</v>
      </c>
      <c r="C1837" t="s">
        <v>183</v>
      </c>
      <c r="D1837" t="s">
        <v>173</v>
      </c>
      <c r="E1837" t="s">
        <v>185</v>
      </c>
      <c r="F1837" s="69">
        <v>47.904319763183594</v>
      </c>
      <c r="G1837" s="69">
        <v>48.006359100341797</v>
      </c>
      <c r="H1837" s="69">
        <v>0.60434889793395996</v>
      </c>
      <c r="I1837" s="69">
        <v>90.033515930175781</v>
      </c>
      <c r="J1837" s="64">
        <v>0</v>
      </c>
    </row>
    <row r="1838" spans="1:10" x14ac:dyDescent="0.25">
      <c r="A1838" s="3" t="str">
        <f t="shared" si="28"/>
        <v>Climate Zone109/9/2021 (3:58pm-5:00pm)13</v>
      </c>
      <c r="B1838" t="s">
        <v>67</v>
      </c>
      <c r="C1838" t="s">
        <v>183</v>
      </c>
      <c r="D1838" t="s">
        <v>173</v>
      </c>
      <c r="E1838" t="s">
        <v>186</v>
      </c>
      <c r="F1838" s="69">
        <v>48.897071838378906</v>
      </c>
      <c r="G1838" s="69">
        <v>49.244285583496094</v>
      </c>
      <c r="H1838" s="69">
        <v>0.32411617040634155</v>
      </c>
      <c r="I1838" s="69">
        <v>93.450408935546875</v>
      </c>
      <c r="J1838" s="64">
        <v>0</v>
      </c>
    </row>
    <row r="1839" spans="1:10" x14ac:dyDescent="0.25">
      <c r="A1839" s="3" t="str">
        <f t="shared" si="28"/>
        <v>Climate Zone109/9/2021 (3:58pm-5:00pm)14</v>
      </c>
      <c r="B1839" t="s">
        <v>67</v>
      </c>
      <c r="C1839" t="s">
        <v>183</v>
      </c>
      <c r="D1839" t="s">
        <v>173</v>
      </c>
      <c r="E1839" t="s">
        <v>187</v>
      </c>
      <c r="F1839" s="69">
        <v>51.174407958984375</v>
      </c>
      <c r="G1839" s="69">
        <v>50.827190399169922</v>
      </c>
      <c r="H1839" s="69">
        <v>0.32411625981330872</v>
      </c>
      <c r="I1839" s="69">
        <v>96.183929443359375</v>
      </c>
      <c r="J1839" s="64">
        <v>0</v>
      </c>
    </row>
    <row r="1840" spans="1:10" x14ac:dyDescent="0.25">
      <c r="A1840" s="3" t="str">
        <f t="shared" si="28"/>
        <v>Climate Zone109/9/2021 (3:58pm-5:00pm)15</v>
      </c>
      <c r="B1840" t="s">
        <v>67</v>
      </c>
      <c r="C1840" t="s">
        <v>183</v>
      </c>
      <c r="D1840" t="s">
        <v>173</v>
      </c>
      <c r="E1840" t="s">
        <v>188</v>
      </c>
      <c r="F1840" s="69">
        <v>50.568325042724609</v>
      </c>
      <c r="G1840" s="69">
        <v>50.314220428466797</v>
      </c>
      <c r="H1840" s="69">
        <v>0.69186508655548096</v>
      </c>
      <c r="I1840" s="69">
        <v>97.867034912109375</v>
      </c>
      <c r="J1840" s="64">
        <v>0</v>
      </c>
    </row>
    <row r="1841" spans="1:10" x14ac:dyDescent="0.25">
      <c r="A1841" s="3" t="str">
        <f t="shared" si="28"/>
        <v>Climate Zone109/9/2021 (3:58pm-5:00pm)16</v>
      </c>
      <c r="B1841" t="s">
        <v>67</v>
      </c>
      <c r="C1841" t="s">
        <v>183</v>
      </c>
      <c r="D1841" t="s">
        <v>173</v>
      </c>
      <c r="E1841" t="s">
        <v>189</v>
      </c>
      <c r="F1841" s="69">
        <v>40.785854339599609</v>
      </c>
      <c r="G1841" s="69">
        <v>39.373287200927734</v>
      </c>
      <c r="H1841" s="69">
        <v>0.93875384330749512</v>
      </c>
      <c r="I1841" s="69">
        <v>98.508720397949219</v>
      </c>
      <c r="J1841" s="64">
        <v>0</v>
      </c>
    </row>
    <row r="1842" spans="1:10" x14ac:dyDescent="0.25">
      <c r="A1842" s="3" t="str">
        <f t="shared" si="28"/>
        <v>Climate Zone109/9/2021 (3:58pm-5:00pm)17</v>
      </c>
      <c r="B1842" t="s">
        <v>67</v>
      </c>
      <c r="C1842" t="s">
        <v>183</v>
      </c>
      <c r="D1842" t="s">
        <v>173</v>
      </c>
      <c r="E1842" t="s">
        <v>190</v>
      </c>
      <c r="F1842" s="69">
        <v>28.913082122802734</v>
      </c>
      <c r="G1842" s="69">
        <v>23.773115158081055</v>
      </c>
      <c r="H1842" s="69">
        <v>1.0318400859832764</v>
      </c>
      <c r="I1842" s="69">
        <v>97.475204467773438</v>
      </c>
      <c r="J1842" s="64">
        <v>0</v>
      </c>
    </row>
    <row r="1843" spans="1:10" x14ac:dyDescent="0.25">
      <c r="A1843" s="3" t="str">
        <f t="shared" si="28"/>
        <v>Climate Zone109/9/2021 (3:58pm-5:00pm)18</v>
      </c>
      <c r="B1843" t="s">
        <v>67</v>
      </c>
      <c r="C1843" t="s">
        <v>183</v>
      </c>
      <c r="D1843" t="s">
        <v>173</v>
      </c>
      <c r="E1843" t="s">
        <v>191</v>
      </c>
      <c r="F1843" s="69">
        <v>24.886163711547852</v>
      </c>
      <c r="G1843" s="69">
        <v>24.833513259887695</v>
      </c>
      <c r="H1843" s="69">
        <v>1.1376763582229614</v>
      </c>
      <c r="I1843" s="69">
        <v>96.925071716308594</v>
      </c>
      <c r="J1843" s="64">
        <v>0</v>
      </c>
    </row>
    <row r="1844" spans="1:10" x14ac:dyDescent="0.25">
      <c r="A1844" s="3" t="str">
        <f t="shared" si="28"/>
        <v>Climate Zone109/9/2021 (3:58pm-5:00pm)19</v>
      </c>
      <c r="B1844" t="s">
        <v>67</v>
      </c>
      <c r="C1844" t="s">
        <v>183</v>
      </c>
      <c r="D1844" t="s">
        <v>173</v>
      </c>
      <c r="E1844" t="s">
        <v>192</v>
      </c>
      <c r="F1844" s="69">
        <v>22.417299270629883</v>
      </c>
      <c r="G1844" s="69">
        <v>23.041837692260742</v>
      </c>
      <c r="H1844" s="69">
        <v>0.96393746137619019</v>
      </c>
      <c r="I1844" s="69">
        <v>94.791549682617188</v>
      </c>
      <c r="J1844" s="64">
        <v>0</v>
      </c>
    </row>
    <row r="1845" spans="1:10" x14ac:dyDescent="0.25">
      <c r="A1845" s="3" t="str">
        <f t="shared" si="28"/>
        <v>Climate Zone109/9/2021 (3:58pm-5:00pm)20</v>
      </c>
      <c r="B1845" t="s">
        <v>67</v>
      </c>
      <c r="C1845" t="s">
        <v>183</v>
      </c>
      <c r="D1845" t="s">
        <v>173</v>
      </c>
      <c r="E1845" t="s">
        <v>193</v>
      </c>
      <c r="F1845" s="69">
        <v>21.249422073364258</v>
      </c>
      <c r="G1845" s="69">
        <v>21.48802375793457</v>
      </c>
      <c r="H1845" s="69">
        <v>0.8946075439453125</v>
      </c>
      <c r="I1845" s="69">
        <v>91.332969665527344</v>
      </c>
      <c r="J1845" s="64">
        <v>0</v>
      </c>
    </row>
    <row r="1846" spans="1:10" x14ac:dyDescent="0.25">
      <c r="A1846" s="3" t="str">
        <f t="shared" si="28"/>
        <v>Climate Zone109/9/2021 (3:58pm-5:00pm)21</v>
      </c>
      <c r="B1846" t="s">
        <v>67</v>
      </c>
      <c r="C1846" t="s">
        <v>183</v>
      </c>
      <c r="D1846" t="s">
        <v>173</v>
      </c>
      <c r="E1846" t="s">
        <v>194</v>
      </c>
      <c r="F1846" s="69">
        <v>19.036514282226563</v>
      </c>
      <c r="G1846" s="69">
        <v>19.456989288330078</v>
      </c>
      <c r="H1846" s="69">
        <v>0.74356484413146973</v>
      </c>
      <c r="I1846" s="69">
        <v>87.999176025390625</v>
      </c>
      <c r="J1846" s="64">
        <v>0</v>
      </c>
    </row>
    <row r="1847" spans="1:10" x14ac:dyDescent="0.25">
      <c r="A1847" s="3" t="str">
        <f t="shared" si="28"/>
        <v>Climate Zone109/9/2021 (3:58pm-5:00pm)22</v>
      </c>
      <c r="B1847" t="s">
        <v>67</v>
      </c>
      <c r="C1847" t="s">
        <v>183</v>
      </c>
      <c r="D1847" t="s">
        <v>173</v>
      </c>
      <c r="E1847" t="s">
        <v>195</v>
      </c>
      <c r="F1847" s="69">
        <v>16.687324523925781</v>
      </c>
      <c r="G1847" s="69">
        <v>16.60902214050293</v>
      </c>
      <c r="H1847" s="69">
        <v>0.5126684308052063</v>
      </c>
      <c r="I1847" s="69">
        <v>85.082557678222656</v>
      </c>
      <c r="J1847" s="64">
        <v>0</v>
      </c>
    </row>
    <row r="1848" spans="1:10" x14ac:dyDescent="0.25">
      <c r="A1848" s="3" t="str">
        <f t="shared" si="28"/>
        <v>Climate Zone109/9/2021 (3:58pm-5:00pm)23</v>
      </c>
      <c r="B1848" t="s">
        <v>67</v>
      </c>
      <c r="C1848" t="s">
        <v>183</v>
      </c>
      <c r="D1848" t="s">
        <v>173</v>
      </c>
      <c r="E1848" t="s">
        <v>196</v>
      </c>
      <c r="F1848" s="69">
        <v>14.705727577209473</v>
      </c>
      <c r="G1848" s="69">
        <v>14.742170333862305</v>
      </c>
      <c r="H1848" s="69">
        <v>0.61089354753494263</v>
      </c>
      <c r="I1848" s="69">
        <v>82.657760620117188</v>
      </c>
      <c r="J1848" s="64">
        <v>0</v>
      </c>
    </row>
    <row r="1849" spans="1:10" x14ac:dyDescent="0.25">
      <c r="A1849" s="3" t="str">
        <f t="shared" si="28"/>
        <v>Climate Zone109/9/2021 (3:58pm-5:00pm)24</v>
      </c>
      <c r="B1849" t="s">
        <v>67</v>
      </c>
      <c r="C1849" t="s">
        <v>183</v>
      </c>
      <c r="D1849" t="s">
        <v>173</v>
      </c>
      <c r="E1849" t="s">
        <v>197</v>
      </c>
      <c r="F1849" s="69">
        <v>13.58600902557373</v>
      </c>
      <c r="G1849" s="69">
        <v>13.208255767822266</v>
      </c>
      <c r="H1849" s="69">
        <v>0.43617159128189087</v>
      </c>
      <c r="I1849" s="69">
        <v>80.416069030761719</v>
      </c>
      <c r="J1849" s="64">
        <v>0</v>
      </c>
    </row>
    <row r="1850" spans="1:10" x14ac:dyDescent="0.25">
      <c r="A1850" s="3" t="str">
        <f t="shared" si="28"/>
        <v>Climate Zone10Average Event Day (5:00pm-6:00pm)1</v>
      </c>
      <c r="B1850" t="s">
        <v>67</v>
      </c>
      <c r="C1850" t="s">
        <v>183</v>
      </c>
      <c r="D1850" t="s">
        <v>167</v>
      </c>
      <c r="E1850" t="s">
        <v>174</v>
      </c>
      <c r="F1850" s="69">
        <v>11.50685977935791</v>
      </c>
      <c r="G1850" s="69">
        <v>11.741068840026855</v>
      </c>
      <c r="H1850" s="69">
        <v>0.20702290534973145</v>
      </c>
      <c r="I1850" s="69">
        <v>76.787307739257813</v>
      </c>
      <c r="J1850" s="64">
        <v>0</v>
      </c>
    </row>
    <row r="1851" spans="1:10" x14ac:dyDescent="0.25">
      <c r="A1851" s="3" t="str">
        <f t="shared" si="28"/>
        <v>Climate Zone10Average Event Day (5:00pm-6:00pm)2</v>
      </c>
      <c r="B1851" t="s">
        <v>67</v>
      </c>
      <c r="C1851" t="s">
        <v>183</v>
      </c>
      <c r="D1851" t="s">
        <v>167</v>
      </c>
      <c r="E1851" t="s">
        <v>175</v>
      </c>
      <c r="F1851" s="69">
        <v>11.504184722900391</v>
      </c>
      <c r="G1851" s="69">
        <v>11.57911491394043</v>
      </c>
      <c r="H1851" s="69">
        <v>0.16809090971946716</v>
      </c>
      <c r="I1851" s="69">
        <v>75.358192443847656</v>
      </c>
      <c r="J1851" s="64">
        <v>0</v>
      </c>
    </row>
    <row r="1852" spans="1:10" x14ac:dyDescent="0.25">
      <c r="A1852" s="3" t="str">
        <f t="shared" si="28"/>
        <v>Climate Zone10Average Event Day (5:00pm-6:00pm)3</v>
      </c>
      <c r="B1852" t="s">
        <v>67</v>
      </c>
      <c r="C1852" t="s">
        <v>183</v>
      </c>
      <c r="D1852" t="s">
        <v>167</v>
      </c>
      <c r="E1852" t="s">
        <v>176</v>
      </c>
      <c r="F1852" s="69">
        <v>11.239521980285645</v>
      </c>
      <c r="G1852" s="69">
        <v>11.274940490722656</v>
      </c>
      <c r="H1852" s="69">
        <v>0.18612658977508545</v>
      </c>
      <c r="I1852" s="69">
        <v>74.143692016601563</v>
      </c>
      <c r="J1852" s="64">
        <v>0</v>
      </c>
    </row>
    <row r="1853" spans="1:10" x14ac:dyDescent="0.25">
      <c r="A1853" s="3" t="str">
        <f t="shared" si="28"/>
        <v>Climate Zone10Average Event Day (5:00pm-6:00pm)4</v>
      </c>
      <c r="B1853" t="s">
        <v>67</v>
      </c>
      <c r="C1853" t="s">
        <v>183</v>
      </c>
      <c r="D1853" t="s">
        <v>167</v>
      </c>
      <c r="E1853" t="s">
        <v>177</v>
      </c>
      <c r="F1853" s="69">
        <v>11.302618026733398</v>
      </c>
      <c r="G1853" s="69">
        <v>11.295475959777832</v>
      </c>
      <c r="H1853" s="69">
        <v>0.17305432260036469</v>
      </c>
      <c r="I1853" s="69">
        <v>73.37078857421875</v>
      </c>
      <c r="J1853" s="64">
        <v>0</v>
      </c>
    </row>
    <row r="1854" spans="1:10" x14ac:dyDescent="0.25">
      <c r="A1854" s="3" t="str">
        <f t="shared" si="28"/>
        <v>Climate Zone10Average Event Day (5:00pm-6:00pm)5</v>
      </c>
      <c r="B1854" t="s">
        <v>67</v>
      </c>
      <c r="C1854" t="s">
        <v>183</v>
      </c>
      <c r="D1854" t="s">
        <v>167</v>
      </c>
      <c r="E1854" t="s">
        <v>178</v>
      </c>
      <c r="F1854" s="69">
        <v>11.965224266052246</v>
      </c>
      <c r="G1854" s="69">
        <v>11.947979927062988</v>
      </c>
      <c r="H1854" s="69">
        <v>0.21080823242664337</v>
      </c>
      <c r="I1854" s="69">
        <v>72.437301635742188</v>
      </c>
      <c r="J1854" s="64">
        <v>0</v>
      </c>
    </row>
    <row r="1855" spans="1:10" x14ac:dyDescent="0.25">
      <c r="A1855" s="3" t="str">
        <f t="shared" si="28"/>
        <v>Climate Zone10Average Event Day (5:00pm-6:00pm)6</v>
      </c>
      <c r="B1855" t="s">
        <v>67</v>
      </c>
      <c r="C1855" t="s">
        <v>183</v>
      </c>
      <c r="D1855" t="s">
        <v>167</v>
      </c>
      <c r="E1855" t="s">
        <v>179</v>
      </c>
      <c r="F1855" s="69">
        <v>13.673618316650391</v>
      </c>
      <c r="G1855" s="69">
        <v>13.975435256958008</v>
      </c>
      <c r="H1855" s="69">
        <v>0.25465351343154907</v>
      </c>
      <c r="I1855" s="69">
        <v>71.912834167480469</v>
      </c>
      <c r="J1855" s="64">
        <v>0</v>
      </c>
    </row>
    <row r="1856" spans="1:10" x14ac:dyDescent="0.25">
      <c r="A1856" s="3" t="str">
        <f t="shared" si="28"/>
        <v>Climate Zone10Average Event Day (5:00pm-6:00pm)7</v>
      </c>
      <c r="B1856" t="s">
        <v>67</v>
      </c>
      <c r="C1856" t="s">
        <v>183</v>
      </c>
      <c r="D1856" t="s">
        <v>167</v>
      </c>
      <c r="E1856" t="s">
        <v>180</v>
      </c>
      <c r="F1856" s="69">
        <v>17.341974258422852</v>
      </c>
      <c r="G1856" s="69">
        <v>18.143791198730469</v>
      </c>
      <c r="H1856" s="69">
        <v>0.42798778414726257</v>
      </c>
      <c r="I1856" s="69">
        <v>71.554618835449219</v>
      </c>
      <c r="J1856" s="64">
        <v>0</v>
      </c>
    </row>
    <row r="1857" spans="1:10" x14ac:dyDescent="0.25">
      <c r="A1857" s="3" t="str">
        <f t="shared" si="28"/>
        <v>Climate Zone10Average Event Day (5:00pm-6:00pm)8</v>
      </c>
      <c r="B1857" t="s">
        <v>67</v>
      </c>
      <c r="C1857" t="s">
        <v>183</v>
      </c>
      <c r="D1857" t="s">
        <v>167</v>
      </c>
      <c r="E1857" t="s">
        <v>181</v>
      </c>
      <c r="F1857" s="69">
        <v>23.298074722290039</v>
      </c>
      <c r="G1857" s="69">
        <v>23.185525894165039</v>
      </c>
      <c r="H1857" s="69">
        <v>0.38829681277275085</v>
      </c>
      <c r="I1857" s="69">
        <v>72.111328125</v>
      </c>
      <c r="J1857" s="64">
        <v>0</v>
      </c>
    </row>
    <row r="1858" spans="1:10" x14ac:dyDescent="0.25">
      <c r="A1858" s="3" t="str">
        <f t="shared" si="28"/>
        <v>Climate Zone10Average Event Day (5:00pm-6:00pm)9</v>
      </c>
      <c r="B1858" t="s">
        <v>67</v>
      </c>
      <c r="C1858" t="s">
        <v>183</v>
      </c>
      <c r="D1858" t="s">
        <v>167</v>
      </c>
      <c r="E1858" t="s">
        <v>182</v>
      </c>
      <c r="F1858" s="69">
        <v>28.472888946533203</v>
      </c>
      <c r="G1858" s="69">
        <v>28.041728973388672</v>
      </c>
      <c r="H1858" s="69">
        <v>0.34685218334197998</v>
      </c>
      <c r="I1858" s="69">
        <v>74.836395263671875</v>
      </c>
      <c r="J1858" s="64">
        <v>0</v>
      </c>
    </row>
    <row r="1859" spans="1:10" x14ac:dyDescent="0.25">
      <c r="A1859" s="3" t="str">
        <f t="shared" ref="A1859:A1922" si="29">B1859&amp;C1859&amp;D1859&amp;E1859</f>
        <v>Climate Zone10Average Event Day (5:00pm-6:00pm)10</v>
      </c>
      <c r="B1859" t="s">
        <v>67</v>
      </c>
      <c r="C1859" t="s">
        <v>183</v>
      </c>
      <c r="D1859" t="s">
        <v>167</v>
      </c>
      <c r="E1859" t="s">
        <v>183</v>
      </c>
      <c r="F1859" s="69">
        <v>31.111989974975586</v>
      </c>
      <c r="G1859" s="69">
        <v>31.125490188598633</v>
      </c>
      <c r="H1859" s="69">
        <v>0.41567224264144897</v>
      </c>
      <c r="I1859" s="69">
        <v>79.199966430664063</v>
      </c>
      <c r="J1859" s="64">
        <v>0</v>
      </c>
    </row>
    <row r="1860" spans="1:10" x14ac:dyDescent="0.25">
      <c r="A1860" s="3" t="str">
        <f t="shared" si="29"/>
        <v>Climate Zone10Average Event Day (5:00pm-6:00pm)11</v>
      </c>
      <c r="B1860" t="s">
        <v>67</v>
      </c>
      <c r="C1860" t="s">
        <v>183</v>
      </c>
      <c r="D1860" t="s">
        <v>167</v>
      </c>
      <c r="E1860" t="s">
        <v>184</v>
      </c>
      <c r="F1860" s="69">
        <v>32.773342132568359</v>
      </c>
      <c r="G1860" s="69">
        <v>32.954387664794922</v>
      </c>
      <c r="H1860" s="69">
        <v>0.3900083601474762</v>
      </c>
      <c r="I1860" s="69">
        <v>84.112998962402344</v>
      </c>
      <c r="J1860" s="64">
        <v>0</v>
      </c>
    </row>
    <row r="1861" spans="1:10" x14ac:dyDescent="0.25">
      <c r="A1861" s="3" t="str">
        <f t="shared" si="29"/>
        <v>Climate Zone10Average Event Day (5:00pm-6:00pm)12</v>
      </c>
      <c r="B1861" t="s">
        <v>67</v>
      </c>
      <c r="C1861" t="s">
        <v>183</v>
      </c>
      <c r="D1861" t="s">
        <v>167</v>
      </c>
      <c r="E1861" t="s">
        <v>185</v>
      </c>
      <c r="F1861" s="69">
        <v>34.269401550292969</v>
      </c>
      <c r="G1861" s="69">
        <v>34.114990234375</v>
      </c>
      <c r="H1861" s="69">
        <v>0.40863612294197083</v>
      </c>
      <c r="I1861" s="69">
        <v>89.02435302734375</v>
      </c>
      <c r="J1861" s="64">
        <v>0</v>
      </c>
    </row>
    <row r="1862" spans="1:10" x14ac:dyDescent="0.25">
      <c r="A1862" s="3" t="str">
        <f t="shared" si="29"/>
        <v>Climate Zone10Average Event Day (5:00pm-6:00pm)13</v>
      </c>
      <c r="B1862" t="s">
        <v>67</v>
      </c>
      <c r="C1862" t="s">
        <v>183</v>
      </c>
      <c r="D1862" t="s">
        <v>167</v>
      </c>
      <c r="E1862" t="s">
        <v>186</v>
      </c>
      <c r="F1862" s="69">
        <v>34.653026580810547</v>
      </c>
      <c r="G1862" s="69">
        <v>34.585620880126953</v>
      </c>
      <c r="H1862" s="69">
        <v>0.17100244760513306</v>
      </c>
      <c r="I1862" s="69">
        <v>93.301902770996094</v>
      </c>
      <c r="J1862" s="64">
        <v>0</v>
      </c>
    </row>
    <row r="1863" spans="1:10" x14ac:dyDescent="0.25">
      <c r="A1863" s="3" t="str">
        <f t="shared" si="29"/>
        <v>Climate Zone10Average Event Day (5:00pm-6:00pm)14</v>
      </c>
      <c r="B1863" t="s">
        <v>67</v>
      </c>
      <c r="C1863" t="s">
        <v>183</v>
      </c>
      <c r="D1863" t="s">
        <v>167</v>
      </c>
      <c r="E1863" t="s">
        <v>187</v>
      </c>
      <c r="F1863" s="69">
        <v>35.105499267578125</v>
      </c>
      <c r="G1863" s="69">
        <v>35.186058044433594</v>
      </c>
      <c r="H1863" s="69">
        <v>0.17265470325946808</v>
      </c>
      <c r="I1863" s="69">
        <v>96.243583679199219</v>
      </c>
      <c r="J1863" s="64">
        <v>0</v>
      </c>
    </row>
    <row r="1864" spans="1:10" x14ac:dyDescent="0.25">
      <c r="A1864" s="3" t="str">
        <f t="shared" si="29"/>
        <v>Climate Zone10Average Event Day (5:00pm-6:00pm)15</v>
      </c>
      <c r="B1864" t="s">
        <v>67</v>
      </c>
      <c r="C1864" t="s">
        <v>183</v>
      </c>
      <c r="D1864" t="s">
        <v>167</v>
      </c>
      <c r="E1864" t="s">
        <v>188</v>
      </c>
      <c r="F1864" s="69">
        <v>34.807521820068359</v>
      </c>
      <c r="G1864" s="69">
        <v>34.543281555175781</v>
      </c>
      <c r="H1864" s="69">
        <v>0.38015526533126831</v>
      </c>
      <c r="I1864" s="69">
        <v>98.628204345703125</v>
      </c>
      <c r="J1864" s="64">
        <v>0</v>
      </c>
    </row>
    <row r="1865" spans="1:10" x14ac:dyDescent="0.25">
      <c r="A1865" s="3" t="str">
        <f t="shared" si="29"/>
        <v>Climate Zone10Average Event Day (5:00pm-6:00pm)16</v>
      </c>
      <c r="B1865" t="s">
        <v>67</v>
      </c>
      <c r="C1865" t="s">
        <v>183</v>
      </c>
      <c r="D1865" t="s">
        <v>167</v>
      </c>
      <c r="E1865" t="s">
        <v>189</v>
      </c>
      <c r="F1865" s="69">
        <v>31.462158203125</v>
      </c>
      <c r="G1865" s="69">
        <v>30.967679977416992</v>
      </c>
      <c r="H1865" s="69">
        <v>0.5606311559677124</v>
      </c>
      <c r="I1865" s="69">
        <v>99.871604919433594</v>
      </c>
      <c r="J1865" s="64">
        <v>0</v>
      </c>
    </row>
    <row r="1866" spans="1:10" x14ac:dyDescent="0.25">
      <c r="A1866" s="3" t="str">
        <f t="shared" si="29"/>
        <v>Climate Zone10Average Event Day (5:00pm-6:00pm)17</v>
      </c>
      <c r="B1866" t="s">
        <v>67</v>
      </c>
      <c r="C1866" t="s">
        <v>183</v>
      </c>
      <c r="D1866" t="s">
        <v>167</v>
      </c>
      <c r="E1866" t="s">
        <v>190</v>
      </c>
      <c r="F1866" s="69">
        <v>24.665069580078125</v>
      </c>
      <c r="G1866" s="69">
        <v>24.234920501708984</v>
      </c>
      <c r="H1866" s="69">
        <v>0.59490060806274414</v>
      </c>
      <c r="I1866" s="69">
        <v>99.514198303222656</v>
      </c>
      <c r="J1866" s="64">
        <v>0</v>
      </c>
    </row>
    <row r="1867" spans="1:10" x14ac:dyDescent="0.25">
      <c r="A1867" s="3" t="str">
        <f t="shared" si="29"/>
        <v>Climate Zone10Average Event Day (5:00pm-6:00pm)18</v>
      </c>
      <c r="B1867" t="s">
        <v>67</v>
      </c>
      <c r="C1867" t="s">
        <v>183</v>
      </c>
      <c r="D1867" t="s">
        <v>167</v>
      </c>
      <c r="E1867" t="s">
        <v>191</v>
      </c>
      <c r="F1867" s="69">
        <v>20.389413833618164</v>
      </c>
      <c r="G1867" s="69">
        <v>17.797611236572266</v>
      </c>
      <c r="H1867" s="69">
        <v>0.40526646375656128</v>
      </c>
      <c r="I1867" s="69">
        <v>97.725578308105469</v>
      </c>
      <c r="J1867" s="64">
        <v>0</v>
      </c>
    </row>
    <row r="1868" spans="1:10" x14ac:dyDescent="0.25">
      <c r="A1868" s="3" t="str">
        <f t="shared" si="29"/>
        <v>Climate Zone10Average Event Day (5:00pm-6:00pm)19</v>
      </c>
      <c r="B1868" t="s">
        <v>67</v>
      </c>
      <c r="C1868" t="s">
        <v>183</v>
      </c>
      <c r="D1868" t="s">
        <v>167</v>
      </c>
      <c r="E1868" t="s">
        <v>192</v>
      </c>
      <c r="F1868" s="69">
        <v>20.221067428588867</v>
      </c>
      <c r="G1868" s="69">
        <v>20.676990509033203</v>
      </c>
      <c r="H1868" s="69">
        <v>0.46128338575363159</v>
      </c>
      <c r="I1868" s="69">
        <v>97.145439147949219</v>
      </c>
      <c r="J1868" s="64">
        <v>0</v>
      </c>
    </row>
    <row r="1869" spans="1:10" x14ac:dyDescent="0.25">
      <c r="A1869" s="3" t="str">
        <f t="shared" si="29"/>
        <v>Climate Zone10Average Event Day (5:00pm-6:00pm)20</v>
      </c>
      <c r="B1869" t="s">
        <v>67</v>
      </c>
      <c r="C1869" t="s">
        <v>183</v>
      </c>
      <c r="D1869" t="s">
        <v>167</v>
      </c>
      <c r="E1869" t="s">
        <v>193</v>
      </c>
      <c r="F1869" s="69">
        <v>19.269538879394531</v>
      </c>
      <c r="G1869" s="69">
        <v>19.585771560668945</v>
      </c>
      <c r="H1869" s="69">
        <v>0.39794546365737915</v>
      </c>
      <c r="I1869" s="69">
        <v>93.962348937988281</v>
      </c>
      <c r="J1869" s="64">
        <v>0</v>
      </c>
    </row>
    <row r="1870" spans="1:10" x14ac:dyDescent="0.25">
      <c r="A1870" s="3" t="str">
        <f t="shared" si="29"/>
        <v>Climate Zone10Average Event Day (5:00pm-6:00pm)21</v>
      </c>
      <c r="B1870" t="s">
        <v>67</v>
      </c>
      <c r="C1870" t="s">
        <v>183</v>
      </c>
      <c r="D1870" t="s">
        <v>167</v>
      </c>
      <c r="E1870" t="s">
        <v>194</v>
      </c>
      <c r="F1870" s="69">
        <v>18.166217803955078</v>
      </c>
      <c r="G1870" s="69">
        <v>18.330305099487305</v>
      </c>
      <c r="H1870" s="69">
        <v>0.4622843861579895</v>
      </c>
      <c r="I1870" s="69">
        <v>89.395027160644531</v>
      </c>
      <c r="J1870" s="64">
        <v>0</v>
      </c>
    </row>
    <row r="1871" spans="1:10" x14ac:dyDescent="0.25">
      <c r="A1871" s="3" t="str">
        <f t="shared" si="29"/>
        <v>Climate Zone10Average Event Day (5:00pm-6:00pm)22</v>
      </c>
      <c r="B1871" t="s">
        <v>67</v>
      </c>
      <c r="C1871" t="s">
        <v>183</v>
      </c>
      <c r="D1871" t="s">
        <v>167</v>
      </c>
      <c r="E1871" t="s">
        <v>195</v>
      </c>
      <c r="F1871" s="69">
        <v>16.223701477050781</v>
      </c>
      <c r="G1871" s="69">
        <v>16.395793914794922</v>
      </c>
      <c r="H1871" s="69">
        <v>0.44564974308013916</v>
      </c>
      <c r="I1871" s="69">
        <v>85.462837219238281</v>
      </c>
      <c r="J1871" s="64">
        <v>0</v>
      </c>
    </row>
    <row r="1872" spans="1:10" x14ac:dyDescent="0.25">
      <c r="A1872" s="3" t="str">
        <f t="shared" si="29"/>
        <v>Climate Zone10Average Event Day (5:00pm-6:00pm)23</v>
      </c>
      <c r="B1872" t="s">
        <v>67</v>
      </c>
      <c r="C1872" t="s">
        <v>183</v>
      </c>
      <c r="D1872" t="s">
        <v>167</v>
      </c>
      <c r="E1872" t="s">
        <v>196</v>
      </c>
      <c r="F1872" s="69">
        <v>14.712018013000488</v>
      </c>
      <c r="G1872" s="69">
        <v>14.554031372070313</v>
      </c>
      <c r="H1872" s="69">
        <v>0.29136952757835388</v>
      </c>
      <c r="I1872" s="69">
        <v>82.843978881835938</v>
      </c>
      <c r="J1872" s="64">
        <v>0</v>
      </c>
    </row>
    <row r="1873" spans="1:10" x14ac:dyDescent="0.25">
      <c r="A1873" s="3" t="str">
        <f t="shared" si="29"/>
        <v>Climate Zone10Average Event Day (5:00pm-6:00pm)24</v>
      </c>
      <c r="B1873" t="s">
        <v>67</v>
      </c>
      <c r="C1873" t="s">
        <v>183</v>
      </c>
      <c r="D1873" t="s">
        <v>167</v>
      </c>
      <c r="E1873" t="s">
        <v>197</v>
      </c>
      <c r="F1873" s="69">
        <v>13.531808853149414</v>
      </c>
      <c r="G1873" s="69">
        <v>13.068254470825195</v>
      </c>
      <c r="H1873" s="69">
        <v>0.28951168060302734</v>
      </c>
      <c r="I1873" s="69">
        <v>80.333488464355469</v>
      </c>
      <c r="J1873" s="64">
        <v>0</v>
      </c>
    </row>
    <row r="1874" spans="1:10" x14ac:dyDescent="0.25">
      <c r="A1874" s="3" t="str">
        <f t="shared" si="29"/>
        <v>Climate Zone136/17/2021 (5:00pm-6:00pm)1</v>
      </c>
      <c r="B1874" t="s">
        <v>67</v>
      </c>
      <c r="C1874" t="s">
        <v>186</v>
      </c>
      <c r="D1874" t="s">
        <v>170</v>
      </c>
      <c r="E1874" t="s">
        <v>174</v>
      </c>
      <c r="F1874" s="69" t="s">
        <v>208</v>
      </c>
      <c r="G1874" s="69" t="s">
        <v>208</v>
      </c>
      <c r="H1874" s="69" t="s">
        <v>208</v>
      </c>
      <c r="I1874" s="69" t="s">
        <v>208</v>
      </c>
      <c r="J1874" s="64">
        <v>1</v>
      </c>
    </row>
    <row r="1875" spans="1:10" x14ac:dyDescent="0.25">
      <c r="A1875" s="3" t="str">
        <f t="shared" si="29"/>
        <v>Climate Zone136/17/2021 (5:00pm-6:00pm)2</v>
      </c>
      <c r="B1875" t="s">
        <v>67</v>
      </c>
      <c r="C1875" t="s">
        <v>186</v>
      </c>
      <c r="D1875" t="s">
        <v>170</v>
      </c>
      <c r="E1875" t="s">
        <v>175</v>
      </c>
      <c r="F1875" s="69" t="s">
        <v>208</v>
      </c>
      <c r="G1875" s="69" t="s">
        <v>208</v>
      </c>
      <c r="H1875" s="69" t="s">
        <v>208</v>
      </c>
      <c r="I1875" s="69" t="s">
        <v>208</v>
      </c>
      <c r="J1875" s="64">
        <v>1</v>
      </c>
    </row>
    <row r="1876" spans="1:10" x14ac:dyDescent="0.25">
      <c r="A1876" s="3" t="str">
        <f t="shared" si="29"/>
        <v>Climate Zone136/17/2021 (5:00pm-6:00pm)3</v>
      </c>
      <c r="B1876" t="s">
        <v>67</v>
      </c>
      <c r="C1876" t="s">
        <v>186</v>
      </c>
      <c r="D1876" t="s">
        <v>170</v>
      </c>
      <c r="E1876" t="s">
        <v>176</v>
      </c>
      <c r="F1876" s="69" t="s">
        <v>208</v>
      </c>
      <c r="G1876" s="69" t="s">
        <v>208</v>
      </c>
      <c r="H1876" s="69" t="s">
        <v>208</v>
      </c>
      <c r="I1876" s="69" t="s">
        <v>208</v>
      </c>
      <c r="J1876" s="64">
        <v>1</v>
      </c>
    </row>
    <row r="1877" spans="1:10" x14ac:dyDescent="0.25">
      <c r="A1877" s="3" t="str">
        <f t="shared" si="29"/>
        <v>Climate Zone136/17/2021 (5:00pm-6:00pm)4</v>
      </c>
      <c r="B1877" t="s">
        <v>67</v>
      </c>
      <c r="C1877" t="s">
        <v>186</v>
      </c>
      <c r="D1877" t="s">
        <v>170</v>
      </c>
      <c r="E1877" t="s">
        <v>177</v>
      </c>
      <c r="F1877" s="69" t="s">
        <v>208</v>
      </c>
      <c r="G1877" s="69" t="s">
        <v>208</v>
      </c>
      <c r="H1877" s="69" t="s">
        <v>208</v>
      </c>
      <c r="I1877" s="69" t="s">
        <v>208</v>
      </c>
      <c r="J1877" s="64">
        <v>1</v>
      </c>
    </row>
    <row r="1878" spans="1:10" x14ac:dyDescent="0.25">
      <c r="A1878" s="3" t="str">
        <f t="shared" si="29"/>
        <v>Climate Zone136/17/2021 (5:00pm-6:00pm)5</v>
      </c>
      <c r="B1878" t="s">
        <v>67</v>
      </c>
      <c r="C1878" t="s">
        <v>186</v>
      </c>
      <c r="D1878" t="s">
        <v>170</v>
      </c>
      <c r="E1878" t="s">
        <v>178</v>
      </c>
      <c r="F1878" s="69" t="s">
        <v>208</v>
      </c>
      <c r="G1878" s="69" t="s">
        <v>208</v>
      </c>
      <c r="H1878" s="69" t="s">
        <v>208</v>
      </c>
      <c r="I1878" s="69" t="s">
        <v>208</v>
      </c>
      <c r="J1878" s="64">
        <v>1</v>
      </c>
    </row>
    <row r="1879" spans="1:10" x14ac:dyDescent="0.25">
      <c r="A1879" s="3" t="str">
        <f t="shared" si="29"/>
        <v>Climate Zone136/17/2021 (5:00pm-6:00pm)6</v>
      </c>
      <c r="B1879" t="s">
        <v>67</v>
      </c>
      <c r="C1879" t="s">
        <v>186</v>
      </c>
      <c r="D1879" t="s">
        <v>170</v>
      </c>
      <c r="E1879" t="s">
        <v>179</v>
      </c>
      <c r="F1879" s="69" t="s">
        <v>208</v>
      </c>
      <c r="G1879" s="69" t="s">
        <v>208</v>
      </c>
      <c r="H1879" s="69" t="s">
        <v>208</v>
      </c>
      <c r="I1879" s="69" t="s">
        <v>208</v>
      </c>
      <c r="J1879" s="64">
        <v>1</v>
      </c>
    </row>
    <row r="1880" spans="1:10" x14ac:dyDescent="0.25">
      <c r="A1880" s="3" t="str">
        <f t="shared" si="29"/>
        <v>Climate Zone136/17/2021 (5:00pm-6:00pm)7</v>
      </c>
      <c r="B1880" t="s">
        <v>67</v>
      </c>
      <c r="C1880" t="s">
        <v>186</v>
      </c>
      <c r="D1880" t="s">
        <v>170</v>
      </c>
      <c r="E1880" t="s">
        <v>180</v>
      </c>
      <c r="F1880" s="69" t="s">
        <v>208</v>
      </c>
      <c r="G1880" s="69" t="s">
        <v>208</v>
      </c>
      <c r="H1880" s="69" t="s">
        <v>208</v>
      </c>
      <c r="I1880" s="69" t="s">
        <v>208</v>
      </c>
      <c r="J1880" s="64">
        <v>1</v>
      </c>
    </row>
    <row r="1881" spans="1:10" x14ac:dyDescent="0.25">
      <c r="A1881" s="3" t="str">
        <f t="shared" si="29"/>
        <v>Climate Zone136/17/2021 (5:00pm-6:00pm)8</v>
      </c>
      <c r="B1881" t="s">
        <v>67</v>
      </c>
      <c r="C1881" t="s">
        <v>186</v>
      </c>
      <c r="D1881" t="s">
        <v>170</v>
      </c>
      <c r="E1881" t="s">
        <v>181</v>
      </c>
      <c r="F1881" s="69" t="s">
        <v>208</v>
      </c>
      <c r="G1881" s="69" t="s">
        <v>208</v>
      </c>
      <c r="H1881" s="69" t="s">
        <v>208</v>
      </c>
      <c r="I1881" s="69" t="s">
        <v>208</v>
      </c>
      <c r="J1881" s="64">
        <v>1</v>
      </c>
    </row>
    <row r="1882" spans="1:10" x14ac:dyDescent="0.25">
      <c r="A1882" s="3" t="str">
        <f t="shared" si="29"/>
        <v>Climate Zone136/17/2021 (5:00pm-6:00pm)9</v>
      </c>
      <c r="B1882" t="s">
        <v>67</v>
      </c>
      <c r="C1882" t="s">
        <v>186</v>
      </c>
      <c r="D1882" t="s">
        <v>170</v>
      </c>
      <c r="E1882" t="s">
        <v>182</v>
      </c>
      <c r="F1882" s="69" t="s">
        <v>208</v>
      </c>
      <c r="G1882" s="69" t="s">
        <v>208</v>
      </c>
      <c r="H1882" s="69" t="s">
        <v>208</v>
      </c>
      <c r="I1882" s="69" t="s">
        <v>208</v>
      </c>
      <c r="J1882" s="64">
        <v>1</v>
      </c>
    </row>
    <row r="1883" spans="1:10" x14ac:dyDescent="0.25">
      <c r="A1883" s="3" t="str">
        <f t="shared" si="29"/>
        <v>Climate Zone136/17/2021 (5:00pm-6:00pm)10</v>
      </c>
      <c r="B1883" t="s">
        <v>67</v>
      </c>
      <c r="C1883" t="s">
        <v>186</v>
      </c>
      <c r="D1883" t="s">
        <v>170</v>
      </c>
      <c r="E1883" t="s">
        <v>183</v>
      </c>
      <c r="F1883" s="69" t="s">
        <v>208</v>
      </c>
      <c r="G1883" s="69" t="s">
        <v>208</v>
      </c>
      <c r="H1883" s="69" t="s">
        <v>208</v>
      </c>
      <c r="I1883" s="69" t="s">
        <v>208</v>
      </c>
      <c r="J1883" s="64">
        <v>1</v>
      </c>
    </row>
    <row r="1884" spans="1:10" x14ac:dyDescent="0.25">
      <c r="A1884" s="3" t="str">
        <f t="shared" si="29"/>
        <v>Climate Zone136/17/2021 (5:00pm-6:00pm)11</v>
      </c>
      <c r="B1884" t="s">
        <v>67</v>
      </c>
      <c r="C1884" t="s">
        <v>186</v>
      </c>
      <c r="D1884" t="s">
        <v>170</v>
      </c>
      <c r="E1884" t="s">
        <v>184</v>
      </c>
      <c r="F1884" s="69" t="s">
        <v>208</v>
      </c>
      <c r="G1884" s="69" t="s">
        <v>208</v>
      </c>
      <c r="H1884" s="69" t="s">
        <v>208</v>
      </c>
      <c r="I1884" s="69" t="s">
        <v>208</v>
      </c>
      <c r="J1884" s="64">
        <v>1</v>
      </c>
    </row>
    <row r="1885" spans="1:10" x14ac:dyDescent="0.25">
      <c r="A1885" s="3" t="str">
        <f t="shared" si="29"/>
        <v>Climate Zone136/17/2021 (5:00pm-6:00pm)12</v>
      </c>
      <c r="B1885" t="s">
        <v>67</v>
      </c>
      <c r="C1885" t="s">
        <v>186</v>
      </c>
      <c r="D1885" t="s">
        <v>170</v>
      </c>
      <c r="E1885" t="s">
        <v>185</v>
      </c>
      <c r="F1885" s="69" t="s">
        <v>208</v>
      </c>
      <c r="G1885" s="69" t="s">
        <v>208</v>
      </c>
      <c r="H1885" s="69" t="s">
        <v>208</v>
      </c>
      <c r="I1885" s="69" t="s">
        <v>208</v>
      </c>
      <c r="J1885" s="64">
        <v>1</v>
      </c>
    </row>
    <row r="1886" spans="1:10" x14ac:dyDescent="0.25">
      <c r="A1886" s="3" t="str">
        <f t="shared" si="29"/>
        <v>Climate Zone136/17/2021 (5:00pm-6:00pm)13</v>
      </c>
      <c r="B1886" t="s">
        <v>67</v>
      </c>
      <c r="C1886" t="s">
        <v>186</v>
      </c>
      <c r="D1886" t="s">
        <v>170</v>
      </c>
      <c r="E1886" t="s">
        <v>186</v>
      </c>
      <c r="F1886" s="69" t="s">
        <v>208</v>
      </c>
      <c r="G1886" s="69" t="s">
        <v>208</v>
      </c>
      <c r="H1886" s="69" t="s">
        <v>208</v>
      </c>
      <c r="I1886" s="69" t="s">
        <v>208</v>
      </c>
      <c r="J1886" s="64">
        <v>1</v>
      </c>
    </row>
    <row r="1887" spans="1:10" x14ac:dyDescent="0.25">
      <c r="A1887" s="3" t="str">
        <f t="shared" si="29"/>
        <v>Climate Zone136/17/2021 (5:00pm-6:00pm)14</v>
      </c>
      <c r="B1887" t="s">
        <v>67</v>
      </c>
      <c r="C1887" t="s">
        <v>186</v>
      </c>
      <c r="D1887" t="s">
        <v>170</v>
      </c>
      <c r="E1887" t="s">
        <v>187</v>
      </c>
      <c r="F1887" s="69" t="s">
        <v>208</v>
      </c>
      <c r="G1887" s="69" t="s">
        <v>208</v>
      </c>
      <c r="H1887" s="69" t="s">
        <v>208</v>
      </c>
      <c r="I1887" s="69" t="s">
        <v>208</v>
      </c>
      <c r="J1887" s="64">
        <v>1</v>
      </c>
    </row>
    <row r="1888" spans="1:10" x14ac:dyDescent="0.25">
      <c r="A1888" s="3" t="str">
        <f t="shared" si="29"/>
        <v>Climate Zone136/17/2021 (5:00pm-6:00pm)15</v>
      </c>
      <c r="B1888" t="s">
        <v>67</v>
      </c>
      <c r="C1888" t="s">
        <v>186</v>
      </c>
      <c r="D1888" t="s">
        <v>170</v>
      </c>
      <c r="E1888" t="s">
        <v>188</v>
      </c>
      <c r="F1888" s="69" t="s">
        <v>208</v>
      </c>
      <c r="G1888" s="69" t="s">
        <v>208</v>
      </c>
      <c r="H1888" s="69" t="s">
        <v>208</v>
      </c>
      <c r="I1888" s="69" t="s">
        <v>208</v>
      </c>
      <c r="J1888" s="64">
        <v>1</v>
      </c>
    </row>
    <row r="1889" spans="1:10" x14ac:dyDescent="0.25">
      <c r="A1889" s="3" t="str">
        <f t="shared" si="29"/>
        <v>Climate Zone136/17/2021 (5:00pm-6:00pm)16</v>
      </c>
      <c r="B1889" t="s">
        <v>67</v>
      </c>
      <c r="C1889" t="s">
        <v>186</v>
      </c>
      <c r="D1889" t="s">
        <v>170</v>
      </c>
      <c r="E1889" t="s">
        <v>189</v>
      </c>
      <c r="F1889" s="69" t="s">
        <v>208</v>
      </c>
      <c r="G1889" s="69" t="s">
        <v>208</v>
      </c>
      <c r="H1889" s="69" t="s">
        <v>208</v>
      </c>
      <c r="I1889" s="69" t="s">
        <v>208</v>
      </c>
      <c r="J1889" s="64">
        <v>1</v>
      </c>
    </row>
    <row r="1890" spans="1:10" x14ac:dyDescent="0.25">
      <c r="A1890" s="3" t="str">
        <f t="shared" si="29"/>
        <v>Climate Zone136/17/2021 (5:00pm-6:00pm)17</v>
      </c>
      <c r="B1890" t="s">
        <v>67</v>
      </c>
      <c r="C1890" t="s">
        <v>186</v>
      </c>
      <c r="D1890" t="s">
        <v>170</v>
      </c>
      <c r="E1890" t="s">
        <v>190</v>
      </c>
      <c r="F1890" s="69" t="s">
        <v>208</v>
      </c>
      <c r="G1890" s="69" t="s">
        <v>208</v>
      </c>
      <c r="H1890" s="69" t="s">
        <v>208</v>
      </c>
      <c r="I1890" s="69" t="s">
        <v>208</v>
      </c>
      <c r="J1890" s="64">
        <v>1</v>
      </c>
    </row>
    <row r="1891" spans="1:10" x14ac:dyDescent="0.25">
      <c r="A1891" s="3" t="str">
        <f t="shared" si="29"/>
        <v>Climate Zone136/17/2021 (5:00pm-6:00pm)18</v>
      </c>
      <c r="B1891" t="s">
        <v>67</v>
      </c>
      <c r="C1891" t="s">
        <v>186</v>
      </c>
      <c r="D1891" t="s">
        <v>170</v>
      </c>
      <c r="E1891" t="s">
        <v>191</v>
      </c>
      <c r="F1891" s="69" t="s">
        <v>208</v>
      </c>
      <c r="G1891" s="69" t="s">
        <v>208</v>
      </c>
      <c r="H1891" s="69" t="s">
        <v>208</v>
      </c>
      <c r="I1891" s="69" t="s">
        <v>208</v>
      </c>
      <c r="J1891" s="64">
        <v>1</v>
      </c>
    </row>
    <row r="1892" spans="1:10" x14ac:dyDescent="0.25">
      <c r="A1892" s="3" t="str">
        <f t="shared" si="29"/>
        <v>Climate Zone136/17/2021 (5:00pm-6:00pm)19</v>
      </c>
      <c r="B1892" t="s">
        <v>67</v>
      </c>
      <c r="C1892" t="s">
        <v>186</v>
      </c>
      <c r="D1892" t="s">
        <v>170</v>
      </c>
      <c r="E1892" t="s">
        <v>192</v>
      </c>
      <c r="F1892" s="69" t="s">
        <v>208</v>
      </c>
      <c r="G1892" s="69" t="s">
        <v>208</v>
      </c>
      <c r="H1892" s="69" t="s">
        <v>208</v>
      </c>
      <c r="I1892" s="69" t="s">
        <v>208</v>
      </c>
      <c r="J1892" s="64">
        <v>1</v>
      </c>
    </row>
    <row r="1893" spans="1:10" x14ac:dyDescent="0.25">
      <c r="A1893" s="3" t="str">
        <f t="shared" si="29"/>
        <v>Climate Zone136/17/2021 (5:00pm-6:00pm)20</v>
      </c>
      <c r="B1893" t="s">
        <v>67</v>
      </c>
      <c r="C1893" t="s">
        <v>186</v>
      </c>
      <c r="D1893" t="s">
        <v>170</v>
      </c>
      <c r="E1893" t="s">
        <v>193</v>
      </c>
      <c r="F1893" s="69" t="s">
        <v>208</v>
      </c>
      <c r="G1893" s="69" t="s">
        <v>208</v>
      </c>
      <c r="H1893" s="69" t="s">
        <v>208</v>
      </c>
      <c r="I1893" s="69" t="s">
        <v>208</v>
      </c>
      <c r="J1893" s="64">
        <v>1</v>
      </c>
    </row>
    <row r="1894" spans="1:10" x14ac:dyDescent="0.25">
      <c r="A1894" s="3" t="str">
        <f t="shared" si="29"/>
        <v>Climate Zone136/17/2021 (5:00pm-6:00pm)21</v>
      </c>
      <c r="B1894" t="s">
        <v>67</v>
      </c>
      <c r="C1894" t="s">
        <v>186</v>
      </c>
      <c r="D1894" t="s">
        <v>170</v>
      </c>
      <c r="E1894" t="s">
        <v>194</v>
      </c>
      <c r="F1894" s="69" t="s">
        <v>208</v>
      </c>
      <c r="G1894" s="69" t="s">
        <v>208</v>
      </c>
      <c r="H1894" s="69" t="s">
        <v>208</v>
      </c>
      <c r="I1894" s="69" t="s">
        <v>208</v>
      </c>
      <c r="J1894" s="64">
        <v>1</v>
      </c>
    </row>
    <row r="1895" spans="1:10" x14ac:dyDescent="0.25">
      <c r="A1895" s="3" t="str">
        <f t="shared" si="29"/>
        <v>Climate Zone136/17/2021 (5:00pm-6:00pm)22</v>
      </c>
      <c r="B1895" t="s">
        <v>67</v>
      </c>
      <c r="C1895" t="s">
        <v>186</v>
      </c>
      <c r="D1895" t="s">
        <v>170</v>
      </c>
      <c r="E1895" t="s">
        <v>195</v>
      </c>
      <c r="F1895" s="69" t="s">
        <v>208</v>
      </c>
      <c r="G1895" s="69" t="s">
        <v>208</v>
      </c>
      <c r="H1895" s="69" t="s">
        <v>208</v>
      </c>
      <c r="I1895" s="69" t="s">
        <v>208</v>
      </c>
      <c r="J1895" s="64">
        <v>1</v>
      </c>
    </row>
    <row r="1896" spans="1:10" x14ac:dyDescent="0.25">
      <c r="A1896" s="3" t="str">
        <f t="shared" si="29"/>
        <v>Climate Zone136/17/2021 (5:00pm-6:00pm)23</v>
      </c>
      <c r="B1896" t="s">
        <v>67</v>
      </c>
      <c r="C1896" t="s">
        <v>186</v>
      </c>
      <c r="D1896" t="s">
        <v>170</v>
      </c>
      <c r="E1896" t="s">
        <v>196</v>
      </c>
      <c r="F1896" s="69" t="s">
        <v>208</v>
      </c>
      <c r="G1896" s="69" t="s">
        <v>208</v>
      </c>
      <c r="H1896" s="69" t="s">
        <v>208</v>
      </c>
      <c r="I1896" s="69" t="s">
        <v>208</v>
      </c>
      <c r="J1896" s="64">
        <v>1</v>
      </c>
    </row>
    <row r="1897" spans="1:10" x14ac:dyDescent="0.25">
      <c r="A1897" s="3" t="str">
        <f t="shared" si="29"/>
        <v>Climate Zone136/17/2021 (5:00pm-6:00pm)24</v>
      </c>
      <c r="B1897" t="s">
        <v>67</v>
      </c>
      <c r="C1897" t="s">
        <v>186</v>
      </c>
      <c r="D1897" t="s">
        <v>170</v>
      </c>
      <c r="E1897" t="s">
        <v>197</v>
      </c>
      <c r="F1897" s="69" t="s">
        <v>208</v>
      </c>
      <c r="G1897" s="69" t="s">
        <v>208</v>
      </c>
      <c r="H1897" s="69" t="s">
        <v>208</v>
      </c>
      <c r="I1897" s="69" t="s">
        <v>208</v>
      </c>
      <c r="J1897" s="64">
        <v>1</v>
      </c>
    </row>
    <row r="1898" spans="1:10" x14ac:dyDescent="0.25">
      <c r="A1898" s="3" t="str">
        <f t="shared" si="29"/>
        <v>Climate Zone137/9/2021 (5:50pm-8:55pm)1</v>
      </c>
      <c r="B1898" t="s">
        <v>67</v>
      </c>
      <c r="C1898" t="s">
        <v>186</v>
      </c>
      <c r="D1898" t="s">
        <v>171</v>
      </c>
      <c r="E1898" t="s">
        <v>174</v>
      </c>
      <c r="F1898" s="69" t="s">
        <v>208</v>
      </c>
      <c r="G1898" s="69" t="s">
        <v>208</v>
      </c>
      <c r="H1898" s="69" t="s">
        <v>208</v>
      </c>
      <c r="I1898" s="69" t="s">
        <v>208</v>
      </c>
      <c r="J1898" s="64">
        <v>1</v>
      </c>
    </row>
    <row r="1899" spans="1:10" x14ac:dyDescent="0.25">
      <c r="A1899" s="3" t="str">
        <f t="shared" si="29"/>
        <v>Climate Zone137/9/2021 (5:50pm-8:55pm)2</v>
      </c>
      <c r="B1899" t="s">
        <v>67</v>
      </c>
      <c r="C1899" t="s">
        <v>186</v>
      </c>
      <c r="D1899" t="s">
        <v>171</v>
      </c>
      <c r="E1899" t="s">
        <v>175</v>
      </c>
      <c r="F1899" s="69" t="s">
        <v>208</v>
      </c>
      <c r="G1899" s="69" t="s">
        <v>208</v>
      </c>
      <c r="H1899" s="69" t="s">
        <v>208</v>
      </c>
      <c r="I1899" s="69" t="s">
        <v>208</v>
      </c>
      <c r="J1899" s="64">
        <v>1</v>
      </c>
    </row>
    <row r="1900" spans="1:10" x14ac:dyDescent="0.25">
      <c r="A1900" s="3" t="str">
        <f t="shared" si="29"/>
        <v>Climate Zone137/9/2021 (5:50pm-8:55pm)3</v>
      </c>
      <c r="B1900" t="s">
        <v>67</v>
      </c>
      <c r="C1900" t="s">
        <v>186</v>
      </c>
      <c r="D1900" t="s">
        <v>171</v>
      </c>
      <c r="E1900" t="s">
        <v>176</v>
      </c>
      <c r="F1900" s="69" t="s">
        <v>208</v>
      </c>
      <c r="G1900" s="69" t="s">
        <v>208</v>
      </c>
      <c r="H1900" s="69" t="s">
        <v>208</v>
      </c>
      <c r="I1900" s="69" t="s">
        <v>208</v>
      </c>
      <c r="J1900" s="64">
        <v>1</v>
      </c>
    </row>
    <row r="1901" spans="1:10" x14ac:dyDescent="0.25">
      <c r="A1901" s="3" t="str">
        <f t="shared" si="29"/>
        <v>Climate Zone137/9/2021 (5:50pm-8:55pm)4</v>
      </c>
      <c r="B1901" t="s">
        <v>67</v>
      </c>
      <c r="C1901" t="s">
        <v>186</v>
      </c>
      <c r="D1901" t="s">
        <v>171</v>
      </c>
      <c r="E1901" t="s">
        <v>177</v>
      </c>
      <c r="F1901" s="69" t="s">
        <v>208</v>
      </c>
      <c r="G1901" s="69" t="s">
        <v>208</v>
      </c>
      <c r="H1901" s="69" t="s">
        <v>208</v>
      </c>
      <c r="I1901" s="69" t="s">
        <v>208</v>
      </c>
      <c r="J1901" s="64">
        <v>1</v>
      </c>
    </row>
    <row r="1902" spans="1:10" x14ac:dyDescent="0.25">
      <c r="A1902" s="3" t="str">
        <f t="shared" si="29"/>
        <v>Climate Zone137/9/2021 (5:50pm-8:55pm)5</v>
      </c>
      <c r="B1902" t="s">
        <v>67</v>
      </c>
      <c r="C1902" t="s">
        <v>186</v>
      </c>
      <c r="D1902" t="s">
        <v>171</v>
      </c>
      <c r="E1902" t="s">
        <v>178</v>
      </c>
      <c r="F1902" s="69" t="s">
        <v>208</v>
      </c>
      <c r="G1902" s="69" t="s">
        <v>208</v>
      </c>
      <c r="H1902" s="69" t="s">
        <v>208</v>
      </c>
      <c r="I1902" s="69" t="s">
        <v>208</v>
      </c>
      <c r="J1902" s="64">
        <v>1</v>
      </c>
    </row>
    <row r="1903" spans="1:10" x14ac:dyDescent="0.25">
      <c r="A1903" s="3" t="str">
        <f t="shared" si="29"/>
        <v>Climate Zone137/9/2021 (5:50pm-8:55pm)6</v>
      </c>
      <c r="B1903" t="s">
        <v>67</v>
      </c>
      <c r="C1903" t="s">
        <v>186</v>
      </c>
      <c r="D1903" t="s">
        <v>171</v>
      </c>
      <c r="E1903" t="s">
        <v>179</v>
      </c>
      <c r="F1903" s="69" t="s">
        <v>208</v>
      </c>
      <c r="G1903" s="69" t="s">
        <v>208</v>
      </c>
      <c r="H1903" s="69" t="s">
        <v>208</v>
      </c>
      <c r="I1903" s="69" t="s">
        <v>208</v>
      </c>
      <c r="J1903" s="64">
        <v>1</v>
      </c>
    </row>
    <row r="1904" spans="1:10" x14ac:dyDescent="0.25">
      <c r="A1904" s="3" t="str">
        <f t="shared" si="29"/>
        <v>Climate Zone137/9/2021 (5:50pm-8:55pm)7</v>
      </c>
      <c r="B1904" t="s">
        <v>67</v>
      </c>
      <c r="C1904" t="s">
        <v>186</v>
      </c>
      <c r="D1904" t="s">
        <v>171</v>
      </c>
      <c r="E1904" t="s">
        <v>180</v>
      </c>
      <c r="F1904" s="69" t="s">
        <v>208</v>
      </c>
      <c r="G1904" s="69" t="s">
        <v>208</v>
      </c>
      <c r="H1904" s="69" t="s">
        <v>208</v>
      </c>
      <c r="I1904" s="69" t="s">
        <v>208</v>
      </c>
      <c r="J1904" s="64">
        <v>1</v>
      </c>
    </row>
    <row r="1905" spans="1:10" x14ac:dyDescent="0.25">
      <c r="A1905" s="3" t="str">
        <f t="shared" si="29"/>
        <v>Climate Zone137/9/2021 (5:50pm-8:55pm)8</v>
      </c>
      <c r="B1905" t="s">
        <v>67</v>
      </c>
      <c r="C1905" t="s">
        <v>186</v>
      </c>
      <c r="D1905" t="s">
        <v>171</v>
      </c>
      <c r="E1905" t="s">
        <v>181</v>
      </c>
      <c r="F1905" s="69" t="s">
        <v>208</v>
      </c>
      <c r="G1905" s="69" t="s">
        <v>208</v>
      </c>
      <c r="H1905" s="69" t="s">
        <v>208</v>
      </c>
      <c r="I1905" s="69" t="s">
        <v>208</v>
      </c>
      <c r="J1905" s="64">
        <v>1</v>
      </c>
    </row>
    <row r="1906" spans="1:10" x14ac:dyDescent="0.25">
      <c r="A1906" s="3" t="str">
        <f t="shared" si="29"/>
        <v>Climate Zone137/9/2021 (5:50pm-8:55pm)9</v>
      </c>
      <c r="B1906" t="s">
        <v>67</v>
      </c>
      <c r="C1906" t="s">
        <v>186</v>
      </c>
      <c r="D1906" t="s">
        <v>171</v>
      </c>
      <c r="E1906" t="s">
        <v>182</v>
      </c>
      <c r="F1906" s="69" t="s">
        <v>208</v>
      </c>
      <c r="G1906" s="69" t="s">
        <v>208</v>
      </c>
      <c r="H1906" s="69" t="s">
        <v>208</v>
      </c>
      <c r="I1906" s="69" t="s">
        <v>208</v>
      </c>
      <c r="J1906" s="64">
        <v>1</v>
      </c>
    </row>
    <row r="1907" spans="1:10" x14ac:dyDescent="0.25">
      <c r="A1907" s="3" t="str">
        <f t="shared" si="29"/>
        <v>Climate Zone137/9/2021 (5:50pm-8:55pm)10</v>
      </c>
      <c r="B1907" t="s">
        <v>67</v>
      </c>
      <c r="C1907" t="s">
        <v>186</v>
      </c>
      <c r="D1907" t="s">
        <v>171</v>
      </c>
      <c r="E1907" t="s">
        <v>183</v>
      </c>
      <c r="F1907" s="69" t="s">
        <v>208</v>
      </c>
      <c r="G1907" s="69" t="s">
        <v>208</v>
      </c>
      <c r="H1907" s="69" t="s">
        <v>208</v>
      </c>
      <c r="I1907" s="69" t="s">
        <v>208</v>
      </c>
      <c r="J1907" s="64">
        <v>1</v>
      </c>
    </row>
    <row r="1908" spans="1:10" x14ac:dyDescent="0.25">
      <c r="A1908" s="3" t="str">
        <f t="shared" si="29"/>
        <v>Climate Zone137/9/2021 (5:50pm-8:55pm)11</v>
      </c>
      <c r="B1908" t="s">
        <v>67</v>
      </c>
      <c r="C1908" t="s">
        <v>186</v>
      </c>
      <c r="D1908" t="s">
        <v>171</v>
      </c>
      <c r="E1908" t="s">
        <v>184</v>
      </c>
      <c r="F1908" s="69" t="s">
        <v>208</v>
      </c>
      <c r="G1908" s="69" t="s">
        <v>208</v>
      </c>
      <c r="H1908" s="69" t="s">
        <v>208</v>
      </c>
      <c r="I1908" s="69" t="s">
        <v>208</v>
      </c>
      <c r="J1908" s="64">
        <v>1</v>
      </c>
    </row>
    <row r="1909" spans="1:10" x14ac:dyDescent="0.25">
      <c r="A1909" s="3" t="str">
        <f t="shared" si="29"/>
        <v>Climate Zone137/9/2021 (5:50pm-8:55pm)12</v>
      </c>
      <c r="B1909" t="s">
        <v>67</v>
      </c>
      <c r="C1909" t="s">
        <v>186</v>
      </c>
      <c r="D1909" t="s">
        <v>171</v>
      </c>
      <c r="E1909" t="s">
        <v>185</v>
      </c>
      <c r="F1909" s="69" t="s">
        <v>208</v>
      </c>
      <c r="G1909" s="69" t="s">
        <v>208</v>
      </c>
      <c r="H1909" s="69" t="s">
        <v>208</v>
      </c>
      <c r="I1909" s="69" t="s">
        <v>208</v>
      </c>
      <c r="J1909" s="64">
        <v>1</v>
      </c>
    </row>
    <row r="1910" spans="1:10" x14ac:dyDescent="0.25">
      <c r="A1910" s="3" t="str">
        <f t="shared" si="29"/>
        <v>Climate Zone137/9/2021 (5:50pm-8:55pm)13</v>
      </c>
      <c r="B1910" t="s">
        <v>67</v>
      </c>
      <c r="C1910" t="s">
        <v>186</v>
      </c>
      <c r="D1910" t="s">
        <v>171</v>
      </c>
      <c r="E1910" t="s">
        <v>186</v>
      </c>
      <c r="F1910" s="69" t="s">
        <v>208</v>
      </c>
      <c r="G1910" s="69" t="s">
        <v>208</v>
      </c>
      <c r="H1910" s="69" t="s">
        <v>208</v>
      </c>
      <c r="I1910" s="69" t="s">
        <v>208</v>
      </c>
      <c r="J1910" s="64">
        <v>1</v>
      </c>
    </row>
    <row r="1911" spans="1:10" x14ac:dyDescent="0.25">
      <c r="A1911" s="3" t="str">
        <f t="shared" si="29"/>
        <v>Climate Zone137/9/2021 (5:50pm-8:55pm)14</v>
      </c>
      <c r="B1911" t="s">
        <v>67</v>
      </c>
      <c r="C1911" t="s">
        <v>186</v>
      </c>
      <c r="D1911" t="s">
        <v>171</v>
      </c>
      <c r="E1911" t="s">
        <v>187</v>
      </c>
      <c r="F1911" s="69" t="s">
        <v>208</v>
      </c>
      <c r="G1911" s="69" t="s">
        <v>208</v>
      </c>
      <c r="H1911" s="69" t="s">
        <v>208</v>
      </c>
      <c r="I1911" s="69" t="s">
        <v>208</v>
      </c>
      <c r="J1911" s="64">
        <v>1</v>
      </c>
    </row>
    <row r="1912" spans="1:10" x14ac:dyDescent="0.25">
      <c r="A1912" s="3" t="str">
        <f t="shared" si="29"/>
        <v>Climate Zone137/9/2021 (5:50pm-8:55pm)15</v>
      </c>
      <c r="B1912" t="s">
        <v>67</v>
      </c>
      <c r="C1912" t="s">
        <v>186</v>
      </c>
      <c r="D1912" t="s">
        <v>171</v>
      </c>
      <c r="E1912" t="s">
        <v>188</v>
      </c>
      <c r="F1912" s="69" t="s">
        <v>208</v>
      </c>
      <c r="G1912" s="69" t="s">
        <v>208</v>
      </c>
      <c r="H1912" s="69" t="s">
        <v>208</v>
      </c>
      <c r="I1912" s="69" t="s">
        <v>208</v>
      </c>
      <c r="J1912" s="64">
        <v>1</v>
      </c>
    </row>
    <row r="1913" spans="1:10" x14ac:dyDescent="0.25">
      <c r="A1913" s="3" t="str">
        <f t="shared" si="29"/>
        <v>Climate Zone137/9/2021 (5:50pm-8:55pm)16</v>
      </c>
      <c r="B1913" t="s">
        <v>67</v>
      </c>
      <c r="C1913" t="s">
        <v>186</v>
      </c>
      <c r="D1913" t="s">
        <v>171</v>
      </c>
      <c r="E1913" t="s">
        <v>189</v>
      </c>
      <c r="F1913" s="69" t="s">
        <v>208</v>
      </c>
      <c r="G1913" s="69" t="s">
        <v>208</v>
      </c>
      <c r="H1913" s="69" t="s">
        <v>208</v>
      </c>
      <c r="I1913" s="69" t="s">
        <v>208</v>
      </c>
      <c r="J1913" s="64">
        <v>1</v>
      </c>
    </row>
    <row r="1914" spans="1:10" x14ac:dyDescent="0.25">
      <c r="A1914" s="3" t="str">
        <f t="shared" si="29"/>
        <v>Climate Zone137/9/2021 (5:50pm-8:55pm)17</v>
      </c>
      <c r="B1914" t="s">
        <v>67</v>
      </c>
      <c r="C1914" t="s">
        <v>186</v>
      </c>
      <c r="D1914" t="s">
        <v>171</v>
      </c>
      <c r="E1914" t="s">
        <v>190</v>
      </c>
      <c r="F1914" s="69" t="s">
        <v>208</v>
      </c>
      <c r="G1914" s="69" t="s">
        <v>208</v>
      </c>
      <c r="H1914" s="69" t="s">
        <v>208</v>
      </c>
      <c r="I1914" s="69" t="s">
        <v>208</v>
      </c>
      <c r="J1914" s="64">
        <v>1</v>
      </c>
    </row>
    <row r="1915" spans="1:10" x14ac:dyDescent="0.25">
      <c r="A1915" s="3" t="str">
        <f t="shared" si="29"/>
        <v>Climate Zone137/9/2021 (5:50pm-8:55pm)18</v>
      </c>
      <c r="B1915" t="s">
        <v>67</v>
      </c>
      <c r="C1915" t="s">
        <v>186</v>
      </c>
      <c r="D1915" t="s">
        <v>171</v>
      </c>
      <c r="E1915" t="s">
        <v>191</v>
      </c>
      <c r="F1915" s="69" t="s">
        <v>208</v>
      </c>
      <c r="G1915" s="69" t="s">
        <v>208</v>
      </c>
      <c r="H1915" s="69" t="s">
        <v>208</v>
      </c>
      <c r="I1915" s="69" t="s">
        <v>208</v>
      </c>
      <c r="J1915" s="64">
        <v>1</v>
      </c>
    </row>
    <row r="1916" spans="1:10" x14ac:dyDescent="0.25">
      <c r="A1916" s="3" t="str">
        <f t="shared" si="29"/>
        <v>Climate Zone137/9/2021 (5:50pm-8:55pm)19</v>
      </c>
      <c r="B1916" t="s">
        <v>67</v>
      </c>
      <c r="C1916" t="s">
        <v>186</v>
      </c>
      <c r="D1916" t="s">
        <v>171</v>
      </c>
      <c r="E1916" t="s">
        <v>192</v>
      </c>
      <c r="F1916" s="69" t="s">
        <v>208</v>
      </c>
      <c r="G1916" s="69" t="s">
        <v>208</v>
      </c>
      <c r="H1916" s="69" t="s">
        <v>208</v>
      </c>
      <c r="I1916" s="69" t="s">
        <v>208</v>
      </c>
      <c r="J1916" s="64">
        <v>1</v>
      </c>
    </row>
    <row r="1917" spans="1:10" x14ac:dyDescent="0.25">
      <c r="A1917" s="3" t="str">
        <f t="shared" si="29"/>
        <v>Climate Zone137/9/2021 (5:50pm-8:55pm)20</v>
      </c>
      <c r="B1917" t="s">
        <v>67</v>
      </c>
      <c r="C1917" t="s">
        <v>186</v>
      </c>
      <c r="D1917" t="s">
        <v>171</v>
      </c>
      <c r="E1917" t="s">
        <v>193</v>
      </c>
      <c r="F1917" s="69" t="s">
        <v>208</v>
      </c>
      <c r="G1917" s="69" t="s">
        <v>208</v>
      </c>
      <c r="H1917" s="69" t="s">
        <v>208</v>
      </c>
      <c r="I1917" s="69" t="s">
        <v>208</v>
      </c>
      <c r="J1917" s="64">
        <v>1</v>
      </c>
    </row>
    <row r="1918" spans="1:10" x14ac:dyDescent="0.25">
      <c r="A1918" s="3" t="str">
        <f t="shared" si="29"/>
        <v>Climate Zone137/9/2021 (5:50pm-8:55pm)21</v>
      </c>
      <c r="B1918" t="s">
        <v>67</v>
      </c>
      <c r="C1918" t="s">
        <v>186</v>
      </c>
      <c r="D1918" t="s">
        <v>171</v>
      </c>
      <c r="E1918" t="s">
        <v>194</v>
      </c>
      <c r="F1918" s="69" t="s">
        <v>208</v>
      </c>
      <c r="G1918" s="69" t="s">
        <v>208</v>
      </c>
      <c r="H1918" s="69" t="s">
        <v>208</v>
      </c>
      <c r="I1918" s="69" t="s">
        <v>208</v>
      </c>
      <c r="J1918" s="64">
        <v>1</v>
      </c>
    </row>
    <row r="1919" spans="1:10" x14ac:dyDescent="0.25">
      <c r="A1919" s="3" t="str">
        <f t="shared" si="29"/>
        <v>Climate Zone137/9/2021 (5:50pm-8:55pm)22</v>
      </c>
      <c r="B1919" t="s">
        <v>67</v>
      </c>
      <c r="C1919" t="s">
        <v>186</v>
      </c>
      <c r="D1919" t="s">
        <v>171</v>
      </c>
      <c r="E1919" t="s">
        <v>195</v>
      </c>
      <c r="F1919" s="69" t="s">
        <v>208</v>
      </c>
      <c r="G1919" s="69" t="s">
        <v>208</v>
      </c>
      <c r="H1919" s="69" t="s">
        <v>208</v>
      </c>
      <c r="I1919" s="69" t="s">
        <v>208</v>
      </c>
      <c r="J1919" s="64">
        <v>1</v>
      </c>
    </row>
    <row r="1920" spans="1:10" x14ac:dyDescent="0.25">
      <c r="A1920" s="3" t="str">
        <f t="shared" si="29"/>
        <v>Climate Zone137/9/2021 (5:50pm-8:55pm)23</v>
      </c>
      <c r="B1920" t="s">
        <v>67</v>
      </c>
      <c r="C1920" t="s">
        <v>186</v>
      </c>
      <c r="D1920" t="s">
        <v>171</v>
      </c>
      <c r="E1920" t="s">
        <v>196</v>
      </c>
      <c r="F1920" s="69" t="s">
        <v>208</v>
      </c>
      <c r="G1920" s="69" t="s">
        <v>208</v>
      </c>
      <c r="H1920" s="69" t="s">
        <v>208</v>
      </c>
      <c r="I1920" s="69" t="s">
        <v>208</v>
      </c>
      <c r="J1920" s="64">
        <v>1</v>
      </c>
    </row>
    <row r="1921" spans="1:10" x14ac:dyDescent="0.25">
      <c r="A1921" s="3" t="str">
        <f t="shared" si="29"/>
        <v>Climate Zone137/9/2021 (5:50pm-8:55pm)24</v>
      </c>
      <c r="B1921" t="s">
        <v>67</v>
      </c>
      <c r="C1921" t="s">
        <v>186</v>
      </c>
      <c r="D1921" t="s">
        <v>171</v>
      </c>
      <c r="E1921" t="s">
        <v>197</v>
      </c>
      <c r="F1921" s="69" t="s">
        <v>208</v>
      </c>
      <c r="G1921" s="69" t="s">
        <v>208</v>
      </c>
      <c r="H1921" s="69" t="s">
        <v>208</v>
      </c>
      <c r="I1921" s="69" t="s">
        <v>208</v>
      </c>
      <c r="J1921" s="64">
        <v>1</v>
      </c>
    </row>
    <row r="1922" spans="1:10" x14ac:dyDescent="0.25">
      <c r="A1922" s="3" t="str">
        <f t="shared" si="29"/>
        <v>Climate Zone138/27/2021 (5:00pm-6:00pm)1</v>
      </c>
      <c r="B1922" t="s">
        <v>67</v>
      </c>
      <c r="C1922" t="s">
        <v>186</v>
      </c>
      <c r="D1922" t="s">
        <v>172</v>
      </c>
      <c r="E1922" t="s">
        <v>174</v>
      </c>
      <c r="F1922" s="69" t="s">
        <v>208</v>
      </c>
      <c r="G1922" s="69" t="s">
        <v>208</v>
      </c>
      <c r="H1922" s="69" t="s">
        <v>208</v>
      </c>
      <c r="I1922" s="69" t="s">
        <v>208</v>
      </c>
      <c r="J1922" s="64">
        <v>1</v>
      </c>
    </row>
    <row r="1923" spans="1:10" x14ac:dyDescent="0.25">
      <c r="A1923" s="3" t="str">
        <f t="shared" ref="A1923:A1986" si="30">B1923&amp;C1923&amp;D1923&amp;E1923</f>
        <v>Climate Zone138/27/2021 (5:00pm-6:00pm)2</v>
      </c>
      <c r="B1923" t="s">
        <v>67</v>
      </c>
      <c r="C1923" t="s">
        <v>186</v>
      </c>
      <c r="D1923" t="s">
        <v>172</v>
      </c>
      <c r="E1923" t="s">
        <v>175</v>
      </c>
      <c r="F1923" s="69" t="s">
        <v>208</v>
      </c>
      <c r="G1923" s="69" t="s">
        <v>208</v>
      </c>
      <c r="H1923" s="69" t="s">
        <v>208</v>
      </c>
      <c r="I1923" s="69" t="s">
        <v>208</v>
      </c>
      <c r="J1923" s="64">
        <v>1</v>
      </c>
    </row>
    <row r="1924" spans="1:10" x14ac:dyDescent="0.25">
      <c r="A1924" s="3" t="str">
        <f t="shared" si="30"/>
        <v>Climate Zone138/27/2021 (5:00pm-6:00pm)3</v>
      </c>
      <c r="B1924" t="s">
        <v>67</v>
      </c>
      <c r="C1924" t="s">
        <v>186</v>
      </c>
      <c r="D1924" t="s">
        <v>172</v>
      </c>
      <c r="E1924" t="s">
        <v>176</v>
      </c>
      <c r="F1924" s="69" t="s">
        <v>208</v>
      </c>
      <c r="G1924" s="69" t="s">
        <v>208</v>
      </c>
      <c r="H1924" s="69" t="s">
        <v>208</v>
      </c>
      <c r="I1924" s="69" t="s">
        <v>208</v>
      </c>
      <c r="J1924" s="64">
        <v>1</v>
      </c>
    </row>
    <row r="1925" spans="1:10" x14ac:dyDescent="0.25">
      <c r="A1925" s="3" t="str">
        <f t="shared" si="30"/>
        <v>Climate Zone138/27/2021 (5:00pm-6:00pm)4</v>
      </c>
      <c r="B1925" t="s">
        <v>67</v>
      </c>
      <c r="C1925" t="s">
        <v>186</v>
      </c>
      <c r="D1925" t="s">
        <v>172</v>
      </c>
      <c r="E1925" t="s">
        <v>177</v>
      </c>
      <c r="F1925" s="69" t="s">
        <v>208</v>
      </c>
      <c r="G1925" s="69" t="s">
        <v>208</v>
      </c>
      <c r="H1925" s="69" t="s">
        <v>208</v>
      </c>
      <c r="I1925" s="69" t="s">
        <v>208</v>
      </c>
      <c r="J1925" s="64">
        <v>1</v>
      </c>
    </row>
    <row r="1926" spans="1:10" x14ac:dyDescent="0.25">
      <c r="A1926" s="3" t="str">
        <f t="shared" si="30"/>
        <v>Climate Zone138/27/2021 (5:00pm-6:00pm)5</v>
      </c>
      <c r="B1926" t="s">
        <v>67</v>
      </c>
      <c r="C1926" t="s">
        <v>186</v>
      </c>
      <c r="D1926" t="s">
        <v>172</v>
      </c>
      <c r="E1926" t="s">
        <v>178</v>
      </c>
      <c r="F1926" s="69" t="s">
        <v>208</v>
      </c>
      <c r="G1926" s="69" t="s">
        <v>208</v>
      </c>
      <c r="H1926" s="69" t="s">
        <v>208</v>
      </c>
      <c r="I1926" s="69" t="s">
        <v>208</v>
      </c>
      <c r="J1926" s="64">
        <v>1</v>
      </c>
    </row>
    <row r="1927" spans="1:10" x14ac:dyDescent="0.25">
      <c r="A1927" s="3" t="str">
        <f t="shared" si="30"/>
        <v>Climate Zone138/27/2021 (5:00pm-6:00pm)6</v>
      </c>
      <c r="B1927" t="s">
        <v>67</v>
      </c>
      <c r="C1927" t="s">
        <v>186</v>
      </c>
      <c r="D1927" t="s">
        <v>172</v>
      </c>
      <c r="E1927" t="s">
        <v>179</v>
      </c>
      <c r="F1927" s="69" t="s">
        <v>208</v>
      </c>
      <c r="G1927" s="69" t="s">
        <v>208</v>
      </c>
      <c r="H1927" s="69" t="s">
        <v>208</v>
      </c>
      <c r="I1927" s="69" t="s">
        <v>208</v>
      </c>
      <c r="J1927" s="64">
        <v>1</v>
      </c>
    </row>
    <row r="1928" spans="1:10" x14ac:dyDescent="0.25">
      <c r="A1928" s="3" t="str">
        <f t="shared" si="30"/>
        <v>Climate Zone138/27/2021 (5:00pm-6:00pm)7</v>
      </c>
      <c r="B1928" t="s">
        <v>67</v>
      </c>
      <c r="C1928" t="s">
        <v>186</v>
      </c>
      <c r="D1928" t="s">
        <v>172</v>
      </c>
      <c r="E1928" t="s">
        <v>180</v>
      </c>
      <c r="F1928" s="69" t="s">
        <v>208</v>
      </c>
      <c r="G1928" s="69" t="s">
        <v>208</v>
      </c>
      <c r="H1928" s="69" t="s">
        <v>208</v>
      </c>
      <c r="I1928" s="69" t="s">
        <v>208</v>
      </c>
      <c r="J1928" s="64">
        <v>1</v>
      </c>
    </row>
    <row r="1929" spans="1:10" x14ac:dyDescent="0.25">
      <c r="A1929" s="3" t="str">
        <f t="shared" si="30"/>
        <v>Climate Zone138/27/2021 (5:00pm-6:00pm)8</v>
      </c>
      <c r="B1929" t="s">
        <v>67</v>
      </c>
      <c r="C1929" t="s">
        <v>186</v>
      </c>
      <c r="D1929" t="s">
        <v>172</v>
      </c>
      <c r="E1929" t="s">
        <v>181</v>
      </c>
      <c r="F1929" s="69" t="s">
        <v>208</v>
      </c>
      <c r="G1929" s="69" t="s">
        <v>208</v>
      </c>
      <c r="H1929" s="69" t="s">
        <v>208</v>
      </c>
      <c r="I1929" s="69" t="s">
        <v>208</v>
      </c>
      <c r="J1929" s="64">
        <v>1</v>
      </c>
    </row>
    <row r="1930" spans="1:10" x14ac:dyDescent="0.25">
      <c r="A1930" s="3" t="str">
        <f t="shared" si="30"/>
        <v>Climate Zone138/27/2021 (5:00pm-6:00pm)9</v>
      </c>
      <c r="B1930" t="s">
        <v>67</v>
      </c>
      <c r="C1930" t="s">
        <v>186</v>
      </c>
      <c r="D1930" t="s">
        <v>172</v>
      </c>
      <c r="E1930" t="s">
        <v>182</v>
      </c>
      <c r="F1930" s="69" t="s">
        <v>208</v>
      </c>
      <c r="G1930" s="69" t="s">
        <v>208</v>
      </c>
      <c r="H1930" s="69" t="s">
        <v>208</v>
      </c>
      <c r="I1930" s="69" t="s">
        <v>208</v>
      </c>
      <c r="J1930" s="64">
        <v>1</v>
      </c>
    </row>
    <row r="1931" spans="1:10" x14ac:dyDescent="0.25">
      <c r="A1931" s="3" t="str">
        <f t="shared" si="30"/>
        <v>Climate Zone138/27/2021 (5:00pm-6:00pm)10</v>
      </c>
      <c r="B1931" t="s">
        <v>67</v>
      </c>
      <c r="C1931" t="s">
        <v>186</v>
      </c>
      <c r="D1931" t="s">
        <v>172</v>
      </c>
      <c r="E1931" t="s">
        <v>183</v>
      </c>
      <c r="F1931" s="69" t="s">
        <v>208</v>
      </c>
      <c r="G1931" s="69" t="s">
        <v>208</v>
      </c>
      <c r="H1931" s="69" t="s">
        <v>208</v>
      </c>
      <c r="I1931" s="69" t="s">
        <v>208</v>
      </c>
      <c r="J1931" s="64">
        <v>1</v>
      </c>
    </row>
    <row r="1932" spans="1:10" x14ac:dyDescent="0.25">
      <c r="A1932" s="3" t="str">
        <f t="shared" si="30"/>
        <v>Climate Zone138/27/2021 (5:00pm-6:00pm)11</v>
      </c>
      <c r="B1932" t="s">
        <v>67</v>
      </c>
      <c r="C1932" t="s">
        <v>186</v>
      </c>
      <c r="D1932" t="s">
        <v>172</v>
      </c>
      <c r="E1932" t="s">
        <v>184</v>
      </c>
      <c r="F1932" s="69" t="s">
        <v>208</v>
      </c>
      <c r="G1932" s="69" t="s">
        <v>208</v>
      </c>
      <c r="H1932" s="69" t="s">
        <v>208</v>
      </c>
      <c r="I1932" s="69" t="s">
        <v>208</v>
      </c>
      <c r="J1932" s="64">
        <v>1</v>
      </c>
    </row>
    <row r="1933" spans="1:10" x14ac:dyDescent="0.25">
      <c r="A1933" s="3" t="str">
        <f t="shared" si="30"/>
        <v>Climate Zone138/27/2021 (5:00pm-6:00pm)12</v>
      </c>
      <c r="B1933" t="s">
        <v>67</v>
      </c>
      <c r="C1933" t="s">
        <v>186</v>
      </c>
      <c r="D1933" t="s">
        <v>172</v>
      </c>
      <c r="E1933" t="s">
        <v>185</v>
      </c>
      <c r="F1933" s="69" t="s">
        <v>208</v>
      </c>
      <c r="G1933" s="69" t="s">
        <v>208</v>
      </c>
      <c r="H1933" s="69" t="s">
        <v>208</v>
      </c>
      <c r="I1933" s="69" t="s">
        <v>208</v>
      </c>
      <c r="J1933" s="64">
        <v>1</v>
      </c>
    </row>
    <row r="1934" spans="1:10" x14ac:dyDescent="0.25">
      <c r="A1934" s="3" t="str">
        <f t="shared" si="30"/>
        <v>Climate Zone138/27/2021 (5:00pm-6:00pm)13</v>
      </c>
      <c r="B1934" t="s">
        <v>67</v>
      </c>
      <c r="C1934" t="s">
        <v>186</v>
      </c>
      <c r="D1934" t="s">
        <v>172</v>
      </c>
      <c r="E1934" t="s">
        <v>186</v>
      </c>
      <c r="F1934" s="69" t="s">
        <v>208</v>
      </c>
      <c r="G1934" s="69" t="s">
        <v>208</v>
      </c>
      <c r="H1934" s="69" t="s">
        <v>208</v>
      </c>
      <c r="I1934" s="69" t="s">
        <v>208</v>
      </c>
      <c r="J1934" s="64">
        <v>1</v>
      </c>
    </row>
    <row r="1935" spans="1:10" x14ac:dyDescent="0.25">
      <c r="A1935" s="3" t="str">
        <f t="shared" si="30"/>
        <v>Climate Zone138/27/2021 (5:00pm-6:00pm)14</v>
      </c>
      <c r="B1935" t="s">
        <v>67</v>
      </c>
      <c r="C1935" t="s">
        <v>186</v>
      </c>
      <c r="D1935" t="s">
        <v>172</v>
      </c>
      <c r="E1935" t="s">
        <v>187</v>
      </c>
      <c r="F1935" s="69" t="s">
        <v>208</v>
      </c>
      <c r="G1935" s="69" t="s">
        <v>208</v>
      </c>
      <c r="H1935" s="69" t="s">
        <v>208</v>
      </c>
      <c r="I1935" s="69" t="s">
        <v>208</v>
      </c>
      <c r="J1935" s="64">
        <v>1</v>
      </c>
    </row>
    <row r="1936" spans="1:10" x14ac:dyDescent="0.25">
      <c r="A1936" s="3" t="str">
        <f t="shared" si="30"/>
        <v>Climate Zone138/27/2021 (5:00pm-6:00pm)15</v>
      </c>
      <c r="B1936" t="s">
        <v>67</v>
      </c>
      <c r="C1936" t="s">
        <v>186</v>
      </c>
      <c r="D1936" t="s">
        <v>172</v>
      </c>
      <c r="E1936" t="s">
        <v>188</v>
      </c>
      <c r="F1936" s="69" t="s">
        <v>208</v>
      </c>
      <c r="G1936" s="69" t="s">
        <v>208</v>
      </c>
      <c r="H1936" s="69" t="s">
        <v>208</v>
      </c>
      <c r="I1936" s="69" t="s">
        <v>208</v>
      </c>
      <c r="J1936" s="64">
        <v>1</v>
      </c>
    </row>
    <row r="1937" spans="1:10" x14ac:dyDescent="0.25">
      <c r="A1937" s="3" t="str">
        <f t="shared" si="30"/>
        <v>Climate Zone138/27/2021 (5:00pm-6:00pm)16</v>
      </c>
      <c r="B1937" t="s">
        <v>67</v>
      </c>
      <c r="C1937" t="s">
        <v>186</v>
      </c>
      <c r="D1937" t="s">
        <v>172</v>
      </c>
      <c r="E1937" t="s">
        <v>189</v>
      </c>
      <c r="F1937" s="69" t="s">
        <v>208</v>
      </c>
      <c r="G1937" s="69" t="s">
        <v>208</v>
      </c>
      <c r="H1937" s="69" t="s">
        <v>208</v>
      </c>
      <c r="I1937" s="69" t="s">
        <v>208</v>
      </c>
      <c r="J1937" s="64">
        <v>1</v>
      </c>
    </row>
    <row r="1938" spans="1:10" x14ac:dyDescent="0.25">
      <c r="A1938" s="3" t="str">
        <f t="shared" si="30"/>
        <v>Climate Zone138/27/2021 (5:00pm-6:00pm)17</v>
      </c>
      <c r="B1938" t="s">
        <v>67</v>
      </c>
      <c r="C1938" t="s">
        <v>186</v>
      </c>
      <c r="D1938" t="s">
        <v>172</v>
      </c>
      <c r="E1938" t="s">
        <v>190</v>
      </c>
      <c r="F1938" s="69" t="s">
        <v>208</v>
      </c>
      <c r="G1938" s="69" t="s">
        <v>208</v>
      </c>
      <c r="H1938" s="69" t="s">
        <v>208</v>
      </c>
      <c r="I1938" s="69" t="s">
        <v>208</v>
      </c>
      <c r="J1938" s="64">
        <v>1</v>
      </c>
    </row>
    <row r="1939" spans="1:10" x14ac:dyDescent="0.25">
      <c r="A1939" s="3" t="str">
        <f t="shared" si="30"/>
        <v>Climate Zone138/27/2021 (5:00pm-6:00pm)18</v>
      </c>
      <c r="B1939" t="s">
        <v>67</v>
      </c>
      <c r="C1939" t="s">
        <v>186</v>
      </c>
      <c r="D1939" t="s">
        <v>172</v>
      </c>
      <c r="E1939" t="s">
        <v>191</v>
      </c>
      <c r="F1939" s="69" t="s">
        <v>208</v>
      </c>
      <c r="G1939" s="69" t="s">
        <v>208</v>
      </c>
      <c r="H1939" s="69" t="s">
        <v>208</v>
      </c>
      <c r="I1939" s="69" t="s">
        <v>208</v>
      </c>
      <c r="J1939" s="64">
        <v>1</v>
      </c>
    </row>
    <row r="1940" spans="1:10" x14ac:dyDescent="0.25">
      <c r="A1940" s="3" t="str">
        <f t="shared" si="30"/>
        <v>Climate Zone138/27/2021 (5:00pm-6:00pm)19</v>
      </c>
      <c r="B1940" t="s">
        <v>67</v>
      </c>
      <c r="C1940" t="s">
        <v>186</v>
      </c>
      <c r="D1940" t="s">
        <v>172</v>
      </c>
      <c r="E1940" t="s">
        <v>192</v>
      </c>
      <c r="F1940" s="69" t="s">
        <v>208</v>
      </c>
      <c r="G1940" s="69" t="s">
        <v>208</v>
      </c>
      <c r="H1940" s="69" t="s">
        <v>208</v>
      </c>
      <c r="I1940" s="69" t="s">
        <v>208</v>
      </c>
      <c r="J1940" s="64">
        <v>1</v>
      </c>
    </row>
    <row r="1941" spans="1:10" x14ac:dyDescent="0.25">
      <c r="A1941" s="3" t="str">
        <f t="shared" si="30"/>
        <v>Climate Zone138/27/2021 (5:00pm-6:00pm)20</v>
      </c>
      <c r="B1941" t="s">
        <v>67</v>
      </c>
      <c r="C1941" t="s">
        <v>186</v>
      </c>
      <c r="D1941" t="s">
        <v>172</v>
      </c>
      <c r="E1941" t="s">
        <v>193</v>
      </c>
      <c r="F1941" s="69" t="s">
        <v>208</v>
      </c>
      <c r="G1941" s="69" t="s">
        <v>208</v>
      </c>
      <c r="H1941" s="69" t="s">
        <v>208</v>
      </c>
      <c r="I1941" s="69" t="s">
        <v>208</v>
      </c>
      <c r="J1941" s="64">
        <v>1</v>
      </c>
    </row>
    <row r="1942" spans="1:10" x14ac:dyDescent="0.25">
      <c r="A1942" s="3" t="str">
        <f t="shared" si="30"/>
        <v>Climate Zone138/27/2021 (5:00pm-6:00pm)21</v>
      </c>
      <c r="B1942" t="s">
        <v>67</v>
      </c>
      <c r="C1942" t="s">
        <v>186</v>
      </c>
      <c r="D1942" t="s">
        <v>172</v>
      </c>
      <c r="E1942" t="s">
        <v>194</v>
      </c>
      <c r="F1942" s="69" t="s">
        <v>208</v>
      </c>
      <c r="G1942" s="69" t="s">
        <v>208</v>
      </c>
      <c r="H1942" s="69" t="s">
        <v>208</v>
      </c>
      <c r="I1942" s="69" t="s">
        <v>208</v>
      </c>
      <c r="J1942" s="64">
        <v>1</v>
      </c>
    </row>
    <row r="1943" spans="1:10" x14ac:dyDescent="0.25">
      <c r="A1943" s="3" t="str">
        <f t="shared" si="30"/>
        <v>Climate Zone138/27/2021 (5:00pm-6:00pm)22</v>
      </c>
      <c r="B1943" t="s">
        <v>67</v>
      </c>
      <c r="C1943" t="s">
        <v>186</v>
      </c>
      <c r="D1943" t="s">
        <v>172</v>
      </c>
      <c r="E1943" t="s">
        <v>195</v>
      </c>
      <c r="F1943" s="69" t="s">
        <v>208</v>
      </c>
      <c r="G1943" s="69" t="s">
        <v>208</v>
      </c>
      <c r="H1943" s="69" t="s">
        <v>208</v>
      </c>
      <c r="I1943" s="69" t="s">
        <v>208</v>
      </c>
      <c r="J1943" s="64">
        <v>1</v>
      </c>
    </row>
    <row r="1944" spans="1:10" x14ac:dyDescent="0.25">
      <c r="A1944" s="3" t="str">
        <f t="shared" si="30"/>
        <v>Climate Zone138/27/2021 (5:00pm-6:00pm)23</v>
      </c>
      <c r="B1944" t="s">
        <v>67</v>
      </c>
      <c r="C1944" t="s">
        <v>186</v>
      </c>
      <c r="D1944" t="s">
        <v>172</v>
      </c>
      <c r="E1944" t="s">
        <v>196</v>
      </c>
      <c r="F1944" s="69" t="s">
        <v>208</v>
      </c>
      <c r="G1944" s="69" t="s">
        <v>208</v>
      </c>
      <c r="H1944" s="69" t="s">
        <v>208</v>
      </c>
      <c r="I1944" s="69" t="s">
        <v>208</v>
      </c>
      <c r="J1944" s="64">
        <v>1</v>
      </c>
    </row>
    <row r="1945" spans="1:10" x14ac:dyDescent="0.25">
      <c r="A1945" s="3" t="str">
        <f t="shared" si="30"/>
        <v>Climate Zone138/27/2021 (5:00pm-6:00pm)24</v>
      </c>
      <c r="B1945" t="s">
        <v>67</v>
      </c>
      <c r="C1945" t="s">
        <v>186</v>
      </c>
      <c r="D1945" t="s">
        <v>172</v>
      </c>
      <c r="E1945" t="s">
        <v>197</v>
      </c>
      <c r="F1945" s="69" t="s">
        <v>208</v>
      </c>
      <c r="G1945" s="69" t="s">
        <v>208</v>
      </c>
      <c r="H1945" s="69" t="s">
        <v>208</v>
      </c>
      <c r="I1945" s="69" t="s">
        <v>208</v>
      </c>
      <c r="J1945" s="64">
        <v>1</v>
      </c>
    </row>
    <row r="1946" spans="1:10" x14ac:dyDescent="0.25">
      <c r="A1946" s="3" t="str">
        <f t="shared" si="30"/>
        <v>Climate Zone139/9/2021 (3:58pm-5:00pm)1</v>
      </c>
      <c r="B1946" t="s">
        <v>67</v>
      </c>
      <c r="C1946" t="s">
        <v>186</v>
      </c>
      <c r="D1946" t="s">
        <v>173</v>
      </c>
      <c r="E1946" t="s">
        <v>174</v>
      </c>
      <c r="F1946" s="69" t="s">
        <v>208</v>
      </c>
      <c r="G1946" s="69" t="s">
        <v>208</v>
      </c>
      <c r="H1946" s="69" t="s">
        <v>208</v>
      </c>
      <c r="I1946" s="69" t="s">
        <v>208</v>
      </c>
      <c r="J1946" s="64">
        <v>1</v>
      </c>
    </row>
    <row r="1947" spans="1:10" x14ac:dyDescent="0.25">
      <c r="A1947" s="3" t="str">
        <f t="shared" si="30"/>
        <v>Climate Zone139/9/2021 (3:58pm-5:00pm)2</v>
      </c>
      <c r="B1947" t="s">
        <v>67</v>
      </c>
      <c r="C1947" t="s">
        <v>186</v>
      </c>
      <c r="D1947" t="s">
        <v>173</v>
      </c>
      <c r="E1947" t="s">
        <v>175</v>
      </c>
      <c r="F1947" s="69" t="s">
        <v>208</v>
      </c>
      <c r="G1947" s="69" t="s">
        <v>208</v>
      </c>
      <c r="H1947" s="69" t="s">
        <v>208</v>
      </c>
      <c r="I1947" s="69" t="s">
        <v>208</v>
      </c>
      <c r="J1947" s="64">
        <v>1</v>
      </c>
    </row>
    <row r="1948" spans="1:10" x14ac:dyDescent="0.25">
      <c r="A1948" s="3" t="str">
        <f t="shared" si="30"/>
        <v>Climate Zone139/9/2021 (3:58pm-5:00pm)3</v>
      </c>
      <c r="B1948" t="s">
        <v>67</v>
      </c>
      <c r="C1948" t="s">
        <v>186</v>
      </c>
      <c r="D1948" t="s">
        <v>173</v>
      </c>
      <c r="E1948" t="s">
        <v>176</v>
      </c>
      <c r="F1948" s="69" t="s">
        <v>208</v>
      </c>
      <c r="G1948" s="69" t="s">
        <v>208</v>
      </c>
      <c r="H1948" s="69" t="s">
        <v>208</v>
      </c>
      <c r="I1948" s="69" t="s">
        <v>208</v>
      </c>
      <c r="J1948" s="64">
        <v>1</v>
      </c>
    </row>
    <row r="1949" spans="1:10" x14ac:dyDescent="0.25">
      <c r="A1949" s="3" t="str">
        <f t="shared" si="30"/>
        <v>Climate Zone139/9/2021 (3:58pm-5:00pm)4</v>
      </c>
      <c r="B1949" t="s">
        <v>67</v>
      </c>
      <c r="C1949" t="s">
        <v>186</v>
      </c>
      <c r="D1949" t="s">
        <v>173</v>
      </c>
      <c r="E1949" t="s">
        <v>177</v>
      </c>
      <c r="F1949" s="69" t="s">
        <v>208</v>
      </c>
      <c r="G1949" s="69" t="s">
        <v>208</v>
      </c>
      <c r="H1949" s="69" t="s">
        <v>208</v>
      </c>
      <c r="I1949" s="69" t="s">
        <v>208</v>
      </c>
      <c r="J1949" s="64">
        <v>1</v>
      </c>
    </row>
    <row r="1950" spans="1:10" x14ac:dyDescent="0.25">
      <c r="A1950" s="3" t="str">
        <f t="shared" si="30"/>
        <v>Climate Zone139/9/2021 (3:58pm-5:00pm)5</v>
      </c>
      <c r="B1950" t="s">
        <v>67</v>
      </c>
      <c r="C1950" t="s">
        <v>186</v>
      </c>
      <c r="D1950" t="s">
        <v>173</v>
      </c>
      <c r="E1950" t="s">
        <v>178</v>
      </c>
      <c r="F1950" s="69" t="s">
        <v>208</v>
      </c>
      <c r="G1950" s="69" t="s">
        <v>208</v>
      </c>
      <c r="H1950" s="69" t="s">
        <v>208</v>
      </c>
      <c r="I1950" s="69" t="s">
        <v>208</v>
      </c>
      <c r="J1950" s="64">
        <v>1</v>
      </c>
    </row>
    <row r="1951" spans="1:10" x14ac:dyDescent="0.25">
      <c r="A1951" s="3" t="str">
        <f t="shared" si="30"/>
        <v>Climate Zone139/9/2021 (3:58pm-5:00pm)6</v>
      </c>
      <c r="B1951" t="s">
        <v>67</v>
      </c>
      <c r="C1951" t="s">
        <v>186</v>
      </c>
      <c r="D1951" t="s">
        <v>173</v>
      </c>
      <c r="E1951" t="s">
        <v>179</v>
      </c>
      <c r="F1951" s="69" t="s">
        <v>208</v>
      </c>
      <c r="G1951" s="69" t="s">
        <v>208</v>
      </c>
      <c r="H1951" s="69" t="s">
        <v>208</v>
      </c>
      <c r="I1951" s="69" t="s">
        <v>208</v>
      </c>
      <c r="J1951" s="64">
        <v>1</v>
      </c>
    </row>
    <row r="1952" spans="1:10" x14ac:dyDescent="0.25">
      <c r="A1952" s="3" t="str">
        <f t="shared" si="30"/>
        <v>Climate Zone139/9/2021 (3:58pm-5:00pm)7</v>
      </c>
      <c r="B1952" t="s">
        <v>67</v>
      </c>
      <c r="C1952" t="s">
        <v>186</v>
      </c>
      <c r="D1952" t="s">
        <v>173</v>
      </c>
      <c r="E1952" t="s">
        <v>180</v>
      </c>
      <c r="F1952" s="69" t="s">
        <v>208</v>
      </c>
      <c r="G1952" s="69" t="s">
        <v>208</v>
      </c>
      <c r="H1952" s="69" t="s">
        <v>208</v>
      </c>
      <c r="I1952" s="69" t="s">
        <v>208</v>
      </c>
      <c r="J1952" s="64">
        <v>1</v>
      </c>
    </row>
    <row r="1953" spans="1:10" x14ac:dyDescent="0.25">
      <c r="A1953" s="3" t="str">
        <f t="shared" si="30"/>
        <v>Climate Zone139/9/2021 (3:58pm-5:00pm)8</v>
      </c>
      <c r="B1953" t="s">
        <v>67</v>
      </c>
      <c r="C1953" t="s">
        <v>186</v>
      </c>
      <c r="D1953" t="s">
        <v>173</v>
      </c>
      <c r="E1953" t="s">
        <v>181</v>
      </c>
      <c r="F1953" s="69" t="s">
        <v>208</v>
      </c>
      <c r="G1953" s="69" t="s">
        <v>208</v>
      </c>
      <c r="H1953" s="69" t="s">
        <v>208</v>
      </c>
      <c r="I1953" s="69" t="s">
        <v>208</v>
      </c>
      <c r="J1953" s="64">
        <v>1</v>
      </c>
    </row>
    <row r="1954" spans="1:10" x14ac:dyDescent="0.25">
      <c r="A1954" s="3" t="str">
        <f t="shared" si="30"/>
        <v>Climate Zone139/9/2021 (3:58pm-5:00pm)9</v>
      </c>
      <c r="B1954" t="s">
        <v>67</v>
      </c>
      <c r="C1954" t="s">
        <v>186</v>
      </c>
      <c r="D1954" t="s">
        <v>173</v>
      </c>
      <c r="E1954" t="s">
        <v>182</v>
      </c>
      <c r="F1954" s="69" t="s">
        <v>208</v>
      </c>
      <c r="G1954" s="69" t="s">
        <v>208</v>
      </c>
      <c r="H1954" s="69" t="s">
        <v>208</v>
      </c>
      <c r="I1954" s="69" t="s">
        <v>208</v>
      </c>
      <c r="J1954" s="64">
        <v>1</v>
      </c>
    </row>
    <row r="1955" spans="1:10" x14ac:dyDescent="0.25">
      <c r="A1955" s="3" t="str">
        <f t="shared" si="30"/>
        <v>Climate Zone139/9/2021 (3:58pm-5:00pm)10</v>
      </c>
      <c r="B1955" t="s">
        <v>67</v>
      </c>
      <c r="C1955" t="s">
        <v>186</v>
      </c>
      <c r="D1955" t="s">
        <v>173</v>
      </c>
      <c r="E1955" t="s">
        <v>183</v>
      </c>
      <c r="F1955" s="69" t="s">
        <v>208</v>
      </c>
      <c r="G1955" s="69" t="s">
        <v>208</v>
      </c>
      <c r="H1955" s="69" t="s">
        <v>208</v>
      </c>
      <c r="I1955" s="69" t="s">
        <v>208</v>
      </c>
      <c r="J1955" s="64">
        <v>1</v>
      </c>
    </row>
    <row r="1956" spans="1:10" x14ac:dyDescent="0.25">
      <c r="A1956" s="3" t="str">
        <f t="shared" si="30"/>
        <v>Climate Zone139/9/2021 (3:58pm-5:00pm)11</v>
      </c>
      <c r="B1956" t="s">
        <v>67</v>
      </c>
      <c r="C1956" t="s">
        <v>186</v>
      </c>
      <c r="D1956" t="s">
        <v>173</v>
      </c>
      <c r="E1956" t="s">
        <v>184</v>
      </c>
      <c r="F1956" s="69" t="s">
        <v>208</v>
      </c>
      <c r="G1956" s="69" t="s">
        <v>208</v>
      </c>
      <c r="H1956" s="69" t="s">
        <v>208</v>
      </c>
      <c r="I1956" s="69" t="s">
        <v>208</v>
      </c>
      <c r="J1956" s="64">
        <v>1</v>
      </c>
    </row>
    <row r="1957" spans="1:10" x14ac:dyDescent="0.25">
      <c r="A1957" s="3" t="str">
        <f t="shared" si="30"/>
        <v>Climate Zone139/9/2021 (3:58pm-5:00pm)12</v>
      </c>
      <c r="B1957" t="s">
        <v>67</v>
      </c>
      <c r="C1957" t="s">
        <v>186</v>
      </c>
      <c r="D1957" t="s">
        <v>173</v>
      </c>
      <c r="E1957" t="s">
        <v>185</v>
      </c>
      <c r="F1957" s="69" t="s">
        <v>208</v>
      </c>
      <c r="G1957" s="69" t="s">
        <v>208</v>
      </c>
      <c r="H1957" s="69" t="s">
        <v>208</v>
      </c>
      <c r="I1957" s="69" t="s">
        <v>208</v>
      </c>
      <c r="J1957" s="64">
        <v>1</v>
      </c>
    </row>
    <row r="1958" spans="1:10" x14ac:dyDescent="0.25">
      <c r="A1958" s="3" t="str">
        <f t="shared" si="30"/>
        <v>Climate Zone139/9/2021 (3:58pm-5:00pm)13</v>
      </c>
      <c r="B1958" t="s">
        <v>67</v>
      </c>
      <c r="C1958" t="s">
        <v>186</v>
      </c>
      <c r="D1958" t="s">
        <v>173</v>
      </c>
      <c r="E1958" t="s">
        <v>186</v>
      </c>
      <c r="F1958" s="69" t="s">
        <v>208</v>
      </c>
      <c r="G1958" s="69" t="s">
        <v>208</v>
      </c>
      <c r="H1958" s="69" t="s">
        <v>208</v>
      </c>
      <c r="I1958" s="69" t="s">
        <v>208</v>
      </c>
      <c r="J1958" s="64">
        <v>1</v>
      </c>
    </row>
    <row r="1959" spans="1:10" x14ac:dyDescent="0.25">
      <c r="A1959" s="3" t="str">
        <f t="shared" si="30"/>
        <v>Climate Zone139/9/2021 (3:58pm-5:00pm)14</v>
      </c>
      <c r="B1959" t="s">
        <v>67</v>
      </c>
      <c r="C1959" t="s">
        <v>186</v>
      </c>
      <c r="D1959" t="s">
        <v>173</v>
      </c>
      <c r="E1959" t="s">
        <v>187</v>
      </c>
      <c r="F1959" s="69" t="s">
        <v>208</v>
      </c>
      <c r="G1959" s="69" t="s">
        <v>208</v>
      </c>
      <c r="H1959" s="69" t="s">
        <v>208</v>
      </c>
      <c r="I1959" s="69" t="s">
        <v>208</v>
      </c>
      <c r="J1959" s="64">
        <v>1</v>
      </c>
    </row>
    <row r="1960" spans="1:10" x14ac:dyDescent="0.25">
      <c r="A1960" s="3" t="str">
        <f t="shared" si="30"/>
        <v>Climate Zone139/9/2021 (3:58pm-5:00pm)15</v>
      </c>
      <c r="B1960" t="s">
        <v>67</v>
      </c>
      <c r="C1960" t="s">
        <v>186</v>
      </c>
      <c r="D1960" t="s">
        <v>173</v>
      </c>
      <c r="E1960" t="s">
        <v>188</v>
      </c>
      <c r="F1960" s="69" t="s">
        <v>208</v>
      </c>
      <c r="G1960" s="69" t="s">
        <v>208</v>
      </c>
      <c r="H1960" s="69" t="s">
        <v>208</v>
      </c>
      <c r="I1960" s="69" t="s">
        <v>208</v>
      </c>
      <c r="J1960" s="64">
        <v>1</v>
      </c>
    </row>
    <row r="1961" spans="1:10" x14ac:dyDescent="0.25">
      <c r="A1961" s="3" t="str">
        <f t="shared" si="30"/>
        <v>Climate Zone139/9/2021 (3:58pm-5:00pm)16</v>
      </c>
      <c r="B1961" t="s">
        <v>67</v>
      </c>
      <c r="C1961" t="s">
        <v>186</v>
      </c>
      <c r="D1961" t="s">
        <v>173</v>
      </c>
      <c r="E1961" t="s">
        <v>189</v>
      </c>
      <c r="F1961" s="69" t="s">
        <v>208</v>
      </c>
      <c r="G1961" s="69" t="s">
        <v>208</v>
      </c>
      <c r="H1961" s="69" t="s">
        <v>208</v>
      </c>
      <c r="I1961" s="69" t="s">
        <v>208</v>
      </c>
      <c r="J1961" s="64">
        <v>1</v>
      </c>
    </row>
    <row r="1962" spans="1:10" x14ac:dyDescent="0.25">
      <c r="A1962" s="3" t="str">
        <f t="shared" si="30"/>
        <v>Climate Zone139/9/2021 (3:58pm-5:00pm)17</v>
      </c>
      <c r="B1962" t="s">
        <v>67</v>
      </c>
      <c r="C1962" t="s">
        <v>186</v>
      </c>
      <c r="D1962" t="s">
        <v>173</v>
      </c>
      <c r="E1962" t="s">
        <v>190</v>
      </c>
      <c r="F1962" s="69" t="s">
        <v>208</v>
      </c>
      <c r="G1962" s="69" t="s">
        <v>208</v>
      </c>
      <c r="H1962" s="69" t="s">
        <v>208</v>
      </c>
      <c r="I1962" s="69" t="s">
        <v>208</v>
      </c>
      <c r="J1962" s="64">
        <v>1</v>
      </c>
    </row>
    <row r="1963" spans="1:10" x14ac:dyDescent="0.25">
      <c r="A1963" s="3" t="str">
        <f t="shared" si="30"/>
        <v>Climate Zone139/9/2021 (3:58pm-5:00pm)18</v>
      </c>
      <c r="B1963" t="s">
        <v>67</v>
      </c>
      <c r="C1963" t="s">
        <v>186</v>
      </c>
      <c r="D1963" t="s">
        <v>173</v>
      </c>
      <c r="E1963" t="s">
        <v>191</v>
      </c>
      <c r="F1963" s="69" t="s">
        <v>208</v>
      </c>
      <c r="G1963" s="69" t="s">
        <v>208</v>
      </c>
      <c r="H1963" s="69" t="s">
        <v>208</v>
      </c>
      <c r="I1963" s="69" t="s">
        <v>208</v>
      </c>
      <c r="J1963" s="64">
        <v>1</v>
      </c>
    </row>
    <row r="1964" spans="1:10" x14ac:dyDescent="0.25">
      <c r="A1964" s="3" t="str">
        <f t="shared" si="30"/>
        <v>Climate Zone139/9/2021 (3:58pm-5:00pm)19</v>
      </c>
      <c r="B1964" t="s">
        <v>67</v>
      </c>
      <c r="C1964" t="s">
        <v>186</v>
      </c>
      <c r="D1964" t="s">
        <v>173</v>
      </c>
      <c r="E1964" t="s">
        <v>192</v>
      </c>
      <c r="F1964" s="69" t="s">
        <v>208</v>
      </c>
      <c r="G1964" s="69" t="s">
        <v>208</v>
      </c>
      <c r="H1964" s="69" t="s">
        <v>208</v>
      </c>
      <c r="I1964" s="69" t="s">
        <v>208</v>
      </c>
      <c r="J1964" s="64">
        <v>1</v>
      </c>
    </row>
    <row r="1965" spans="1:10" x14ac:dyDescent="0.25">
      <c r="A1965" s="3" t="str">
        <f t="shared" si="30"/>
        <v>Climate Zone139/9/2021 (3:58pm-5:00pm)20</v>
      </c>
      <c r="B1965" t="s">
        <v>67</v>
      </c>
      <c r="C1965" t="s">
        <v>186</v>
      </c>
      <c r="D1965" t="s">
        <v>173</v>
      </c>
      <c r="E1965" t="s">
        <v>193</v>
      </c>
      <c r="F1965" s="69" t="s">
        <v>208</v>
      </c>
      <c r="G1965" s="69" t="s">
        <v>208</v>
      </c>
      <c r="H1965" s="69" t="s">
        <v>208</v>
      </c>
      <c r="I1965" s="69" t="s">
        <v>208</v>
      </c>
      <c r="J1965" s="64">
        <v>1</v>
      </c>
    </row>
    <row r="1966" spans="1:10" x14ac:dyDescent="0.25">
      <c r="A1966" s="3" t="str">
        <f t="shared" si="30"/>
        <v>Climate Zone139/9/2021 (3:58pm-5:00pm)21</v>
      </c>
      <c r="B1966" t="s">
        <v>67</v>
      </c>
      <c r="C1966" t="s">
        <v>186</v>
      </c>
      <c r="D1966" t="s">
        <v>173</v>
      </c>
      <c r="E1966" t="s">
        <v>194</v>
      </c>
      <c r="F1966" s="69" t="s">
        <v>208</v>
      </c>
      <c r="G1966" s="69" t="s">
        <v>208</v>
      </c>
      <c r="H1966" s="69" t="s">
        <v>208</v>
      </c>
      <c r="I1966" s="69" t="s">
        <v>208</v>
      </c>
      <c r="J1966" s="64">
        <v>1</v>
      </c>
    </row>
    <row r="1967" spans="1:10" x14ac:dyDescent="0.25">
      <c r="A1967" s="3" t="str">
        <f t="shared" si="30"/>
        <v>Climate Zone139/9/2021 (3:58pm-5:00pm)22</v>
      </c>
      <c r="B1967" t="s">
        <v>67</v>
      </c>
      <c r="C1967" t="s">
        <v>186</v>
      </c>
      <c r="D1967" t="s">
        <v>173</v>
      </c>
      <c r="E1967" t="s">
        <v>195</v>
      </c>
      <c r="F1967" s="69" t="s">
        <v>208</v>
      </c>
      <c r="G1967" s="69" t="s">
        <v>208</v>
      </c>
      <c r="H1967" s="69" t="s">
        <v>208</v>
      </c>
      <c r="I1967" s="69" t="s">
        <v>208</v>
      </c>
      <c r="J1967" s="64">
        <v>1</v>
      </c>
    </row>
    <row r="1968" spans="1:10" x14ac:dyDescent="0.25">
      <c r="A1968" s="3" t="str">
        <f t="shared" si="30"/>
        <v>Climate Zone139/9/2021 (3:58pm-5:00pm)23</v>
      </c>
      <c r="B1968" t="s">
        <v>67</v>
      </c>
      <c r="C1968" t="s">
        <v>186</v>
      </c>
      <c r="D1968" t="s">
        <v>173</v>
      </c>
      <c r="E1968" t="s">
        <v>196</v>
      </c>
      <c r="F1968" s="69" t="s">
        <v>208</v>
      </c>
      <c r="G1968" s="69" t="s">
        <v>208</v>
      </c>
      <c r="H1968" s="69" t="s">
        <v>208</v>
      </c>
      <c r="I1968" s="69" t="s">
        <v>208</v>
      </c>
      <c r="J1968" s="64">
        <v>1</v>
      </c>
    </row>
    <row r="1969" spans="1:10" x14ac:dyDescent="0.25">
      <c r="A1969" s="3" t="str">
        <f t="shared" si="30"/>
        <v>Climate Zone139/9/2021 (3:58pm-5:00pm)24</v>
      </c>
      <c r="B1969" t="s">
        <v>67</v>
      </c>
      <c r="C1969" t="s">
        <v>186</v>
      </c>
      <c r="D1969" t="s">
        <v>173</v>
      </c>
      <c r="E1969" t="s">
        <v>197</v>
      </c>
      <c r="F1969" s="69" t="s">
        <v>208</v>
      </c>
      <c r="G1969" s="69" t="s">
        <v>208</v>
      </c>
      <c r="H1969" s="69" t="s">
        <v>208</v>
      </c>
      <c r="I1969" s="69" t="s">
        <v>208</v>
      </c>
      <c r="J1969" s="64">
        <v>1</v>
      </c>
    </row>
    <row r="1970" spans="1:10" x14ac:dyDescent="0.25">
      <c r="A1970" s="3" t="str">
        <f t="shared" si="30"/>
        <v>Climate Zone13Average Event Day (5:00pm-6:00pm)1</v>
      </c>
      <c r="B1970" t="s">
        <v>67</v>
      </c>
      <c r="C1970" t="s">
        <v>186</v>
      </c>
      <c r="D1970" t="s">
        <v>167</v>
      </c>
      <c r="E1970" t="s">
        <v>174</v>
      </c>
      <c r="F1970" s="69" t="s">
        <v>208</v>
      </c>
      <c r="G1970" s="69" t="s">
        <v>208</v>
      </c>
      <c r="H1970" s="69" t="s">
        <v>208</v>
      </c>
      <c r="I1970" s="69" t="s">
        <v>208</v>
      </c>
      <c r="J1970" s="64">
        <v>1</v>
      </c>
    </row>
    <row r="1971" spans="1:10" x14ac:dyDescent="0.25">
      <c r="A1971" s="3" t="str">
        <f t="shared" si="30"/>
        <v>Climate Zone13Average Event Day (5:00pm-6:00pm)2</v>
      </c>
      <c r="B1971" t="s">
        <v>67</v>
      </c>
      <c r="C1971" t="s">
        <v>186</v>
      </c>
      <c r="D1971" t="s">
        <v>167</v>
      </c>
      <c r="E1971" t="s">
        <v>175</v>
      </c>
      <c r="F1971" s="69" t="s">
        <v>208</v>
      </c>
      <c r="G1971" s="69" t="s">
        <v>208</v>
      </c>
      <c r="H1971" s="69" t="s">
        <v>208</v>
      </c>
      <c r="I1971" s="69" t="s">
        <v>208</v>
      </c>
      <c r="J1971" s="64">
        <v>1</v>
      </c>
    </row>
    <row r="1972" spans="1:10" x14ac:dyDescent="0.25">
      <c r="A1972" s="3" t="str">
        <f t="shared" si="30"/>
        <v>Climate Zone13Average Event Day (5:00pm-6:00pm)3</v>
      </c>
      <c r="B1972" t="s">
        <v>67</v>
      </c>
      <c r="C1972" t="s">
        <v>186</v>
      </c>
      <c r="D1972" t="s">
        <v>167</v>
      </c>
      <c r="E1972" t="s">
        <v>176</v>
      </c>
      <c r="F1972" s="69" t="s">
        <v>208</v>
      </c>
      <c r="G1972" s="69" t="s">
        <v>208</v>
      </c>
      <c r="H1972" s="69" t="s">
        <v>208</v>
      </c>
      <c r="I1972" s="69" t="s">
        <v>208</v>
      </c>
      <c r="J1972" s="64">
        <v>1</v>
      </c>
    </row>
    <row r="1973" spans="1:10" x14ac:dyDescent="0.25">
      <c r="A1973" s="3" t="str">
        <f t="shared" si="30"/>
        <v>Climate Zone13Average Event Day (5:00pm-6:00pm)4</v>
      </c>
      <c r="B1973" t="s">
        <v>67</v>
      </c>
      <c r="C1973" t="s">
        <v>186</v>
      </c>
      <c r="D1973" t="s">
        <v>167</v>
      </c>
      <c r="E1973" t="s">
        <v>177</v>
      </c>
      <c r="F1973" s="69" t="s">
        <v>208</v>
      </c>
      <c r="G1973" s="69" t="s">
        <v>208</v>
      </c>
      <c r="H1973" s="69" t="s">
        <v>208</v>
      </c>
      <c r="I1973" s="69" t="s">
        <v>208</v>
      </c>
      <c r="J1973" s="64">
        <v>1</v>
      </c>
    </row>
    <row r="1974" spans="1:10" x14ac:dyDescent="0.25">
      <c r="A1974" s="3" t="str">
        <f t="shared" si="30"/>
        <v>Climate Zone13Average Event Day (5:00pm-6:00pm)5</v>
      </c>
      <c r="B1974" t="s">
        <v>67</v>
      </c>
      <c r="C1974" t="s">
        <v>186</v>
      </c>
      <c r="D1974" t="s">
        <v>167</v>
      </c>
      <c r="E1974" t="s">
        <v>178</v>
      </c>
      <c r="F1974" s="69" t="s">
        <v>208</v>
      </c>
      <c r="G1974" s="69" t="s">
        <v>208</v>
      </c>
      <c r="H1974" s="69" t="s">
        <v>208</v>
      </c>
      <c r="I1974" s="69" t="s">
        <v>208</v>
      </c>
      <c r="J1974" s="64">
        <v>1</v>
      </c>
    </row>
    <row r="1975" spans="1:10" x14ac:dyDescent="0.25">
      <c r="A1975" s="3" t="str">
        <f t="shared" si="30"/>
        <v>Climate Zone13Average Event Day (5:00pm-6:00pm)6</v>
      </c>
      <c r="B1975" t="s">
        <v>67</v>
      </c>
      <c r="C1975" t="s">
        <v>186</v>
      </c>
      <c r="D1975" t="s">
        <v>167</v>
      </c>
      <c r="E1975" t="s">
        <v>179</v>
      </c>
      <c r="F1975" s="69" t="s">
        <v>208</v>
      </c>
      <c r="G1975" s="69" t="s">
        <v>208</v>
      </c>
      <c r="H1975" s="69" t="s">
        <v>208</v>
      </c>
      <c r="I1975" s="69" t="s">
        <v>208</v>
      </c>
      <c r="J1975" s="64">
        <v>1</v>
      </c>
    </row>
    <row r="1976" spans="1:10" x14ac:dyDescent="0.25">
      <c r="A1976" s="3" t="str">
        <f t="shared" si="30"/>
        <v>Climate Zone13Average Event Day (5:00pm-6:00pm)7</v>
      </c>
      <c r="B1976" t="s">
        <v>67</v>
      </c>
      <c r="C1976" t="s">
        <v>186</v>
      </c>
      <c r="D1976" t="s">
        <v>167</v>
      </c>
      <c r="E1976" t="s">
        <v>180</v>
      </c>
      <c r="F1976" s="69" t="s">
        <v>208</v>
      </c>
      <c r="G1976" s="69" t="s">
        <v>208</v>
      </c>
      <c r="H1976" s="69" t="s">
        <v>208</v>
      </c>
      <c r="I1976" s="69" t="s">
        <v>208</v>
      </c>
      <c r="J1976" s="64">
        <v>1</v>
      </c>
    </row>
    <row r="1977" spans="1:10" x14ac:dyDescent="0.25">
      <c r="A1977" s="3" t="str">
        <f t="shared" si="30"/>
        <v>Climate Zone13Average Event Day (5:00pm-6:00pm)8</v>
      </c>
      <c r="B1977" t="s">
        <v>67</v>
      </c>
      <c r="C1977" t="s">
        <v>186</v>
      </c>
      <c r="D1977" t="s">
        <v>167</v>
      </c>
      <c r="E1977" t="s">
        <v>181</v>
      </c>
      <c r="F1977" s="69" t="s">
        <v>208</v>
      </c>
      <c r="G1977" s="69" t="s">
        <v>208</v>
      </c>
      <c r="H1977" s="69" t="s">
        <v>208</v>
      </c>
      <c r="I1977" s="69" t="s">
        <v>208</v>
      </c>
      <c r="J1977" s="64">
        <v>1</v>
      </c>
    </row>
    <row r="1978" spans="1:10" x14ac:dyDescent="0.25">
      <c r="A1978" s="3" t="str">
        <f t="shared" si="30"/>
        <v>Climate Zone13Average Event Day (5:00pm-6:00pm)9</v>
      </c>
      <c r="B1978" t="s">
        <v>67</v>
      </c>
      <c r="C1978" t="s">
        <v>186</v>
      </c>
      <c r="D1978" t="s">
        <v>167</v>
      </c>
      <c r="E1978" t="s">
        <v>182</v>
      </c>
      <c r="F1978" s="69" t="s">
        <v>208</v>
      </c>
      <c r="G1978" s="69" t="s">
        <v>208</v>
      </c>
      <c r="H1978" s="69" t="s">
        <v>208</v>
      </c>
      <c r="I1978" s="69" t="s">
        <v>208</v>
      </c>
      <c r="J1978" s="64">
        <v>1</v>
      </c>
    </row>
    <row r="1979" spans="1:10" x14ac:dyDescent="0.25">
      <c r="A1979" s="3" t="str">
        <f t="shared" si="30"/>
        <v>Climate Zone13Average Event Day (5:00pm-6:00pm)10</v>
      </c>
      <c r="B1979" t="s">
        <v>67</v>
      </c>
      <c r="C1979" t="s">
        <v>186</v>
      </c>
      <c r="D1979" t="s">
        <v>167</v>
      </c>
      <c r="E1979" t="s">
        <v>183</v>
      </c>
      <c r="F1979" s="69" t="s">
        <v>208</v>
      </c>
      <c r="G1979" s="69" t="s">
        <v>208</v>
      </c>
      <c r="H1979" s="69" t="s">
        <v>208</v>
      </c>
      <c r="I1979" s="69" t="s">
        <v>208</v>
      </c>
      <c r="J1979" s="64">
        <v>1</v>
      </c>
    </row>
    <row r="1980" spans="1:10" x14ac:dyDescent="0.25">
      <c r="A1980" s="3" t="str">
        <f t="shared" si="30"/>
        <v>Climate Zone13Average Event Day (5:00pm-6:00pm)11</v>
      </c>
      <c r="B1980" t="s">
        <v>67</v>
      </c>
      <c r="C1980" t="s">
        <v>186</v>
      </c>
      <c r="D1980" t="s">
        <v>167</v>
      </c>
      <c r="E1980" t="s">
        <v>184</v>
      </c>
      <c r="F1980" s="69" t="s">
        <v>208</v>
      </c>
      <c r="G1980" s="69" t="s">
        <v>208</v>
      </c>
      <c r="H1980" s="69" t="s">
        <v>208</v>
      </c>
      <c r="I1980" s="69" t="s">
        <v>208</v>
      </c>
      <c r="J1980" s="64">
        <v>1</v>
      </c>
    </row>
    <row r="1981" spans="1:10" x14ac:dyDescent="0.25">
      <c r="A1981" s="3" t="str">
        <f t="shared" si="30"/>
        <v>Climate Zone13Average Event Day (5:00pm-6:00pm)12</v>
      </c>
      <c r="B1981" t="s">
        <v>67</v>
      </c>
      <c r="C1981" t="s">
        <v>186</v>
      </c>
      <c r="D1981" t="s">
        <v>167</v>
      </c>
      <c r="E1981" t="s">
        <v>185</v>
      </c>
      <c r="F1981" s="69" t="s">
        <v>208</v>
      </c>
      <c r="G1981" s="69" t="s">
        <v>208</v>
      </c>
      <c r="H1981" s="69" t="s">
        <v>208</v>
      </c>
      <c r="I1981" s="69" t="s">
        <v>208</v>
      </c>
      <c r="J1981" s="64">
        <v>1</v>
      </c>
    </row>
    <row r="1982" spans="1:10" x14ac:dyDescent="0.25">
      <c r="A1982" s="3" t="str">
        <f t="shared" si="30"/>
        <v>Climate Zone13Average Event Day (5:00pm-6:00pm)13</v>
      </c>
      <c r="B1982" t="s">
        <v>67</v>
      </c>
      <c r="C1982" t="s">
        <v>186</v>
      </c>
      <c r="D1982" t="s">
        <v>167</v>
      </c>
      <c r="E1982" t="s">
        <v>186</v>
      </c>
      <c r="F1982" s="69" t="s">
        <v>208</v>
      </c>
      <c r="G1982" s="69" t="s">
        <v>208</v>
      </c>
      <c r="H1982" s="69" t="s">
        <v>208</v>
      </c>
      <c r="I1982" s="69" t="s">
        <v>208</v>
      </c>
      <c r="J1982" s="64">
        <v>1</v>
      </c>
    </row>
    <row r="1983" spans="1:10" x14ac:dyDescent="0.25">
      <c r="A1983" s="3" t="str">
        <f t="shared" si="30"/>
        <v>Climate Zone13Average Event Day (5:00pm-6:00pm)14</v>
      </c>
      <c r="B1983" t="s">
        <v>67</v>
      </c>
      <c r="C1983" t="s">
        <v>186</v>
      </c>
      <c r="D1983" t="s">
        <v>167</v>
      </c>
      <c r="E1983" t="s">
        <v>187</v>
      </c>
      <c r="F1983" s="69" t="s">
        <v>208</v>
      </c>
      <c r="G1983" s="69" t="s">
        <v>208</v>
      </c>
      <c r="H1983" s="69" t="s">
        <v>208</v>
      </c>
      <c r="I1983" s="69" t="s">
        <v>208</v>
      </c>
      <c r="J1983" s="64">
        <v>1</v>
      </c>
    </row>
    <row r="1984" spans="1:10" x14ac:dyDescent="0.25">
      <c r="A1984" s="3" t="str">
        <f t="shared" si="30"/>
        <v>Climate Zone13Average Event Day (5:00pm-6:00pm)15</v>
      </c>
      <c r="B1984" t="s">
        <v>67</v>
      </c>
      <c r="C1984" t="s">
        <v>186</v>
      </c>
      <c r="D1984" t="s">
        <v>167</v>
      </c>
      <c r="E1984" t="s">
        <v>188</v>
      </c>
      <c r="F1984" s="69" t="s">
        <v>208</v>
      </c>
      <c r="G1984" s="69" t="s">
        <v>208</v>
      </c>
      <c r="H1984" s="69" t="s">
        <v>208</v>
      </c>
      <c r="I1984" s="69" t="s">
        <v>208</v>
      </c>
      <c r="J1984" s="64">
        <v>1</v>
      </c>
    </row>
    <row r="1985" spans="1:10" x14ac:dyDescent="0.25">
      <c r="A1985" s="3" t="str">
        <f t="shared" si="30"/>
        <v>Climate Zone13Average Event Day (5:00pm-6:00pm)16</v>
      </c>
      <c r="B1985" t="s">
        <v>67</v>
      </c>
      <c r="C1985" t="s">
        <v>186</v>
      </c>
      <c r="D1985" t="s">
        <v>167</v>
      </c>
      <c r="E1985" t="s">
        <v>189</v>
      </c>
      <c r="F1985" s="69" t="s">
        <v>208</v>
      </c>
      <c r="G1985" s="69" t="s">
        <v>208</v>
      </c>
      <c r="H1985" s="69" t="s">
        <v>208</v>
      </c>
      <c r="I1985" s="69" t="s">
        <v>208</v>
      </c>
      <c r="J1985" s="64">
        <v>1</v>
      </c>
    </row>
    <row r="1986" spans="1:10" x14ac:dyDescent="0.25">
      <c r="A1986" s="3" t="str">
        <f t="shared" si="30"/>
        <v>Climate Zone13Average Event Day (5:00pm-6:00pm)17</v>
      </c>
      <c r="B1986" t="s">
        <v>67</v>
      </c>
      <c r="C1986" t="s">
        <v>186</v>
      </c>
      <c r="D1986" t="s">
        <v>167</v>
      </c>
      <c r="E1986" t="s">
        <v>190</v>
      </c>
      <c r="F1986" s="69" t="s">
        <v>208</v>
      </c>
      <c r="G1986" s="69" t="s">
        <v>208</v>
      </c>
      <c r="H1986" s="69" t="s">
        <v>208</v>
      </c>
      <c r="I1986" s="69" t="s">
        <v>208</v>
      </c>
      <c r="J1986" s="64">
        <v>1</v>
      </c>
    </row>
    <row r="1987" spans="1:10" x14ac:dyDescent="0.25">
      <c r="A1987" s="3" t="str">
        <f t="shared" ref="A1987:A2050" si="31">B1987&amp;C1987&amp;D1987&amp;E1987</f>
        <v>Climate Zone13Average Event Day (5:00pm-6:00pm)18</v>
      </c>
      <c r="B1987" t="s">
        <v>67</v>
      </c>
      <c r="C1987" t="s">
        <v>186</v>
      </c>
      <c r="D1987" t="s">
        <v>167</v>
      </c>
      <c r="E1987" t="s">
        <v>191</v>
      </c>
      <c r="F1987" s="69" t="s">
        <v>208</v>
      </c>
      <c r="G1987" s="69" t="s">
        <v>208</v>
      </c>
      <c r="H1987" s="69" t="s">
        <v>208</v>
      </c>
      <c r="I1987" s="69" t="s">
        <v>208</v>
      </c>
      <c r="J1987" s="64">
        <v>1</v>
      </c>
    </row>
    <row r="1988" spans="1:10" x14ac:dyDescent="0.25">
      <c r="A1988" s="3" t="str">
        <f t="shared" si="31"/>
        <v>Climate Zone13Average Event Day (5:00pm-6:00pm)19</v>
      </c>
      <c r="B1988" t="s">
        <v>67</v>
      </c>
      <c r="C1988" t="s">
        <v>186</v>
      </c>
      <c r="D1988" t="s">
        <v>167</v>
      </c>
      <c r="E1988" t="s">
        <v>192</v>
      </c>
      <c r="F1988" s="69" t="s">
        <v>208</v>
      </c>
      <c r="G1988" s="69" t="s">
        <v>208</v>
      </c>
      <c r="H1988" s="69" t="s">
        <v>208</v>
      </c>
      <c r="I1988" s="69" t="s">
        <v>208</v>
      </c>
      <c r="J1988" s="64">
        <v>1</v>
      </c>
    </row>
    <row r="1989" spans="1:10" x14ac:dyDescent="0.25">
      <c r="A1989" s="3" t="str">
        <f t="shared" si="31"/>
        <v>Climate Zone13Average Event Day (5:00pm-6:00pm)20</v>
      </c>
      <c r="B1989" t="s">
        <v>67</v>
      </c>
      <c r="C1989" t="s">
        <v>186</v>
      </c>
      <c r="D1989" t="s">
        <v>167</v>
      </c>
      <c r="E1989" t="s">
        <v>193</v>
      </c>
      <c r="F1989" s="69" t="s">
        <v>208</v>
      </c>
      <c r="G1989" s="69" t="s">
        <v>208</v>
      </c>
      <c r="H1989" s="69" t="s">
        <v>208</v>
      </c>
      <c r="I1989" s="69" t="s">
        <v>208</v>
      </c>
      <c r="J1989" s="64">
        <v>1</v>
      </c>
    </row>
    <row r="1990" spans="1:10" x14ac:dyDescent="0.25">
      <c r="A1990" s="3" t="str">
        <f t="shared" si="31"/>
        <v>Climate Zone13Average Event Day (5:00pm-6:00pm)21</v>
      </c>
      <c r="B1990" t="s">
        <v>67</v>
      </c>
      <c r="C1990" t="s">
        <v>186</v>
      </c>
      <c r="D1990" t="s">
        <v>167</v>
      </c>
      <c r="E1990" t="s">
        <v>194</v>
      </c>
      <c r="F1990" s="69" t="s">
        <v>208</v>
      </c>
      <c r="G1990" s="69" t="s">
        <v>208</v>
      </c>
      <c r="H1990" s="69" t="s">
        <v>208</v>
      </c>
      <c r="I1990" s="69" t="s">
        <v>208</v>
      </c>
      <c r="J1990" s="64">
        <v>1</v>
      </c>
    </row>
    <row r="1991" spans="1:10" x14ac:dyDescent="0.25">
      <c r="A1991" s="3" t="str">
        <f t="shared" si="31"/>
        <v>Climate Zone13Average Event Day (5:00pm-6:00pm)22</v>
      </c>
      <c r="B1991" t="s">
        <v>67</v>
      </c>
      <c r="C1991" t="s">
        <v>186</v>
      </c>
      <c r="D1991" t="s">
        <v>167</v>
      </c>
      <c r="E1991" t="s">
        <v>195</v>
      </c>
      <c r="F1991" s="69" t="s">
        <v>208</v>
      </c>
      <c r="G1991" s="69" t="s">
        <v>208</v>
      </c>
      <c r="H1991" s="69" t="s">
        <v>208</v>
      </c>
      <c r="I1991" s="69" t="s">
        <v>208</v>
      </c>
      <c r="J1991" s="64">
        <v>1</v>
      </c>
    </row>
    <row r="1992" spans="1:10" x14ac:dyDescent="0.25">
      <c r="A1992" s="3" t="str">
        <f t="shared" si="31"/>
        <v>Climate Zone13Average Event Day (5:00pm-6:00pm)23</v>
      </c>
      <c r="B1992" t="s">
        <v>67</v>
      </c>
      <c r="C1992" t="s">
        <v>186</v>
      </c>
      <c r="D1992" t="s">
        <v>167</v>
      </c>
      <c r="E1992" t="s">
        <v>196</v>
      </c>
      <c r="F1992" s="69" t="s">
        <v>208</v>
      </c>
      <c r="G1992" s="69" t="s">
        <v>208</v>
      </c>
      <c r="H1992" s="69" t="s">
        <v>208</v>
      </c>
      <c r="I1992" s="69" t="s">
        <v>208</v>
      </c>
      <c r="J1992" s="64">
        <v>1</v>
      </c>
    </row>
    <row r="1993" spans="1:10" x14ac:dyDescent="0.25">
      <c r="A1993" s="3" t="str">
        <f t="shared" si="31"/>
        <v>Climate Zone13Average Event Day (5:00pm-6:00pm)24</v>
      </c>
      <c r="B1993" t="s">
        <v>67</v>
      </c>
      <c r="C1993" t="s">
        <v>186</v>
      </c>
      <c r="D1993" t="s">
        <v>167</v>
      </c>
      <c r="E1993" t="s">
        <v>197</v>
      </c>
      <c r="F1993" s="69" t="s">
        <v>208</v>
      </c>
      <c r="G1993" s="69" t="s">
        <v>208</v>
      </c>
      <c r="H1993" s="69" t="s">
        <v>208</v>
      </c>
      <c r="I1993" s="69" t="s">
        <v>208</v>
      </c>
      <c r="J1993" s="64">
        <v>1</v>
      </c>
    </row>
    <row r="1994" spans="1:10" x14ac:dyDescent="0.25">
      <c r="A1994" s="3" t="str">
        <f t="shared" si="31"/>
        <v>Climate Zone146/17/2021 (5:00pm-6:00pm)1</v>
      </c>
      <c r="B1994" t="s">
        <v>67</v>
      </c>
      <c r="C1994" t="s">
        <v>187</v>
      </c>
      <c r="D1994" t="s">
        <v>170</v>
      </c>
      <c r="E1994" t="s">
        <v>174</v>
      </c>
      <c r="F1994" s="69" t="s">
        <v>208</v>
      </c>
      <c r="G1994" s="69" t="s">
        <v>208</v>
      </c>
      <c r="H1994" s="69" t="s">
        <v>208</v>
      </c>
      <c r="I1994" s="69" t="s">
        <v>208</v>
      </c>
      <c r="J1994" s="64">
        <v>1</v>
      </c>
    </row>
    <row r="1995" spans="1:10" x14ac:dyDescent="0.25">
      <c r="A1995" s="3" t="str">
        <f t="shared" si="31"/>
        <v>Climate Zone146/17/2021 (5:00pm-6:00pm)2</v>
      </c>
      <c r="B1995" t="s">
        <v>67</v>
      </c>
      <c r="C1995" t="s">
        <v>187</v>
      </c>
      <c r="D1995" t="s">
        <v>170</v>
      </c>
      <c r="E1995" t="s">
        <v>175</v>
      </c>
      <c r="F1995" s="69" t="s">
        <v>208</v>
      </c>
      <c r="G1995" s="69" t="s">
        <v>208</v>
      </c>
      <c r="H1995" s="69" t="s">
        <v>208</v>
      </c>
      <c r="I1995" s="69" t="s">
        <v>208</v>
      </c>
      <c r="J1995" s="64">
        <v>1</v>
      </c>
    </row>
    <row r="1996" spans="1:10" x14ac:dyDescent="0.25">
      <c r="A1996" s="3" t="str">
        <f t="shared" si="31"/>
        <v>Climate Zone146/17/2021 (5:00pm-6:00pm)3</v>
      </c>
      <c r="B1996" t="s">
        <v>67</v>
      </c>
      <c r="C1996" t="s">
        <v>187</v>
      </c>
      <c r="D1996" t="s">
        <v>170</v>
      </c>
      <c r="E1996" t="s">
        <v>176</v>
      </c>
      <c r="F1996" s="69" t="s">
        <v>208</v>
      </c>
      <c r="G1996" s="69" t="s">
        <v>208</v>
      </c>
      <c r="H1996" s="69" t="s">
        <v>208</v>
      </c>
      <c r="I1996" s="69" t="s">
        <v>208</v>
      </c>
      <c r="J1996" s="64">
        <v>1</v>
      </c>
    </row>
    <row r="1997" spans="1:10" x14ac:dyDescent="0.25">
      <c r="A1997" s="3" t="str">
        <f t="shared" si="31"/>
        <v>Climate Zone146/17/2021 (5:00pm-6:00pm)4</v>
      </c>
      <c r="B1997" t="s">
        <v>67</v>
      </c>
      <c r="C1997" t="s">
        <v>187</v>
      </c>
      <c r="D1997" t="s">
        <v>170</v>
      </c>
      <c r="E1997" t="s">
        <v>177</v>
      </c>
      <c r="F1997" s="69" t="s">
        <v>208</v>
      </c>
      <c r="G1997" s="69" t="s">
        <v>208</v>
      </c>
      <c r="H1997" s="69" t="s">
        <v>208</v>
      </c>
      <c r="I1997" s="69" t="s">
        <v>208</v>
      </c>
      <c r="J1997" s="64">
        <v>1</v>
      </c>
    </row>
    <row r="1998" spans="1:10" x14ac:dyDescent="0.25">
      <c r="A1998" s="3" t="str">
        <f t="shared" si="31"/>
        <v>Climate Zone146/17/2021 (5:00pm-6:00pm)5</v>
      </c>
      <c r="B1998" t="s">
        <v>67</v>
      </c>
      <c r="C1998" t="s">
        <v>187</v>
      </c>
      <c r="D1998" t="s">
        <v>170</v>
      </c>
      <c r="E1998" t="s">
        <v>178</v>
      </c>
      <c r="F1998" s="69" t="s">
        <v>208</v>
      </c>
      <c r="G1998" s="69" t="s">
        <v>208</v>
      </c>
      <c r="H1998" s="69" t="s">
        <v>208</v>
      </c>
      <c r="I1998" s="69" t="s">
        <v>208</v>
      </c>
      <c r="J1998" s="64">
        <v>1</v>
      </c>
    </row>
    <row r="1999" spans="1:10" x14ac:dyDescent="0.25">
      <c r="A1999" s="3" t="str">
        <f t="shared" si="31"/>
        <v>Climate Zone146/17/2021 (5:00pm-6:00pm)6</v>
      </c>
      <c r="B1999" t="s">
        <v>67</v>
      </c>
      <c r="C1999" t="s">
        <v>187</v>
      </c>
      <c r="D1999" t="s">
        <v>170</v>
      </c>
      <c r="E1999" t="s">
        <v>179</v>
      </c>
      <c r="F1999" s="69" t="s">
        <v>208</v>
      </c>
      <c r="G1999" s="69" t="s">
        <v>208</v>
      </c>
      <c r="H1999" s="69" t="s">
        <v>208</v>
      </c>
      <c r="I1999" s="69" t="s">
        <v>208</v>
      </c>
      <c r="J1999" s="64">
        <v>1</v>
      </c>
    </row>
    <row r="2000" spans="1:10" x14ac:dyDescent="0.25">
      <c r="A2000" s="3" t="str">
        <f t="shared" si="31"/>
        <v>Climate Zone146/17/2021 (5:00pm-6:00pm)7</v>
      </c>
      <c r="B2000" t="s">
        <v>67</v>
      </c>
      <c r="C2000" t="s">
        <v>187</v>
      </c>
      <c r="D2000" t="s">
        <v>170</v>
      </c>
      <c r="E2000" t="s">
        <v>180</v>
      </c>
      <c r="F2000" s="69" t="s">
        <v>208</v>
      </c>
      <c r="G2000" s="69" t="s">
        <v>208</v>
      </c>
      <c r="H2000" s="69" t="s">
        <v>208</v>
      </c>
      <c r="I2000" s="69" t="s">
        <v>208</v>
      </c>
      <c r="J2000" s="64">
        <v>1</v>
      </c>
    </row>
    <row r="2001" spans="1:10" x14ac:dyDescent="0.25">
      <c r="A2001" s="3" t="str">
        <f t="shared" si="31"/>
        <v>Climate Zone146/17/2021 (5:00pm-6:00pm)8</v>
      </c>
      <c r="B2001" t="s">
        <v>67</v>
      </c>
      <c r="C2001" t="s">
        <v>187</v>
      </c>
      <c r="D2001" t="s">
        <v>170</v>
      </c>
      <c r="E2001" t="s">
        <v>181</v>
      </c>
      <c r="F2001" s="69" t="s">
        <v>208</v>
      </c>
      <c r="G2001" s="69" t="s">
        <v>208</v>
      </c>
      <c r="H2001" s="69" t="s">
        <v>208</v>
      </c>
      <c r="I2001" s="69" t="s">
        <v>208</v>
      </c>
      <c r="J2001" s="64">
        <v>1</v>
      </c>
    </row>
    <row r="2002" spans="1:10" x14ac:dyDescent="0.25">
      <c r="A2002" s="3" t="str">
        <f t="shared" si="31"/>
        <v>Climate Zone146/17/2021 (5:00pm-6:00pm)9</v>
      </c>
      <c r="B2002" t="s">
        <v>67</v>
      </c>
      <c r="C2002" t="s">
        <v>187</v>
      </c>
      <c r="D2002" t="s">
        <v>170</v>
      </c>
      <c r="E2002" t="s">
        <v>182</v>
      </c>
      <c r="F2002" s="69" t="s">
        <v>208</v>
      </c>
      <c r="G2002" s="69" t="s">
        <v>208</v>
      </c>
      <c r="H2002" s="69" t="s">
        <v>208</v>
      </c>
      <c r="I2002" s="69" t="s">
        <v>208</v>
      </c>
      <c r="J2002" s="64">
        <v>1</v>
      </c>
    </row>
    <row r="2003" spans="1:10" x14ac:dyDescent="0.25">
      <c r="A2003" s="3" t="str">
        <f t="shared" si="31"/>
        <v>Climate Zone146/17/2021 (5:00pm-6:00pm)10</v>
      </c>
      <c r="B2003" t="s">
        <v>67</v>
      </c>
      <c r="C2003" t="s">
        <v>187</v>
      </c>
      <c r="D2003" t="s">
        <v>170</v>
      </c>
      <c r="E2003" t="s">
        <v>183</v>
      </c>
      <c r="F2003" s="69" t="s">
        <v>208</v>
      </c>
      <c r="G2003" s="69" t="s">
        <v>208</v>
      </c>
      <c r="H2003" s="69" t="s">
        <v>208</v>
      </c>
      <c r="I2003" s="69" t="s">
        <v>208</v>
      </c>
      <c r="J2003" s="64">
        <v>1</v>
      </c>
    </row>
    <row r="2004" spans="1:10" x14ac:dyDescent="0.25">
      <c r="A2004" s="3" t="str">
        <f t="shared" si="31"/>
        <v>Climate Zone146/17/2021 (5:00pm-6:00pm)11</v>
      </c>
      <c r="B2004" t="s">
        <v>67</v>
      </c>
      <c r="C2004" t="s">
        <v>187</v>
      </c>
      <c r="D2004" t="s">
        <v>170</v>
      </c>
      <c r="E2004" t="s">
        <v>184</v>
      </c>
      <c r="F2004" s="69" t="s">
        <v>208</v>
      </c>
      <c r="G2004" s="69" t="s">
        <v>208</v>
      </c>
      <c r="H2004" s="69" t="s">
        <v>208</v>
      </c>
      <c r="I2004" s="69" t="s">
        <v>208</v>
      </c>
      <c r="J2004" s="64">
        <v>1</v>
      </c>
    </row>
    <row r="2005" spans="1:10" x14ac:dyDescent="0.25">
      <c r="A2005" s="3" t="str">
        <f t="shared" si="31"/>
        <v>Climate Zone146/17/2021 (5:00pm-6:00pm)12</v>
      </c>
      <c r="B2005" t="s">
        <v>67</v>
      </c>
      <c r="C2005" t="s">
        <v>187</v>
      </c>
      <c r="D2005" t="s">
        <v>170</v>
      </c>
      <c r="E2005" t="s">
        <v>185</v>
      </c>
      <c r="F2005" s="69" t="s">
        <v>208</v>
      </c>
      <c r="G2005" s="69" t="s">
        <v>208</v>
      </c>
      <c r="H2005" s="69" t="s">
        <v>208</v>
      </c>
      <c r="I2005" s="69" t="s">
        <v>208</v>
      </c>
      <c r="J2005" s="64">
        <v>1</v>
      </c>
    </row>
    <row r="2006" spans="1:10" x14ac:dyDescent="0.25">
      <c r="A2006" s="3" t="str">
        <f t="shared" si="31"/>
        <v>Climate Zone146/17/2021 (5:00pm-6:00pm)13</v>
      </c>
      <c r="B2006" t="s">
        <v>67</v>
      </c>
      <c r="C2006" t="s">
        <v>187</v>
      </c>
      <c r="D2006" t="s">
        <v>170</v>
      </c>
      <c r="E2006" t="s">
        <v>186</v>
      </c>
      <c r="F2006" s="69" t="s">
        <v>208</v>
      </c>
      <c r="G2006" s="69" t="s">
        <v>208</v>
      </c>
      <c r="H2006" s="69" t="s">
        <v>208</v>
      </c>
      <c r="I2006" s="69" t="s">
        <v>208</v>
      </c>
      <c r="J2006" s="64">
        <v>1</v>
      </c>
    </row>
    <row r="2007" spans="1:10" x14ac:dyDescent="0.25">
      <c r="A2007" s="3" t="str">
        <f t="shared" si="31"/>
        <v>Climate Zone146/17/2021 (5:00pm-6:00pm)14</v>
      </c>
      <c r="B2007" t="s">
        <v>67</v>
      </c>
      <c r="C2007" t="s">
        <v>187</v>
      </c>
      <c r="D2007" t="s">
        <v>170</v>
      </c>
      <c r="E2007" t="s">
        <v>187</v>
      </c>
      <c r="F2007" s="69" t="s">
        <v>208</v>
      </c>
      <c r="G2007" s="69" t="s">
        <v>208</v>
      </c>
      <c r="H2007" s="69" t="s">
        <v>208</v>
      </c>
      <c r="I2007" s="69" t="s">
        <v>208</v>
      </c>
      <c r="J2007" s="64">
        <v>1</v>
      </c>
    </row>
    <row r="2008" spans="1:10" x14ac:dyDescent="0.25">
      <c r="A2008" s="3" t="str">
        <f t="shared" si="31"/>
        <v>Climate Zone146/17/2021 (5:00pm-6:00pm)15</v>
      </c>
      <c r="B2008" t="s">
        <v>67</v>
      </c>
      <c r="C2008" t="s">
        <v>187</v>
      </c>
      <c r="D2008" t="s">
        <v>170</v>
      </c>
      <c r="E2008" t="s">
        <v>188</v>
      </c>
      <c r="F2008" s="69" t="s">
        <v>208</v>
      </c>
      <c r="G2008" s="69" t="s">
        <v>208</v>
      </c>
      <c r="H2008" s="69" t="s">
        <v>208</v>
      </c>
      <c r="I2008" s="69" t="s">
        <v>208</v>
      </c>
      <c r="J2008" s="64">
        <v>1</v>
      </c>
    </row>
    <row r="2009" spans="1:10" x14ac:dyDescent="0.25">
      <c r="A2009" s="3" t="str">
        <f t="shared" si="31"/>
        <v>Climate Zone146/17/2021 (5:00pm-6:00pm)16</v>
      </c>
      <c r="B2009" t="s">
        <v>67</v>
      </c>
      <c r="C2009" t="s">
        <v>187</v>
      </c>
      <c r="D2009" t="s">
        <v>170</v>
      </c>
      <c r="E2009" t="s">
        <v>189</v>
      </c>
      <c r="F2009" s="69" t="s">
        <v>208</v>
      </c>
      <c r="G2009" s="69" t="s">
        <v>208</v>
      </c>
      <c r="H2009" s="69" t="s">
        <v>208</v>
      </c>
      <c r="I2009" s="69" t="s">
        <v>208</v>
      </c>
      <c r="J2009" s="64">
        <v>1</v>
      </c>
    </row>
    <row r="2010" spans="1:10" x14ac:dyDescent="0.25">
      <c r="A2010" s="3" t="str">
        <f t="shared" si="31"/>
        <v>Climate Zone146/17/2021 (5:00pm-6:00pm)17</v>
      </c>
      <c r="B2010" t="s">
        <v>67</v>
      </c>
      <c r="C2010" t="s">
        <v>187</v>
      </c>
      <c r="D2010" t="s">
        <v>170</v>
      </c>
      <c r="E2010" t="s">
        <v>190</v>
      </c>
      <c r="F2010" s="69" t="s">
        <v>208</v>
      </c>
      <c r="G2010" s="69" t="s">
        <v>208</v>
      </c>
      <c r="H2010" s="69" t="s">
        <v>208</v>
      </c>
      <c r="I2010" s="69" t="s">
        <v>208</v>
      </c>
      <c r="J2010" s="64">
        <v>1</v>
      </c>
    </row>
    <row r="2011" spans="1:10" x14ac:dyDescent="0.25">
      <c r="A2011" s="3" t="str">
        <f t="shared" si="31"/>
        <v>Climate Zone146/17/2021 (5:00pm-6:00pm)18</v>
      </c>
      <c r="B2011" t="s">
        <v>67</v>
      </c>
      <c r="C2011" t="s">
        <v>187</v>
      </c>
      <c r="D2011" t="s">
        <v>170</v>
      </c>
      <c r="E2011" t="s">
        <v>191</v>
      </c>
      <c r="F2011" s="69" t="s">
        <v>208</v>
      </c>
      <c r="G2011" s="69" t="s">
        <v>208</v>
      </c>
      <c r="H2011" s="69" t="s">
        <v>208</v>
      </c>
      <c r="I2011" s="69" t="s">
        <v>208</v>
      </c>
      <c r="J2011" s="64">
        <v>1</v>
      </c>
    </row>
    <row r="2012" spans="1:10" x14ac:dyDescent="0.25">
      <c r="A2012" s="3" t="str">
        <f t="shared" si="31"/>
        <v>Climate Zone146/17/2021 (5:00pm-6:00pm)19</v>
      </c>
      <c r="B2012" t="s">
        <v>67</v>
      </c>
      <c r="C2012" t="s">
        <v>187</v>
      </c>
      <c r="D2012" t="s">
        <v>170</v>
      </c>
      <c r="E2012" t="s">
        <v>192</v>
      </c>
      <c r="F2012" s="69" t="s">
        <v>208</v>
      </c>
      <c r="G2012" s="69" t="s">
        <v>208</v>
      </c>
      <c r="H2012" s="69" t="s">
        <v>208</v>
      </c>
      <c r="I2012" s="69" t="s">
        <v>208</v>
      </c>
      <c r="J2012" s="64">
        <v>1</v>
      </c>
    </row>
    <row r="2013" spans="1:10" x14ac:dyDescent="0.25">
      <c r="A2013" s="3" t="str">
        <f t="shared" si="31"/>
        <v>Climate Zone146/17/2021 (5:00pm-6:00pm)20</v>
      </c>
      <c r="B2013" t="s">
        <v>67</v>
      </c>
      <c r="C2013" t="s">
        <v>187</v>
      </c>
      <c r="D2013" t="s">
        <v>170</v>
      </c>
      <c r="E2013" t="s">
        <v>193</v>
      </c>
      <c r="F2013" s="69" t="s">
        <v>208</v>
      </c>
      <c r="G2013" s="69" t="s">
        <v>208</v>
      </c>
      <c r="H2013" s="69" t="s">
        <v>208</v>
      </c>
      <c r="I2013" s="69" t="s">
        <v>208</v>
      </c>
      <c r="J2013" s="64">
        <v>1</v>
      </c>
    </row>
    <row r="2014" spans="1:10" x14ac:dyDescent="0.25">
      <c r="A2014" s="3" t="str">
        <f t="shared" si="31"/>
        <v>Climate Zone146/17/2021 (5:00pm-6:00pm)21</v>
      </c>
      <c r="B2014" t="s">
        <v>67</v>
      </c>
      <c r="C2014" t="s">
        <v>187</v>
      </c>
      <c r="D2014" t="s">
        <v>170</v>
      </c>
      <c r="E2014" t="s">
        <v>194</v>
      </c>
      <c r="F2014" s="69" t="s">
        <v>208</v>
      </c>
      <c r="G2014" s="69" t="s">
        <v>208</v>
      </c>
      <c r="H2014" s="69" t="s">
        <v>208</v>
      </c>
      <c r="I2014" s="69" t="s">
        <v>208</v>
      </c>
      <c r="J2014" s="64">
        <v>1</v>
      </c>
    </row>
    <row r="2015" spans="1:10" x14ac:dyDescent="0.25">
      <c r="A2015" s="3" t="str">
        <f t="shared" si="31"/>
        <v>Climate Zone146/17/2021 (5:00pm-6:00pm)22</v>
      </c>
      <c r="B2015" t="s">
        <v>67</v>
      </c>
      <c r="C2015" t="s">
        <v>187</v>
      </c>
      <c r="D2015" t="s">
        <v>170</v>
      </c>
      <c r="E2015" t="s">
        <v>195</v>
      </c>
      <c r="F2015" s="69" t="s">
        <v>208</v>
      </c>
      <c r="G2015" s="69" t="s">
        <v>208</v>
      </c>
      <c r="H2015" s="69" t="s">
        <v>208</v>
      </c>
      <c r="I2015" s="69" t="s">
        <v>208</v>
      </c>
      <c r="J2015" s="64">
        <v>1</v>
      </c>
    </row>
    <row r="2016" spans="1:10" x14ac:dyDescent="0.25">
      <c r="A2016" s="3" t="str">
        <f t="shared" si="31"/>
        <v>Climate Zone146/17/2021 (5:00pm-6:00pm)23</v>
      </c>
      <c r="B2016" t="s">
        <v>67</v>
      </c>
      <c r="C2016" t="s">
        <v>187</v>
      </c>
      <c r="D2016" t="s">
        <v>170</v>
      </c>
      <c r="E2016" t="s">
        <v>196</v>
      </c>
      <c r="F2016" s="69" t="s">
        <v>208</v>
      </c>
      <c r="G2016" s="69" t="s">
        <v>208</v>
      </c>
      <c r="H2016" s="69" t="s">
        <v>208</v>
      </c>
      <c r="I2016" s="69" t="s">
        <v>208</v>
      </c>
      <c r="J2016" s="64">
        <v>1</v>
      </c>
    </row>
    <row r="2017" spans="1:10" x14ac:dyDescent="0.25">
      <c r="A2017" s="3" t="str">
        <f t="shared" si="31"/>
        <v>Climate Zone146/17/2021 (5:00pm-6:00pm)24</v>
      </c>
      <c r="B2017" t="s">
        <v>67</v>
      </c>
      <c r="C2017" t="s">
        <v>187</v>
      </c>
      <c r="D2017" t="s">
        <v>170</v>
      </c>
      <c r="E2017" t="s">
        <v>197</v>
      </c>
      <c r="F2017" s="69" t="s">
        <v>208</v>
      </c>
      <c r="G2017" s="69" t="s">
        <v>208</v>
      </c>
      <c r="H2017" s="69" t="s">
        <v>208</v>
      </c>
      <c r="I2017" s="69" t="s">
        <v>208</v>
      </c>
      <c r="J2017" s="64">
        <v>1</v>
      </c>
    </row>
    <row r="2018" spans="1:10" x14ac:dyDescent="0.25">
      <c r="A2018" s="3" t="str">
        <f t="shared" si="31"/>
        <v>Climate Zone147/9/2021 (5:50pm-8:55pm)1</v>
      </c>
      <c r="B2018" t="s">
        <v>67</v>
      </c>
      <c r="C2018" t="s">
        <v>187</v>
      </c>
      <c r="D2018" t="s">
        <v>171</v>
      </c>
      <c r="E2018" t="s">
        <v>174</v>
      </c>
      <c r="F2018" s="69" t="s">
        <v>208</v>
      </c>
      <c r="G2018" s="69" t="s">
        <v>208</v>
      </c>
      <c r="H2018" s="69" t="s">
        <v>208</v>
      </c>
      <c r="I2018" s="69" t="s">
        <v>208</v>
      </c>
      <c r="J2018" s="64">
        <v>1</v>
      </c>
    </row>
    <row r="2019" spans="1:10" x14ac:dyDescent="0.25">
      <c r="A2019" s="3" t="str">
        <f t="shared" si="31"/>
        <v>Climate Zone147/9/2021 (5:50pm-8:55pm)2</v>
      </c>
      <c r="B2019" t="s">
        <v>67</v>
      </c>
      <c r="C2019" t="s">
        <v>187</v>
      </c>
      <c r="D2019" t="s">
        <v>171</v>
      </c>
      <c r="E2019" t="s">
        <v>175</v>
      </c>
      <c r="F2019" s="69" t="s">
        <v>208</v>
      </c>
      <c r="G2019" s="69" t="s">
        <v>208</v>
      </c>
      <c r="H2019" s="69" t="s">
        <v>208</v>
      </c>
      <c r="I2019" s="69" t="s">
        <v>208</v>
      </c>
      <c r="J2019" s="64">
        <v>1</v>
      </c>
    </row>
    <row r="2020" spans="1:10" x14ac:dyDescent="0.25">
      <c r="A2020" s="3" t="str">
        <f t="shared" si="31"/>
        <v>Climate Zone147/9/2021 (5:50pm-8:55pm)3</v>
      </c>
      <c r="B2020" t="s">
        <v>67</v>
      </c>
      <c r="C2020" t="s">
        <v>187</v>
      </c>
      <c r="D2020" t="s">
        <v>171</v>
      </c>
      <c r="E2020" t="s">
        <v>176</v>
      </c>
      <c r="F2020" s="69" t="s">
        <v>208</v>
      </c>
      <c r="G2020" s="69" t="s">
        <v>208</v>
      </c>
      <c r="H2020" s="69" t="s">
        <v>208</v>
      </c>
      <c r="I2020" s="69" t="s">
        <v>208</v>
      </c>
      <c r="J2020" s="64">
        <v>1</v>
      </c>
    </row>
    <row r="2021" spans="1:10" x14ac:dyDescent="0.25">
      <c r="A2021" s="3" t="str">
        <f t="shared" si="31"/>
        <v>Climate Zone147/9/2021 (5:50pm-8:55pm)4</v>
      </c>
      <c r="B2021" t="s">
        <v>67</v>
      </c>
      <c r="C2021" t="s">
        <v>187</v>
      </c>
      <c r="D2021" t="s">
        <v>171</v>
      </c>
      <c r="E2021" t="s">
        <v>177</v>
      </c>
      <c r="F2021" s="69" t="s">
        <v>208</v>
      </c>
      <c r="G2021" s="69" t="s">
        <v>208</v>
      </c>
      <c r="H2021" s="69" t="s">
        <v>208</v>
      </c>
      <c r="I2021" s="69" t="s">
        <v>208</v>
      </c>
      <c r="J2021" s="64">
        <v>1</v>
      </c>
    </row>
    <row r="2022" spans="1:10" x14ac:dyDescent="0.25">
      <c r="A2022" s="3" t="str">
        <f t="shared" si="31"/>
        <v>Climate Zone147/9/2021 (5:50pm-8:55pm)5</v>
      </c>
      <c r="B2022" t="s">
        <v>67</v>
      </c>
      <c r="C2022" t="s">
        <v>187</v>
      </c>
      <c r="D2022" t="s">
        <v>171</v>
      </c>
      <c r="E2022" t="s">
        <v>178</v>
      </c>
      <c r="F2022" s="69" t="s">
        <v>208</v>
      </c>
      <c r="G2022" s="69" t="s">
        <v>208</v>
      </c>
      <c r="H2022" s="69" t="s">
        <v>208</v>
      </c>
      <c r="I2022" s="69" t="s">
        <v>208</v>
      </c>
      <c r="J2022" s="64">
        <v>1</v>
      </c>
    </row>
    <row r="2023" spans="1:10" x14ac:dyDescent="0.25">
      <c r="A2023" s="3" t="str">
        <f t="shared" si="31"/>
        <v>Climate Zone147/9/2021 (5:50pm-8:55pm)6</v>
      </c>
      <c r="B2023" t="s">
        <v>67</v>
      </c>
      <c r="C2023" t="s">
        <v>187</v>
      </c>
      <c r="D2023" t="s">
        <v>171</v>
      </c>
      <c r="E2023" t="s">
        <v>179</v>
      </c>
      <c r="F2023" s="69" t="s">
        <v>208</v>
      </c>
      <c r="G2023" s="69" t="s">
        <v>208</v>
      </c>
      <c r="H2023" s="69" t="s">
        <v>208</v>
      </c>
      <c r="I2023" s="69" t="s">
        <v>208</v>
      </c>
      <c r="J2023" s="64">
        <v>1</v>
      </c>
    </row>
    <row r="2024" spans="1:10" x14ac:dyDescent="0.25">
      <c r="A2024" s="3" t="str">
        <f t="shared" si="31"/>
        <v>Climate Zone147/9/2021 (5:50pm-8:55pm)7</v>
      </c>
      <c r="B2024" t="s">
        <v>67</v>
      </c>
      <c r="C2024" t="s">
        <v>187</v>
      </c>
      <c r="D2024" t="s">
        <v>171</v>
      </c>
      <c r="E2024" t="s">
        <v>180</v>
      </c>
      <c r="F2024" s="69" t="s">
        <v>208</v>
      </c>
      <c r="G2024" s="69" t="s">
        <v>208</v>
      </c>
      <c r="H2024" s="69" t="s">
        <v>208</v>
      </c>
      <c r="I2024" s="69" t="s">
        <v>208</v>
      </c>
      <c r="J2024" s="64">
        <v>1</v>
      </c>
    </row>
    <row r="2025" spans="1:10" x14ac:dyDescent="0.25">
      <c r="A2025" s="3" t="str">
        <f t="shared" si="31"/>
        <v>Climate Zone147/9/2021 (5:50pm-8:55pm)8</v>
      </c>
      <c r="B2025" t="s">
        <v>67</v>
      </c>
      <c r="C2025" t="s">
        <v>187</v>
      </c>
      <c r="D2025" t="s">
        <v>171</v>
      </c>
      <c r="E2025" t="s">
        <v>181</v>
      </c>
      <c r="F2025" s="69" t="s">
        <v>208</v>
      </c>
      <c r="G2025" s="69" t="s">
        <v>208</v>
      </c>
      <c r="H2025" s="69" t="s">
        <v>208</v>
      </c>
      <c r="I2025" s="69" t="s">
        <v>208</v>
      </c>
      <c r="J2025" s="64">
        <v>1</v>
      </c>
    </row>
    <row r="2026" spans="1:10" x14ac:dyDescent="0.25">
      <c r="A2026" s="3" t="str">
        <f t="shared" si="31"/>
        <v>Climate Zone147/9/2021 (5:50pm-8:55pm)9</v>
      </c>
      <c r="B2026" t="s">
        <v>67</v>
      </c>
      <c r="C2026" t="s">
        <v>187</v>
      </c>
      <c r="D2026" t="s">
        <v>171</v>
      </c>
      <c r="E2026" t="s">
        <v>182</v>
      </c>
      <c r="F2026" s="69" t="s">
        <v>208</v>
      </c>
      <c r="G2026" s="69" t="s">
        <v>208</v>
      </c>
      <c r="H2026" s="69" t="s">
        <v>208</v>
      </c>
      <c r="I2026" s="69" t="s">
        <v>208</v>
      </c>
      <c r="J2026" s="64">
        <v>1</v>
      </c>
    </row>
    <row r="2027" spans="1:10" x14ac:dyDescent="0.25">
      <c r="A2027" s="3" t="str">
        <f t="shared" si="31"/>
        <v>Climate Zone147/9/2021 (5:50pm-8:55pm)10</v>
      </c>
      <c r="B2027" t="s">
        <v>67</v>
      </c>
      <c r="C2027" t="s">
        <v>187</v>
      </c>
      <c r="D2027" t="s">
        <v>171</v>
      </c>
      <c r="E2027" t="s">
        <v>183</v>
      </c>
      <c r="F2027" s="69" t="s">
        <v>208</v>
      </c>
      <c r="G2027" s="69" t="s">
        <v>208</v>
      </c>
      <c r="H2027" s="69" t="s">
        <v>208</v>
      </c>
      <c r="I2027" s="69" t="s">
        <v>208</v>
      </c>
      <c r="J2027" s="64">
        <v>1</v>
      </c>
    </row>
    <row r="2028" spans="1:10" x14ac:dyDescent="0.25">
      <c r="A2028" s="3" t="str">
        <f t="shared" si="31"/>
        <v>Climate Zone147/9/2021 (5:50pm-8:55pm)11</v>
      </c>
      <c r="B2028" t="s">
        <v>67</v>
      </c>
      <c r="C2028" t="s">
        <v>187</v>
      </c>
      <c r="D2028" t="s">
        <v>171</v>
      </c>
      <c r="E2028" t="s">
        <v>184</v>
      </c>
      <c r="F2028" s="69" t="s">
        <v>208</v>
      </c>
      <c r="G2028" s="69" t="s">
        <v>208</v>
      </c>
      <c r="H2028" s="69" t="s">
        <v>208</v>
      </c>
      <c r="I2028" s="69" t="s">
        <v>208</v>
      </c>
      <c r="J2028" s="64">
        <v>1</v>
      </c>
    </row>
    <row r="2029" spans="1:10" x14ac:dyDescent="0.25">
      <c r="A2029" s="3" t="str">
        <f t="shared" si="31"/>
        <v>Climate Zone147/9/2021 (5:50pm-8:55pm)12</v>
      </c>
      <c r="B2029" t="s">
        <v>67</v>
      </c>
      <c r="C2029" t="s">
        <v>187</v>
      </c>
      <c r="D2029" t="s">
        <v>171</v>
      </c>
      <c r="E2029" t="s">
        <v>185</v>
      </c>
      <c r="F2029" s="69" t="s">
        <v>208</v>
      </c>
      <c r="G2029" s="69" t="s">
        <v>208</v>
      </c>
      <c r="H2029" s="69" t="s">
        <v>208</v>
      </c>
      <c r="I2029" s="69" t="s">
        <v>208</v>
      </c>
      <c r="J2029" s="64">
        <v>1</v>
      </c>
    </row>
    <row r="2030" spans="1:10" x14ac:dyDescent="0.25">
      <c r="A2030" s="3" t="str">
        <f t="shared" si="31"/>
        <v>Climate Zone147/9/2021 (5:50pm-8:55pm)13</v>
      </c>
      <c r="B2030" t="s">
        <v>67</v>
      </c>
      <c r="C2030" t="s">
        <v>187</v>
      </c>
      <c r="D2030" t="s">
        <v>171</v>
      </c>
      <c r="E2030" t="s">
        <v>186</v>
      </c>
      <c r="F2030" s="69" t="s">
        <v>208</v>
      </c>
      <c r="G2030" s="69" t="s">
        <v>208</v>
      </c>
      <c r="H2030" s="69" t="s">
        <v>208</v>
      </c>
      <c r="I2030" s="69" t="s">
        <v>208</v>
      </c>
      <c r="J2030" s="64">
        <v>1</v>
      </c>
    </row>
    <row r="2031" spans="1:10" x14ac:dyDescent="0.25">
      <c r="A2031" s="3" t="str">
        <f t="shared" si="31"/>
        <v>Climate Zone147/9/2021 (5:50pm-8:55pm)14</v>
      </c>
      <c r="B2031" t="s">
        <v>67</v>
      </c>
      <c r="C2031" t="s">
        <v>187</v>
      </c>
      <c r="D2031" t="s">
        <v>171</v>
      </c>
      <c r="E2031" t="s">
        <v>187</v>
      </c>
      <c r="F2031" s="69" t="s">
        <v>208</v>
      </c>
      <c r="G2031" s="69" t="s">
        <v>208</v>
      </c>
      <c r="H2031" s="69" t="s">
        <v>208</v>
      </c>
      <c r="I2031" s="69" t="s">
        <v>208</v>
      </c>
      <c r="J2031" s="64">
        <v>1</v>
      </c>
    </row>
    <row r="2032" spans="1:10" x14ac:dyDescent="0.25">
      <c r="A2032" s="3" t="str">
        <f t="shared" si="31"/>
        <v>Climate Zone147/9/2021 (5:50pm-8:55pm)15</v>
      </c>
      <c r="B2032" t="s">
        <v>67</v>
      </c>
      <c r="C2032" t="s">
        <v>187</v>
      </c>
      <c r="D2032" t="s">
        <v>171</v>
      </c>
      <c r="E2032" t="s">
        <v>188</v>
      </c>
      <c r="F2032" s="69" t="s">
        <v>208</v>
      </c>
      <c r="G2032" s="69" t="s">
        <v>208</v>
      </c>
      <c r="H2032" s="69" t="s">
        <v>208</v>
      </c>
      <c r="I2032" s="69" t="s">
        <v>208</v>
      </c>
      <c r="J2032" s="64">
        <v>1</v>
      </c>
    </row>
    <row r="2033" spans="1:10" x14ac:dyDescent="0.25">
      <c r="A2033" s="3" t="str">
        <f t="shared" si="31"/>
        <v>Climate Zone147/9/2021 (5:50pm-8:55pm)16</v>
      </c>
      <c r="B2033" t="s">
        <v>67</v>
      </c>
      <c r="C2033" t="s">
        <v>187</v>
      </c>
      <c r="D2033" t="s">
        <v>171</v>
      </c>
      <c r="E2033" t="s">
        <v>189</v>
      </c>
      <c r="F2033" s="69" t="s">
        <v>208</v>
      </c>
      <c r="G2033" s="69" t="s">
        <v>208</v>
      </c>
      <c r="H2033" s="69" t="s">
        <v>208</v>
      </c>
      <c r="I2033" s="69" t="s">
        <v>208</v>
      </c>
      <c r="J2033" s="64">
        <v>1</v>
      </c>
    </row>
    <row r="2034" spans="1:10" x14ac:dyDescent="0.25">
      <c r="A2034" s="3" t="str">
        <f t="shared" si="31"/>
        <v>Climate Zone147/9/2021 (5:50pm-8:55pm)17</v>
      </c>
      <c r="B2034" t="s">
        <v>67</v>
      </c>
      <c r="C2034" t="s">
        <v>187</v>
      </c>
      <c r="D2034" t="s">
        <v>171</v>
      </c>
      <c r="E2034" t="s">
        <v>190</v>
      </c>
      <c r="F2034" s="69" t="s">
        <v>208</v>
      </c>
      <c r="G2034" s="69" t="s">
        <v>208</v>
      </c>
      <c r="H2034" s="69" t="s">
        <v>208</v>
      </c>
      <c r="I2034" s="69" t="s">
        <v>208</v>
      </c>
      <c r="J2034" s="64">
        <v>1</v>
      </c>
    </row>
    <row r="2035" spans="1:10" x14ac:dyDescent="0.25">
      <c r="A2035" s="3" t="str">
        <f t="shared" si="31"/>
        <v>Climate Zone147/9/2021 (5:50pm-8:55pm)18</v>
      </c>
      <c r="B2035" t="s">
        <v>67</v>
      </c>
      <c r="C2035" t="s">
        <v>187</v>
      </c>
      <c r="D2035" t="s">
        <v>171</v>
      </c>
      <c r="E2035" t="s">
        <v>191</v>
      </c>
      <c r="F2035" s="69" t="s">
        <v>208</v>
      </c>
      <c r="G2035" s="69" t="s">
        <v>208</v>
      </c>
      <c r="H2035" s="69" t="s">
        <v>208</v>
      </c>
      <c r="I2035" s="69" t="s">
        <v>208</v>
      </c>
      <c r="J2035" s="64">
        <v>1</v>
      </c>
    </row>
    <row r="2036" spans="1:10" x14ac:dyDescent="0.25">
      <c r="A2036" s="3" t="str">
        <f t="shared" si="31"/>
        <v>Climate Zone147/9/2021 (5:50pm-8:55pm)19</v>
      </c>
      <c r="B2036" t="s">
        <v>67</v>
      </c>
      <c r="C2036" t="s">
        <v>187</v>
      </c>
      <c r="D2036" t="s">
        <v>171</v>
      </c>
      <c r="E2036" t="s">
        <v>192</v>
      </c>
      <c r="F2036" s="69" t="s">
        <v>208</v>
      </c>
      <c r="G2036" s="69" t="s">
        <v>208</v>
      </c>
      <c r="H2036" s="69" t="s">
        <v>208</v>
      </c>
      <c r="I2036" s="69" t="s">
        <v>208</v>
      </c>
      <c r="J2036" s="64">
        <v>1</v>
      </c>
    </row>
    <row r="2037" spans="1:10" x14ac:dyDescent="0.25">
      <c r="A2037" s="3" t="str">
        <f t="shared" si="31"/>
        <v>Climate Zone147/9/2021 (5:50pm-8:55pm)20</v>
      </c>
      <c r="B2037" t="s">
        <v>67</v>
      </c>
      <c r="C2037" t="s">
        <v>187</v>
      </c>
      <c r="D2037" t="s">
        <v>171</v>
      </c>
      <c r="E2037" t="s">
        <v>193</v>
      </c>
      <c r="F2037" s="69" t="s">
        <v>208</v>
      </c>
      <c r="G2037" s="69" t="s">
        <v>208</v>
      </c>
      <c r="H2037" s="69" t="s">
        <v>208</v>
      </c>
      <c r="I2037" s="69" t="s">
        <v>208</v>
      </c>
      <c r="J2037" s="64">
        <v>1</v>
      </c>
    </row>
    <row r="2038" spans="1:10" x14ac:dyDescent="0.25">
      <c r="A2038" s="3" t="str">
        <f t="shared" si="31"/>
        <v>Climate Zone147/9/2021 (5:50pm-8:55pm)21</v>
      </c>
      <c r="B2038" t="s">
        <v>67</v>
      </c>
      <c r="C2038" t="s">
        <v>187</v>
      </c>
      <c r="D2038" t="s">
        <v>171</v>
      </c>
      <c r="E2038" t="s">
        <v>194</v>
      </c>
      <c r="F2038" s="69" t="s">
        <v>208</v>
      </c>
      <c r="G2038" s="69" t="s">
        <v>208</v>
      </c>
      <c r="H2038" s="69" t="s">
        <v>208</v>
      </c>
      <c r="I2038" s="69" t="s">
        <v>208</v>
      </c>
      <c r="J2038" s="64">
        <v>1</v>
      </c>
    </row>
    <row r="2039" spans="1:10" x14ac:dyDescent="0.25">
      <c r="A2039" s="3" t="str">
        <f t="shared" si="31"/>
        <v>Climate Zone147/9/2021 (5:50pm-8:55pm)22</v>
      </c>
      <c r="B2039" t="s">
        <v>67</v>
      </c>
      <c r="C2039" t="s">
        <v>187</v>
      </c>
      <c r="D2039" t="s">
        <v>171</v>
      </c>
      <c r="E2039" t="s">
        <v>195</v>
      </c>
      <c r="F2039" s="69" t="s">
        <v>208</v>
      </c>
      <c r="G2039" s="69" t="s">
        <v>208</v>
      </c>
      <c r="H2039" s="69" t="s">
        <v>208</v>
      </c>
      <c r="I2039" s="69" t="s">
        <v>208</v>
      </c>
      <c r="J2039" s="64">
        <v>1</v>
      </c>
    </row>
    <row r="2040" spans="1:10" x14ac:dyDescent="0.25">
      <c r="A2040" s="3" t="str">
        <f t="shared" si="31"/>
        <v>Climate Zone147/9/2021 (5:50pm-8:55pm)23</v>
      </c>
      <c r="B2040" t="s">
        <v>67</v>
      </c>
      <c r="C2040" t="s">
        <v>187</v>
      </c>
      <c r="D2040" t="s">
        <v>171</v>
      </c>
      <c r="E2040" t="s">
        <v>196</v>
      </c>
      <c r="F2040" s="69" t="s">
        <v>208</v>
      </c>
      <c r="G2040" s="69" t="s">
        <v>208</v>
      </c>
      <c r="H2040" s="69" t="s">
        <v>208</v>
      </c>
      <c r="I2040" s="69" t="s">
        <v>208</v>
      </c>
      <c r="J2040" s="64">
        <v>1</v>
      </c>
    </row>
    <row r="2041" spans="1:10" x14ac:dyDescent="0.25">
      <c r="A2041" s="3" t="str">
        <f t="shared" si="31"/>
        <v>Climate Zone147/9/2021 (5:50pm-8:55pm)24</v>
      </c>
      <c r="B2041" t="s">
        <v>67</v>
      </c>
      <c r="C2041" t="s">
        <v>187</v>
      </c>
      <c r="D2041" t="s">
        <v>171</v>
      </c>
      <c r="E2041" t="s">
        <v>197</v>
      </c>
      <c r="F2041" s="69" t="s">
        <v>208</v>
      </c>
      <c r="G2041" s="69" t="s">
        <v>208</v>
      </c>
      <c r="H2041" s="69" t="s">
        <v>208</v>
      </c>
      <c r="I2041" s="69" t="s">
        <v>208</v>
      </c>
      <c r="J2041" s="64">
        <v>1</v>
      </c>
    </row>
    <row r="2042" spans="1:10" x14ac:dyDescent="0.25">
      <c r="A2042" s="3" t="str">
        <f t="shared" si="31"/>
        <v>Climate Zone148/27/2021 (5:00pm-6:00pm)1</v>
      </c>
      <c r="B2042" t="s">
        <v>67</v>
      </c>
      <c r="C2042" t="s">
        <v>187</v>
      </c>
      <c r="D2042" t="s">
        <v>172</v>
      </c>
      <c r="E2042" t="s">
        <v>174</v>
      </c>
      <c r="F2042" s="69" t="s">
        <v>208</v>
      </c>
      <c r="G2042" s="69" t="s">
        <v>208</v>
      </c>
      <c r="H2042" s="69" t="s">
        <v>208</v>
      </c>
      <c r="I2042" s="69" t="s">
        <v>208</v>
      </c>
      <c r="J2042" s="64">
        <v>1</v>
      </c>
    </row>
    <row r="2043" spans="1:10" x14ac:dyDescent="0.25">
      <c r="A2043" s="3" t="str">
        <f t="shared" si="31"/>
        <v>Climate Zone148/27/2021 (5:00pm-6:00pm)2</v>
      </c>
      <c r="B2043" t="s">
        <v>67</v>
      </c>
      <c r="C2043" t="s">
        <v>187</v>
      </c>
      <c r="D2043" t="s">
        <v>172</v>
      </c>
      <c r="E2043" t="s">
        <v>175</v>
      </c>
      <c r="F2043" s="69" t="s">
        <v>208</v>
      </c>
      <c r="G2043" s="69" t="s">
        <v>208</v>
      </c>
      <c r="H2043" s="69" t="s">
        <v>208</v>
      </c>
      <c r="I2043" s="69" t="s">
        <v>208</v>
      </c>
      <c r="J2043" s="64">
        <v>1</v>
      </c>
    </row>
    <row r="2044" spans="1:10" x14ac:dyDescent="0.25">
      <c r="A2044" s="3" t="str">
        <f t="shared" si="31"/>
        <v>Climate Zone148/27/2021 (5:00pm-6:00pm)3</v>
      </c>
      <c r="B2044" t="s">
        <v>67</v>
      </c>
      <c r="C2044" t="s">
        <v>187</v>
      </c>
      <c r="D2044" t="s">
        <v>172</v>
      </c>
      <c r="E2044" t="s">
        <v>176</v>
      </c>
      <c r="F2044" s="69" t="s">
        <v>208</v>
      </c>
      <c r="G2044" s="69" t="s">
        <v>208</v>
      </c>
      <c r="H2044" s="69" t="s">
        <v>208</v>
      </c>
      <c r="I2044" s="69" t="s">
        <v>208</v>
      </c>
      <c r="J2044" s="64">
        <v>1</v>
      </c>
    </row>
    <row r="2045" spans="1:10" x14ac:dyDescent="0.25">
      <c r="A2045" s="3" t="str">
        <f t="shared" si="31"/>
        <v>Climate Zone148/27/2021 (5:00pm-6:00pm)4</v>
      </c>
      <c r="B2045" t="s">
        <v>67</v>
      </c>
      <c r="C2045" t="s">
        <v>187</v>
      </c>
      <c r="D2045" t="s">
        <v>172</v>
      </c>
      <c r="E2045" t="s">
        <v>177</v>
      </c>
      <c r="F2045" s="69" t="s">
        <v>208</v>
      </c>
      <c r="G2045" s="69" t="s">
        <v>208</v>
      </c>
      <c r="H2045" s="69" t="s">
        <v>208</v>
      </c>
      <c r="I2045" s="69" t="s">
        <v>208</v>
      </c>
      <c r="J2045" s="64">
        <v>1</v>
      </c>
    </row>
    <row r="2046" spans="1:10" x14ac:dyDescent="0.25">
      <c r="A2046" s="3" t="str">
        <f t="shared" si="31"/>
        <v>Climate Zone148/27/2021 (5:00pm-6:00pm)5</v>
      </c>
      <c r="B2046" t="s">
        <v>67</v>
      </c>
      <c r="C2046" t="s">
        <v>187</v>
      </c>
      <c r="D2046" t="s">
        <v>172</v>
      </c>
      <c r="E2046" t="s">
        <v>178</v>
      </c>
      <c r="F2046" s="69" t="s">
        <v>208</v>
      </c>
      <c r="G2046" s="69" t="s">
        <v>208</v>
      </c>
      <c r="H2046" s="69" t="s">
        <v>208</v>
      </c>
      <c r="I2046" s="69" t="s">
        <v>208</v>
      </c>
      <c r="J2046" s="64">
        <v>1</v>
      </c>
    </row>
    <row r="2047" spans="1:10" x14ac:dyDescent="0.25">
      <c r="A2047" s="3" t="str">
        <f t="shared" si="31"/>
        <v>Climate Zone148/27/2021 (5:00pm-6:00pm)6</v>
      </c>
      <c r="B2047" t="s">
        <v>67</v>
      </c>
      <c r="C2047" t="s">
        <v>187</v>
      </c>
      <c r="D2047" t="s">
        <v>172</v>
      </c>
      <c r="E2047" t="s">
        <v>179</v>
      </c>
      <c r="F2047" s="69" t="s">
        <v>208</v>
      </c>
      <c r="G2047" s="69" t="s">
        <v>208</v>
      </c>
      <c r="H2047" s="69" t="s">
        <v>208</v>
      </c>
      <c r="I2047" s="69" t="s">
        <v>208</v>
      </c>
      <c r="J2047" s="64">
        <v>1</v>
      </c>
    </row>
    <row r="2048" spans="1:10" x14ac:dyDescent="0.25">
      <c r="A2048" s="3" t="str">
        <f t="shared" si="31"/>
        <v>Climate Zone148/27/2021 (5:00pm-6:00pm)7</v>
      </c>
      <c r="B2048" t="s">
        <v>67</v>
      </c>
      <c r="C2048" t="s">
        <v>187</v>
      </c>
      <c r="D2048" t="s">
        <v>172</v>
      </c>
      <c r="E2048" t="s">
        <v>180</v>
      </c>
      <c r="F2048" s="69" t="s">
        <v>208</v>
      </c>
      <c r="G2048" s="69" t="s">
        <v>208</v>
      </c>
      <c r="H2048" s="69" t="s">
        <v>208</v>
      </c>
      <c r="I2048" s="69" t="s">
        <v>208</v>
      </c>
      <c r="J2048" s="64">
        <v>1</v>
      </c>
    </row>
    <row r="2049" spans="1:10" x14ac:dyDescent="0.25">
      <c r="A2049" s="3" t="str">
        <f t="shared" si="31"/>
        <v>Climate Zone148/27/2021 (5:00pm-6:00pm)8</v>
      </c>
      <c r="B2049" t="s">
        <v>67</v>
      </c>
      <c r="C2049" t="s">
        <v>187</v>
      </c>
      <c r="D2049" t="s">
        <v>172</v>
      </c>
      <c r="E2049" t="s">
        <v>181</v>
      </c>
      <c r="F2049" s="69" t="s">
        <v>208</v>
      </c>
      <c r="G2049" s="69" t="s">
        <v>208</v>
      </c>
      <c r="H2049" s="69" t="s">
        <v>208</v>
      </c>
      <c r="I2049" s="69" t="s">
        <v>208</v>
      </c>
      <c r="J2049" s="64">
        <v>1</v>
      </c>
    </row>
    <row r="2050" spans="1:10" x14ac:dyDescent="0.25">
      <c r="A2050" s="3" t="str">
        <f t="shared" si="31"/>
        <v>Climate Zone148/27/2021 (5:00pm-6:00pm)9</v>
      </c>
      <c r="B2050" t="s">
        <v>67</v>
      </c>
      <c r="C2050" t="s">
        <v>187</v>
      </c>
      <c r="D2050" t="s">
        <v>172</v>
      </c>
      <c r="E2050" t="s">
        <v>182</v>
      </c>
      <c r="F2050" s="69" t="s">
        <v>208</v>
      </c>
      <c r="G2050" s="69" t="s">
        <v>208</v>
      </c>
      <c r="H2050" s="69" t="s">
        <v>208</v>
      </c>
      <c r="I2050" s="69" t="s">
        <v>208</v>
      </c>
      <c r="J2050" s="64">
        <v>1</v>
      </c>
    </row>
    <row r="2051" spans="1:10" x14ac:dyDescent="0.25">
      <c r="A2051" s="3" t="str">
        <f t="shared" ref="A2051:A2114" si="32">B2051&amp;C2051&amp;D2051&amp;E2051</f>
        <v>Climate Zone148/27/2021 (5:00pm-6:00pm)10</v>
      </c>
      <c r="B2051" t="s">
        <v>67</v>
      </c>
      <c r="C2051" t="s">
        <v>187</v>
      </c>
      <c r="D2051" t="s">
        <v>172</v>
      </c>
      <c r="E2051" t="s">
        <v>183</v>
      </c>
      <c r="F2051" s="69" t="s">
        <v>208</v>
      </c>
      <c r="G2051" s="69" t="s">
        <v>208</v>
      </c>
      <c r="H2051" s="69" t="s">
        <v>208</v>
      </c>
      <c r="I2051" s="69" t="s">
        <v>208</v>
      </c>
      <c r="J2051" s="64">
        <v>1</v>
      </c>
    </row>
    <row r="2052" spans="1:10" x14ac:dyDescent="0.25">
      <c r="A2052" s="3" t="str">
        <f t="shared" si="32"/>
        <v>Climate Zone148/27/2021 (5:00pm-6:00pm)11</v>
      </c>
      <c r="B2052" t="s">
        <v>67</v>
      </c>
      <c r="C2052" t="s">
        <v>187</v>
      </c>
      <c r="D2052" t="s">
        <v>172</v>
      </c>
      <c r="E2052" t="s">
        <v>184</v>
      </c>
      <c r="F2052" s="69" t="s">
        <v>208</v>
      </c>
      <c r="G2052" s="69" t="s">
        <v>208</v>
      </c>
      <c r="H2052" s="69" t="s">
        <v>208</v>
      </c>
      <c r="I2052" s="69" t="s">
        <v>208</v>
      </c>
      <c r="J2052" s="64">
        <v>1</v>
      </c>
    </row>
    <row r="2053" spans="1:10" x14ac:dyDescent="0.25">
      <c r="A2053" s="3" t="str">
        <f t="shared" si="32"/>
        <v>Climate Zone148/27/2021 (5:00pm-6:00pm)12</v>
      </c>
      <c r="B2053" t="s">
        <v>67</v>
      </c>
      <c r="C2053" t="s">
        <v>187</v>
      </c>
      <c r="D2053" t="s">
        <v>172</v>
      </c>
      <c r="E2053" t="s">
        <v>185</v>
      </c>
      <c r="F2053" s="69" t="s">
        <v>208</v>
      </c>
      <c r="G2053" s="69" t="s">
        <v>208</v>
      </c>
      <c r="H2053" s="69" t="s">
        <v>208</v>
      </c>
      <c r="I2053" s="69" t="s">
        <v>208</v>
      </c>
      <c r="J2053" s="64">
        <v>1</v>
      </c>
    </row>
    <row r="2054" spans="1:10" x14ac:dyDescent="0.25">
      <c r="A2054" s="3" t="str">
        <f t="shared" si="32"/>
        <v>Climate Zone148/27/2021 (5:00pm-6:00pm)13</v>
      </c>
      <c r="B2054" t="s">
        <v>67</v>
      </c>
      <c r="C2054" t="s">
        <v>187</v>
      </c>
      <c r="D2054" t="s">
        <v>172</v>
      </c>
      <c r="E2054" t="s">
        <v>186</v>
      </c>
      <c r="F2054" s="69" t="s">
        <v>208</v>
      </c>
      <c r="G2054" s="69" t="s">
        <v>208</v>
      </c>
      <c r="H2054" s="69" t="s">
        <v>208</v>
      </c>
      <c r="I2054" s="69" t="s">
        <v>208</v>
      </c>
      <c r="J2054" s="64">
        <v>1</v>
      </c>
    </row>
    <row r="2055" spans="1:10" x14ac:dyDescent="0.25">
      <c r="A2055" s="3" t="str">
        <f t="shared" si="32"/>
        <v>Climate Zone148/27/2021 (5:00pm-6:00pm)14</v>
      </c>
      <c r="B2055" t="s">
        <v>67</v>
      </c>
      <c r="C2055" t="s">
        <v>187</v>
      </c>
      <c r="D2055" t="s">
        <v>172</v>
      </c>
      <c r="E2055" t="s">
        <v>187</v>
      </c>
      <c r="F2055" s="69" t="s">
        <v>208</v>
      </c>
      <c r="G2055" s="69" t="s">
        <v>208</v>
      </c>
      <c r="H2055" s="69" t="s">
        <v>208</v>
      </c>
      <c r="I2055" s="69" t="s">
        <v>208</v>
      </c>
      <c r="J2055" s="64">
        <v>1</v>
      </c>
    </row>
    <row r="2056" spans="1:10" x14ac:dyDescent="0.25">
      <c r="A2056" s="3" t="str">
        <f t="shared" si="32"/>
        <v>Climate Zone148/27/2021 (5:00pm-6:00pm)15</v>
      </c>
      <c r="B2056" t="s">
        <v>67</v>
      </c>
      <c r="C2056" t="s">
        <v>187</v>
      </c>
      <c r="D2056" t="s">
        <v>172</v>
      </c>
      <c r="E2056" t="s">
        <v>188</v>
      </c>
      <c r="F2056" s="69" t="s">
        <v>208</v>
      </c>
      <c r="G2056" s="69" t="s">
        <v>208</v>
      </c>
      <c r="H2056" s="69" t="s">
        <v>208</v>
      </c>
      <c r="I2056" s="69" t="s">
        <v>208</v>
      </c>
      <c r="J2056" s="64">
        <v>1</v>
      </c>
    </row>
    <row r="2057" spans="1:10" x14ac:dyDescent="0.25">
      <c r="A2057" s="3" t="str">
        <f t="shared" si="32"/>
        <v>Climate Zone148/27/2021 (5:00pm-6:00pm)16</v>
      </c>
      <c r="B2057" t="s">
        <v>67</v>
      </c>
      <c r="C2057" t="s">
        <v>187</v>
      </c>
      <c r="D2057" t="s">
        <v>172</v>
      </c>
      <c r="E2057" t="s">
        <v>189</v>
      </c>
      <c r="F2057" s="69" t="s">
        <v>208</v>
      </c>
      <c r="G2057" s="69" t="s">
        <v>208</v>
      </c>
      <c r="H2057" s="69" t="s">
        <v>208</v>
      </c>
      <c r="I2057" s="69" t="s">
        <v>208</v>
      </c>
      <c r="J2057" s="64">
        <v>1</v>
      </c>
    </row>
    <row r="2058" spans="1:10" x14ac:dyDescent="0.25">
      <c r="A2058" s="3" t="str">
        <f t="shared" si="32"/>
        <v>Climate Zone148/27/2021 (5:00pm-6:00pm)17</v>
      </c>
      <c r="B2058" t="s">
        <v>67</v>
      </c>
      <c r="C2058" t="s">
        <v>187</v>
      </c>
      <c r="D2058" t="s">
        <v>172</v>
      </c>
      <c r="E2058" t="s">
        <v>190</v>
      </c>
      <c r="F2058" s="69" t="s">
        <v>208</v>
      </c>
      <c r="G2058" s="69" t="s">
        <v>208</v>
      </c>
      <c r="H2058" s="69" t="s">
        <v>208</v>
      </c>
      <c r="I2058" s="69" t="s">
        <v>208</v>
      </c>
      <c r="J2058" s="64">
        <v>1</v>
      </c>
    </row>
    <row r="2059" spans="1:10" x14ac:dyDescent="0.25">
      <c r="A2059" s="3" t="str">
        <f t="shared" si="32"/>
        <v>Climate Zone148/27/2021 (5:00pm-6:00pm)18</v>
      </c>
      <c r="B2059" t="s">
        <v>67</v>
      </c>
      <c r="C2059" t="s">
        <v>187</v>
      </c>
      <c r="D2059" t="s">
        <v>172</v>
      </c>
      <c r="E2059" t="s">
        <v>191</v>
      </c>
      <c r="F2059" s="69" t="s">
        <v>208</v>
      </c>
      <c r="G2059" s="69" t="s">
        <v>208</v>
      </c>
      <c r="H2059" s="69" t="s">
        <v>208</v>
      </c>
      <c r="I2059" s="69" t="s">
        <v>208</v>
      </c>
      <c r="J2059" s="64">
        <v>1</v>
      </c>
    </row>
    <row r="2060" spans="1:10" x14ac:dyDescent="0.25">
      <c r="A2060" s="3" t="str">
        <f t="shared" si="32"/>
        <v>Climate Zone148/27/2021 (5:00pm-6:00pm)19</v>
      </c>
      <c r="B2060" t="s">
        <v>67</v>
      </c>
      <c r="C2060" t="s">
        <v>187</v>
      </c>
      <c r="D2060" t="s">
        <v>172</v>
      </c>
      <c r="E2060" t="s">
        <v>192</v>
      </c>
      <c r="F2060" s="69" t="s">
        <v>208</v>
      </c>
      <c r="G2060" s="69" t="s">
        <v>208</v>
      </c>
      <c r="H2060" s="69" t="s">
        <v>208</v>
      </c>
      <c r="I2060" s="69" t="s">
        <v>208</v>
      </c>
      <c r="J2060" s="64">
        <v>1</v>
      </c>
    </row>
    <row r="2061" spans="1:10" x14ac:dyDescent="0.25">
      <c r="A2061" s="3" t="str">
        <f t="shared" si="32"/>
        <v>Climate Zone148/27/2021 (5:00pm-6:00pm)20</v>
      </c>
      <c r="B2061" t="s">
        <v>67</v>
      </c>
      <c r="C2061" t="s">
        <v>187</v>
      </c>
      <c r="D2061" t="s">
        <v>172</v>
      </c>
      <c r="E2061" t="s">
        <v>193</v>
      </c>
      <c r="F2061" s="69" t="s">
        <v>208</v>
      </c>
      <c r="G2061" s="69" t="s">
        <v>208</v>
      </c>
      <c r="H2061" s="69" t="s">
        <v>208</v>
      </c>
      <c r="I2061" s="69" t="s">
        <v>208</v>
      </c>
      <c r="J2061" s="64">
        <v>1</v>
      </c>
    </row>
    <row r="2062" spans="1:10" x14ac:dyDescent="0.25">
      <c r="A2062" s="3" t="str">
        <f t="shared" si="32"/>
        <v>Climate Zone148/27/2021 (5:00pm-6:00pm)21</v>
      </c>
      <c r="B2062" t="s">
        <v>67</v>
      </c>
      <c r="C2062" t="s">
        <v>187</v>
      </c>
      <c r="D2062" t="s">
        <v>172</v>
      </c>
      <c r="E2062" t="s">
        <v>194</v>
      </c>
      <c r="F2062" s="69" t="s">
        <v>208</v>
      </c>
      <c r="G2062" s="69" t="s">
        <v>208</v>
      </c>
      <c r="H2062" s="69" t="s">
        <v>208</v>
      </c>
      <c r="I2062" s="69" t="s">
        <v>208</v>
      </c>
      <c r="J2062" s="64">
        <v>1</v>
      </c>
    </row>
    <row r="2063" spans="1:10" x14ac:dyDescent="0.25">
      <c r="A2063" s="3" t="str">
        <f t="shared" si="32"/>
        <v>Climate Zone148/27/2021 (5:00pm-6:00pm)22</v>
      </c>
      <c r="B2063" t="s">
        <v>67</v>
      </c>
      <c r="C2063" t="s">
        <v>187</v>
      </c>
      <c r="D2063" t="s">
        <v>172</v>
      </c>
      <c r="E2063" t="s">
        <v>195</v>
      </c>
      <c r="F2063" s="69" t="s">
        <v>208</v>
      </c>
      <c r="G2063" s="69" t="s">
        <v>208</v>
      </c>
      <c r="H2063" s="69" t="s">
        <v>208</v>
      </c>
      <c r="I2063" s="69" t="s">
        <v>208</v>
      </c>
      <c r="J2063" s="64">
        <v>1</v>
      </c>
    </row>
    <row r="2064" spans="1:10" x14ac:dyDescent="0.25">
      <c r="A2064" s="3" t="str">
        <f t="shared" si="32"/>
        <v>Climate Zone148/27/2021 (5:00pm-6:00pm)23</v>
      </c>
      <c r="B2064" t="s">
        <v>67</v>
      </c>
      <c r="C2064" t="s">
        <v>187</v>
      </c>
      <c r="D2064" t="s">
        <v>172</v>
      </c>
      <c r="E2064" t="s">
        <v>196</v>
      </c>
      <c r="F2064" s="69" t="s">
        <v>208</v>
      </c>
      <c r="G2064" s="69" t="s">
        <v>208</v>
      </c>
      <c r="H2064" s="69" t="s">
        <v>208</v>
      </c>
      <c r="I2064" s="69" t="s">
        <v>208</v>
      </c>
      <c r="J2064" s="64">
        <v>1</v>
      </c>
    </row>
    <row r="2065" spans="1:10" x14ac:dyDescent="0.25">
      <c r="A2065" s="3" t="str">
        <f t="shared" si="32"/>
        <v>Climate Zone148/27/2021 (5:00pm-6:00pm)24</v>
      </c>
      <c r="B2065" t="s">
        <v>67</v>
      </c>
      <c r="C2065" t="s">
        <v>187</v>
      </c>
      <c r="D2065" t="s">
        <v>172</v>
      </c>
      <c r="E2065" t="s">
        <v>197</v>
      </c>
      <c r="F2065" s="69" t="s">
        <v>208</v>
      </c>
      <c r="G2065" s="69" t="s">
        <v>208</v>
      </c>
      <c r="H2065" s="69" t="s">
        <v>208</v>
      </c>
      <c r="I2065" s="69" t="s">
        <v>208</v>
      </c>
      <c r="J2065" s="64">
        <v>1</v>
      </c>
    </row>
    <row r="2066" spans="1:10" x14ac:dyDescent="0.25">
      <c r="A2066" s="3" t="str">
        <f t="shared" si="32"/>
        <v>Climate Zone149/9/2021 (3:58pm-5:00pm)1</v>
      </c>
      <c r="B2066" t="s">
        <v>67</v>
      </c>
      <c r="C2066" t="s">
        <v>187</v>
      </c>
      <c r="D2066" t="s">
        <v>173</v>
      </c>
      <c r="E2066" t="s">
        <v>174</v>
      </c>
      <c r="F2066" s="69" t="s">
        <v>208</v>
      </c>
      <c r="G2066" s="69" t="s">
        <v>208</v>
      </c>
      <c r="H2066" s="69" t="s">
        <v>208</v>
      </c>
      <c r="I2066" s="69" t="s">
        <v>208</v>
      </c>
      <c r="J2066" s="64">
        <v>1</v>
      </c>
    </row>
    <row r="2067" spans="1:10" x14ac:dyDescent="0.25">
      <c r="A2067" s="3" t="str">
        <f t="shared" si="32"/>
        <v>Climate Zone149/9/2021 (3:58pm-5:00pm)2</v>
      </c>
      <c r="B2067" t="s">
        <v>67</v>
      </c>
      <c r="C2067" t="s">
        <v>187</v>
      </c>
      <c r="D2067" t="s">
        <v>173</v>
      </c>
      <c r="E2067" t="s">
        <v>175</v>
      </c>
      <c r="F2067" s="69" t="s">
        <v>208</v>
      </c>
      <c r="G2067" s="69" t="s">
        <v>208</v>
      </c>
      <c r="H2067" s="69" t="s">
        <v>208</v>
      </c>
      <c r="I2067" s="69" t="s">
        <v>208</v>
      </c>
      <c r="J2067" s="64">
        <v>1</v>
      </c>
    </row>
    <row r="2068" spans="1:10" x14ac:dyDescent="0.25">
      <c r="A2068" s="3" t="str">
        <f t="shared" si="32"/>
        <v>Climate Zone149/9/2021 (3:58pm-5:00pm)3</v>
      </c>
      <c r="B2068" t="s">
        <v>67</v>
      </c>
      <c r="C2068" t="s">
        <v>187</v>
      </c>
      <c r="D2068" t="s">
        <v>173</v>
      </c>
      <c r="E2068" t="s">
        <v>176</v>
      </c>
      <c r="F2068" s="69" t="s">
        <v>208</v>
      </c>
      <c r="G2068" s="69" t="s">
        <v>208</v>
      </c>
      <c r="H2068" s="69" t="s">
        <v>208</v>
      </c>
      <c r="I2068" s="69" t="s">
        <v>208</v>
      </c>
      <c r="J2068" s="64">
        <v>1</v>
      </c>
    </row>
    <row r="2069" spans="1:10" x14ac:dyDescent="0.25">
      <c r="A2069" s="3" t="str">
        <f t="shared" si="32"/>
        <v>Climate Zone149/9/2021 (3:58pm-5:00pm)4</v>
      </c>
      <c r="B2069" t="s">
        <v>67</v>
      </c>
      <c r="C2069" t="s">
        <v>187</v>
      </c>
      <c r="D2069" t="s">
        <v>173</v>
      </c>
      <c r="E2069" t="s">
        <v>177</v>
      </c>
      <c r="F2069" s="69" t="s">
        <v>208</v>
      </c>
      <c r="G2069" s="69" t="s">
        <v>208</v>
      </c>
      <c r="H2069" s="69" t="s">
        <v>208</v>
      </c>
      <c r="I2069" s="69" t="s">
        <v>208</v>
      </c>
      <c r="J2069" s="64">
        <v>1</v>
      </c>
    </row>
    <row r="2070" spans="1:10" x14ac:dyDescent="0.25">
      <c r="A2070" s="3" t="str">
        <f t="shared" si="32"/>
        <v>Climate Zone149/9/2021 (3:58pm-5:00pm)5</v>
      </c>
      <c r="B2070" t="s">
        <v>67</v>
      </c>
      <c r="C2070" t="s">
        <v>187</v>
      </c>
      <c r="D2070" t="s">
        <v>173</v>
      </c>
      <c r="E2070" t="s">
        <v>178</v>
      </c>
      <c r="F2070" s="69" t="s">
        <v>208</v>
      </c>
      <c r="G2070" s="69" t="s">
        <v>208</v>
      </c>
      <c r="H2070" s="69" t="s">
        <v>208</v>
      </c>
      <c r="I2070" s="69" t="s">
        <v>208</v>
      </c>
      <c r="J2070" s="64">
        <v>1</v>
      </c>
    </row>
    <row r="2071" spans="1:10" x14ac:dyDescent="0.25">
      <c r="A2071" s="3" t="str">
        <f t="shared" si="32"/>
        <v>Climate Zone149/9/2021 (3:58pm-5:00pm)6</v>
      </c>
      <c r="B2071" t="s">
        <v>67</v>
      </c>
      <c r="C2071" t="s">
        <v>187</v>
      </c>
      <c r="D2071" t="s">
        <v>173</v>
      </c>
      <c r="E2071" t="s">
        <v>179</v>
      </c>
      <c r="F2071" s="69" t="s">
        <v>208</v>
      </c>
      <c r="G2071" s="69" t="s">
        <v>208</v>
      </c>
      <c r="H2071" s="69" t="s">
        <v>208</v>
      </c>
      <c r="I2071" s="69" t="s">
        <v>208</v>
      </c>
      <c r="J2071" s="64">
        <v>1</v>
      </c>
    </row>
    <row r="2072" spans="1:10" x14ac:dyDescent="0.25">
      <c r="A2072" s="3" t="str">
        <f t="shared" si="32"/>
        <v>Climate Zone149/9/2021 (3:58pm-5:00pm)7</v>
      </c>
      <c r="B2072" t="s">
        <v>67</v>
      </c>
      <c r="C2072" t="s">
        <v>187</v>
      </c>
      <c r="D2072" t="s">
        <v>173</v>
      </c>
      <c r="E2072" t="s">
        <v>180</v>
      </c>
      <c r="F2072" s="69" t="s">
        <v>208</v>
      </c>
      <c r="G2072" s="69" t="s">
        <v>208</v>
      </c>
      <c r="H2072" s="69" t="s">
        <v>208</v>
      </c>
      <c r="I2072" s="69" t="s">
        <v>208</v>
      </c>
      <c r="J2072" s="64">
        <v>1</v>
      </c>
    </row>
    <row r="2073" spans="1:10" x14ac:dyDescent="0.25">
      <c r="A2073" s="3" t="str">
        <f t="shared" si="32"/>
        <v>Climate Zone149/9/2021 (3:58pm-5:00pm)8</v>
      </c>
      <c r="B2073" t="s">
        <v>67</v>
      </c>
      <c r="C2073" t="s">
        <v>187</v>
      </c>
      <c r="D2073" t="s">
        <v>173</v>
      </c>
      <c r="E2073" t="s">
        <v>181</v>
      </c>
      <c r="F2073" s="69" t="s">
        <v>208</v>
      </c>
      <c r="G2073" s="69" t="s">
        <v>208</v>
      </c>
      <c r="H2073" s="69" t="s">
        <v>208</v>
      </c>
      <c r="I2073" s="69" t="s">
        <v>208</v>
      </c>
      <c r="J2073" s="64">
        <v>1</v>
      </c>
    </row>
    <row r="2074" spans="1:10" x14ac:dyDescent="0.25">
      <c r="A2074" s="3" t="str">
        <f t="shared" si="32"/>
        <v>Climate Zone149/9/2021 (3:58pm-5:00pm)9</v>
      </c>
      <c r="B2074" t="s">
        <v>67</v>
      </c>
      <c r="C2074" t="s">
        <v>187</v>
      </c>
      <c r="D2074" t="s">
        <v>173</v>
      </c>
      <c r="E2074" t="s">
        <v>182</v>
      </c>
      <c r="F2074" s="69" t="s">
        <v>208</v>
      </c>
      <c r="G2074" s="69" t="s">
        <v>208</v>
      </c>
      <c r="H2074" s="69" t="s">
        <v>208</v>
      </c>
      <c r="I2074" s="69" t="s">
        <v>208</v>
      </c>
      <c r="J2074" s="64">
        <v>1</v>
      </c>
    </row>
    <row r="2075" spans="1:10" x14ac:dyDescent="0.25">
      <c r="A2075" s="3" t="str">
        <f t="shared" si="32"/>
        <v>Climate Zone149/9/2021 (3:58pm-5:00pm)10</v>
      </c>
      <c r="B2075" t="s">
        <v>67</v>
      </c>
      <c r="C2075" t="s">
        <v>187</v>
      </c>
      <c r="D2075" t="s">
        <v>173</v>
      </c>
      <c r="E2075" t="s">
        <v>183</v>
      </c>
      <c r="F2075" s="69" t="s">
        <v>208</v>
      </c>
      <c r="G2075" s="69" t="s">
        <v>208</v>
      </c>
      <c r="H2075" s="69" t="s">
        <v>208</v>
      </c>
      <c r="I2075" s="69" t="s">
        <v>208</v>
      </c>
      <c r="J2075" s="64">
        <v>1</v>
      </c>
    </row>
    <row r="2076" spans="1:10" x14ac:dyDescent="0.25">
      <c r="A2076" s="3" t="str">
        <f t="shared" si="32"/>
        <v>Climate Zone149/9/2021 (3:58pm-5:00pm)11</v>
      </c>
      <c r="B2076" t="s">
        <v>67</v>
      </c>
      <c r="C2076" t="s">
        <v>187</v>
      </c>
      <c r="D2076" t="s">
        <v>173</v>
      </c>
      <c r="E2076" t="s">
        <v>184</v>
      </c>
      <c r="F2076" s="69" t="s">
        <v>208</v>
      </c>
      <c r="G2076" s="69" t="s">
        <v>208</v>
      </c>
      <c r="H2076" s="69" t="s">
        <v>208</v>
      </c>
      <c r="I2076" s="69" t="s">
        <v>208</v>
      </c>
      <c r="J2076" s="64">
        <v>1</v>
      </c>
    </row>
    <row r="2077" spans="1:10" x14ac:dyDescent="0.25">
      <c r="A2077" s="3" t="str">
        <f t="shared" si="32"/>
        <v>Climate Zone149/9/2021 (3:58pm-5:00pm)12</v>
      </c>
      <c r="B2077" t="s">
        <v>67</v>
      </c>
      <c r="C2077" t="s">
        <v>187</v>
      </c>
      <c r="D2077" t="s">
        <v>173</v>
      </c>
      <c r="E2077" t="s">
        <v>185</v>
      </c>
      <c r="F2077" s="69" t="s">
        <v>208</v>
      </c>
      <c r="G2077" s="69" t="s">
        <v>208</v>
      </c>
      <c r="H2077" s="69" t="s">
        <v>208</v>
      </c>
      <c r="I2077" s="69" t="s">
        <v>208</v>
      </c>
      <c r="J2077" s="64">
        <v>1</v>
      </c>
    </row>
    <row r="2078" spans="1:10" x14ac:dyDescent="0.25">
      <c r="A2078" s="3" t="str">
        <f t="shared" si="32"/>
        <v>Climate Zone149/9/2021 (3:58pm-5:00pm)13</v>
      </c>
      <c r="B2078" t="s">
        <v>67</v>
      </c>
      <c r="C2078" t="s">
        <v>187</v>
      </c>
      <c r="D2078" t="s">
        <v>173</v>
      </c>
      <c r="E2078" t="s">
        <v>186</v>
      </c>
      <c r="F2078" s="69" t="s">
        <v>208</v>
      </c>
      <c r="G2078" s="69" t="s">
        <v>208</v>
      </c>
      <c r="H2078" s="69" t="s">
        <v>208</v>
      </c>
      <c r="I2078" s="69" t="s">
        <v>208</v>
      </c>
      <c r="J2078" s="64">
        <v>1</v>
      </c>
    </row>
    <row r="2079" spans="1:10" x14ac:dyDescent="0.25">
      <c r="A2079" s="3" t="str">
        <f t="shared" si="32"/>
        <v>Climate Zone149/9/2021 (3:58pm-5:00pm)14</v>
      </c>
      <c r="B2079" t="s">
        <v>67</v>
      </c>
      <c r="C2079" t="s">
        <v>187</v>
      </c>
      <c r="D2079" t="s">
        <v>173</v>
      </c>
      <c r="E2079" t="s">
        <v>187</v>
      </c>
      <c r="F2079" s="69" t="s">
        <v>208</v>
      </c>
      <c r="G2079" s="69" t="s">
        <v>208</v>
      </c>
      <c r="H2079" s="69" t="s">
        <v>208</v>
      </c>
      <c r="I2079" s="69" t="s">
        <v>208</v>
      </c>
      <c r="J2079" s="64">
        <v>1</v>
      </c>
    </row>
    <row r="2080" spans="1:10" x14ac:dyDescent="0.25">
      <c r="A2080" s="3" t="str">
        <f t="shared" si="32"/>
        <v>Climate Zone149/9/2021 (3:58pm-5:00pm)15</v>
      </c>
      <c r="B2080" t="s">
        <v>67</v>
      </c>
      <c r="C2080" t="s">
        <v>187</v>
      </c>
      <c r="D2080" t="s">
        <v>173</v>
      </c>
      <c r="E2080" t="s">
        <v>188</v>
      </c>
      <c r="F2080" s="69" t="s">
        <v>208</v>
      </c>
      <c r="G2080" s="69" t="s">
        <v>208</v>
      </c>
      <c r="H2080" s="69" t="s">
        <v>208</v>
      </c>
      <c r="I2080" s="69" t="s">
        <v>208</v>
      </c>
      <c r="J2080" s="64">
        <v>1</v>
      </c>
    </row>
    <row r="2081" spans="1:10" x14ac:dyDescent="0.25">
      <c r="A2081" s="3" t="str">
        <f t="shared" si="32"/>
        <v>Climate Zone149/9/2021 (3:58pm-5:00pm)16</v>
      </c>
      <c r="B2081" t="s">
        <v>67</v>
      </c>
      <c r="C2081" t="s">
        <v>187</v>
      </c>
      <c r="D2081" t="s">
        <v>173</v>
      </c>
      <c r="E2081" t="s">
        <v>189</v>
      </c>
      <c r="F2081" s="69" t="s">
        <v>208</v>
      </c>
      <c r="G2081" s="69" t="s">
        <v>208</v>
      </c>
      <c r="H2081" s="69" t="s">
        <v>208</v>
      </c>
      <c r="I2081" s="69" t="s">
        <v>208</v>
      </c>
      <c r="J2081" s="64">
        <v>1</v>
      </c>
    </row>
    <row r="2082" spans="1:10" x14ac:dyDescent="0.25">
      <c r="A2082" s="3" t="str">
        <f t="shared" si="32"/>
        <v>Climate Zone149/9/2021 (3:58pm-5:00pm)17</v>
      </c>
      <c r="B2082" t="s">
        <v>67</v>
      </c>
      <c r="C2082" t="s">
        <v>187</v>
      </c>
      <c r="D2082" t="s">
        <v>173</v>
      </c>
      <c r="E2082" t="s">
        <v>190</v>
      </c>
      <c r="F2082" s="69" t="s">
        <v>208</v>
      </c>
      <c r="G2082" s="69" t="s">
        <v>208</v>
      </c>
      <c r="H2082" s="69" t="s">
        <v>208</v>
      </c>
      <c r="I2082" s="69" t="s">
        <v>208</v>
      </c>
      <c r="J2082" s="64">
        <v>1</v>
      </c>
    </row>
    <row r="2083" spans="1:10" x14ac:dyDescent="0.25">
      <c r="A2083" s="3" t="str">
        <f t="shared" si="32"/>
        <v>Climate Zone149/9/2021 (3:58pm-5:00pm)18</v>
      </c>
      <c r="B2083" t="s">
        <v>67</v>
      </c>
      <c r="C2083" t="s">
        <v>187</v>
      </c>
      <c r="D2083" t="s">
        <v>173</v>
      </c>
      <c r="E2083" t="s">
        <v>191</v>
      </c>
      <c r="F2083" s="69" t="s">
        <v>208</v>
      </c>
      <c r="G2083" s="69" t="s">
        <v>208</v>
      </c>
      <c r="H2083" s="69" t="s">
        <v>208</v>
      </c>
      <c r="I2083" s="69" t="s">
        <v>208</v>
      </c>
      <c r="J2083" s="64">
        <v>1</v>
      </c>
    </row>
    <row r="2084" spans="1:10" x14ac:dyDescent="0.25">
      <c r="A2084" s="3" t="str">
        <f t="shared" si="32"/>
        <v>Climate Zone149/9/2021 (3:58pm-5:00pm)19</v>
      </c>
      <c r="B2084" t="s">
        <v>67</v>
      </c>
      <c r="C2084" t="s">
        <v>187</v>
      </c>
      <c r="D2084" t="s">
        <v>173</v>
      </c>
      <c r="E2084" t="s">
        <v>192</v>
      </c>
      <c r="F2084" s="69" t="s">
        <v>208</v>
      </c>
      <c r="G2084" s="69" t="s">
        <v>208</v>
      </c>
      <c r="H2084" s="69" t="s">
        <v>208</v>
      </c>
      <c r="I2084" s="69" t="s">
        <v>208</v>
      </c>
      <c r="J2084" s="64">
        <v>1</v>
      </c>
    </row>
    <row r="2085" spans="1:10" x14ac:dyDescent="0.25">
      <c r="A2085" s="3" t="str">
        <f t="shared" si="32"/>
        <v>Climate Zone149/9/2021 (3:58pm-5:00pm)20</v>
      </c>
      <c r="B2085" t="s">
        <v>67</v>
      </c>
      <c r="C2085" t="s">
        <v>187</v>
      </c>
      <c r="D2085" t="s">
        <v>173</v>
      </c>
      <c r="E2085" t="s">
        <v>193</v>
      </c>
      <c r="F2085" s="69" t="s">
        <v>208</v>
      </c>
      <c r="G2085" s="69" t="s">
        <v>208</v>
      </c>
      <c r="H2085" s="69" t="s">
        <v>208</v>
      </c>
      <c r="I2085" s="69" t="s">
        <v>208</v>
      </c>
      <c r="J2085" s="64">
        <v>1</v>
      </c>
    </row>
    <row r="2086" spans="1:10" x14ac:dyDescent="0.25">
      <c r="A2086" s="3" t="str">
        <f t="shared" si="32"/>
        <v>Climate Zone149/9/2021 (3:58pm-5:00pm)21</v>
      </c>
      <c r="B2086" t="s">
        <v>67</v>
      </c>
      <c r="C2086" t="s">
        <v>187</v>
      </c>
      <c r="D2086" t="s">
        <v>173</v>
      </c>
      <c r="E2086" t="s">
        <v>194</v>
      </c>
      <c r="F2086" s="69" t="s">
        <v>208</v>
      </c>
      <c r="G2086" s="69" t="s">
        <v>208</v>
      </c>
      <c r="H2086" s="69" t="s">
        <v>208</v>
      </c>
      <c r="I2086" s="69" t="s">
        <v>208</v>
      </c>
      <c r="J2086" s="64">
        <v>1</v>
      </c>
    </row>
    <row r="2087" spans="1:10" x14ac:dyDescent="0.25">
      <c r="A2087" s="3" t="str">
        <f t="shared" si="32"/>
        <v>Climate Zone149/9/2021 (3:58pm-5:00pm)22</v>
      </c>
      <c r="B2087" t="s">
        <v>67</v>
      </c>
      <c r="C2087" t="s">
        <v>187</v>
      </c>
      <c r="D2087" t="s">
        <v>173</v>
      </c>
      <c r="E2087" t="s">
        <v>195</v>
      </c>
      <c r="F2087" s="69" t="s">
        <v>208</v>
      </c>
      <c r="G2087" s="69" t="s">
        <v>208</v>
      </c>
      <c r="H2087" s="69" t="s">
        <v>208</v>
      </c>
      <c r="I2087" s="69" t="s">
        <v>208</v>
      </c>
      <c r="J2087" s="64">
        <v>1</v>
      </c>
    </row>
    <row r="2088" spans="1:10" x14ac:dyDescent="0.25">
      <c r="A2088" s="3" t="str">
        <f t="shared" si="32"/>
        <v>Climate Zone149/9/2021 (3:58pm-5:00pm)23</v>
      </c>
      <c r="B2088" t="s">
        <v>67</v>
      </c>
      <c r="C2088" t="s">
        <v>187</v>
      </c>
      <c r="D2088" t="s">
        <v>173</v>
      </c>
      <c r="E2088" t="s">
        <v>196</v>
      </c>
      <c r="F2088" s="69" t="s">
        <v>208</v>
      </c>
      <c r="G2088" s="69" t="s">
        <v>208</v>
      </c>
      <c r="H2088" s="69" t="s">
        <v>208</v>
      </c>
      <c r="I2088" s="69" t="s">
        <v>208</v>
      </c>
      <c r="J2088" s="64">
        <v>1</v>
      </c>
    </row>
    <row r="2089" spans="1:10" x14ac:dyDescent="0.25">
      <c r="A2089" s="3" t="str">
        <f t="shared" si="32"/>
        <v>Climate Zone149/9/2021 (3:58pm-5:00pm)24</v>
      </c>
      <c r="B2089" t="s">
        <v>67</v>
      </c>
      <c r="C2089" t="s">
        <v>187</v>
      </c>
      <c r="D2089" t="s">
        <v>173</v>
      </c>
      <c r="E2089" t="s">
        <v>197</v>
      </c>
      <c r="F2089" s="69" t="s">
        <v>208</v>
      </c>
      <c r="G2089" s="69" t="s">
        <v>208</v>
      </c>
      <c r="H2089" s="69" t="s">
        <v>208</v>
      </c>
      <c r="I2089" s="69" t="s">
        <v>208</v>
      </c>
      <c r="J2089" s="64">
        <v>1</v>
      </c>
    </row>
    <row r="2090" spans="1:10" x14ac:dyDescent="0.25">
      <c r="A2090" s="3" t="str">
        <f t="shared" si="32"/>
        <v>Climate Zone14Average Event Day (5:00pm-6:00pm)1</v>
      </c>
      <c r="B2090" t="s">
        <v>67</v>
      </c>
      <c r="C2090" t="s">
        <v>187</v>
      </c>
      <c r="D2090" t="s">
        <v>167</v>
      </c>
      <c r="E2090" t="s">
        <v>174</v>
      </c>
      <c r="F2090" s="69" t="s">
        <v>208</v>
      </c>
      <c r="G2090" s="69" t="s">
        <v>208</v>
      </c>
      <c r="H2090" s="69" t="s">
        <v>208</v>
      </c>
      <c r="I2090" s="69" t="s">
        <v>208</v>
      </c>
      <c r="J2090" s="64">
        <v>1</v>
      </c>
    </row>
    <row r="2091" spans="1:10" x14ac:dyDescent="0.25">
      <c r="A2091" s="3" t="str">
        <f t="shared" si="32"/>
        <v>Climate Zone14Average Event Day (5:00pm-6:00pm)2</v>
      </c>
      <c r="B2091" t="s">
        <v>67</v>
      </c>
      <c r="C2091" t="s">
        <v>187</v>
      </c>
      <c r="D2091" t="s">
        <v>167</v>
      </c>
      <c r="E2091" t="s">
        <v>175</v>
      </c>
      <c r="F2091" s="69" t="s">
        <v>208</v>
      </c>
      <c r="G2091" s="69" t="s">
        <v>208</v>
      </c>
      <c r="H2091" s="69" t="s">
        <v>208</v>
      </c>
      <c r="I2091" s="69" t="s">
        <v>208</v>
      </c>
      <c r="J2091" s="64">
        <v>1</v>
      </c>
    </row>
    <row r="2092" spans="1:10" x14ac:dyDescent="0.25">
      <c r="A2092" s="3" t="str">
        <f t="shared" si="32"/>
        <v>Climate Zone14Average Event Day (5:00pm-6:00pm)3</v>
      </c>
      <c r="B2092" t="s">
        <v>67</v>
      </c>
      <c r="C2092" t="s">
        <v>187</v>
      </c>
      <c r="D2092" t="s">
        <v>167</v>
      </c>
      <c r="E2092" t="s">
        <v>176</v>
      </c>
      <c r="F2092" s="69" t="s">
        <v>208</v>
      </c>
      <c r="G2092" s="69" t="s">
        <v>208</v>
      </c>
      <c r="H2092" s="69" t="s">
        <v>208</v>
      </c>
      <c r="I2092" s="69" t="s">
        <v>208</v>
      </c>
      <c r="J2092" s="64">
        <v>1</v>
      </c>
    </row>
    <row r="2093" spans="1:10" x14ac:dyDescent="0.25">
      <c r="A2093" s="3" t="str">
        <f t="shared" si="32"/>
        <v>Climate Zone14Average Event Day (5:00pm-6:00pm)4</v>
      </c>
      <c r="B2093" t="s">
        <v>67</v>
      </c>
      <c r="C2093" t="s">
        <v>187</v>
      </c>
      <c r="D2093" t="s">
        <v>167</v>
      </c>
      <c r="E2093" t="s">
        <v>177</v>
      </c>
      <c r="F2093" s="69" t="s">
        <v>208</v>
      </c>
      <c r="G2093" s="69" t="s">
        <v>208</v>
      </c>
      <c r="H2093" s="69" t="s">
        <v>208</v>
      </c>
      <c r="I2093" s="69" t="s">
        <v>208</v>
      </c>
      <c r="J2093" s="64">
        <v>1</v>
      </c>
    </row>
    <row r="2094" spans="1:10" x14ac:dyDescent="0.25">
      <c r="A2094" s="3" t="str">
        <f t="shared" si="32"/>
        <v>Climate Zone14Average Event Day (5:00pm-6:00pm)5</v>
      </c>
      <c r="B2094" t="s">
        <v>67</v>
      </c>
      <c r="C2094" t="s">
        <v>187</v>
      </c>
      <c r="D2094" t="s">
        <v>167</v>
      </c>
      <c r="E2094" t="s">
        <v>178</v>
      </c>
      <c r="F2094" s="69" t="s">
        <v>208</v>
      </c>
      <c r="G2094" s="69" t="s">
        <v>208</v>
      </c>
      <c r="H2094" s="69" t="s">
        <v>208</v>
      </c>
      <c r="I2094" s="69" t="s">
        <v>208</v>
      </c>
      <c r="J2094" s="64">
        <v>1</v>
      </c>
    </row>
    <row r="2095" spans="1:10" x14ac:dyDescent="0.25">
      <c r="A2095" s="3" t="str">
        <f t="shared" si="32"/>
        <v>Climate Zone14Average Event Day (5:00pm-6:00pm)6</v>
      </c>
      <c r="B2095" t="s">
        <v>67</v>
      </c>
      <c r="C2095" t="s">
        <v>187</v>
      </c>
      <c r="D2095" t="s">
        <v>167</v>
      </c>
      <c r="E2095" t="s">
        <v>179</v>
      </c>
      <c r="F2095" s="69" t="s">
        <v>208</v>
      </c>
      <c r="G2095" s="69" t="s">
        <v>208</v>
      </c>
      <c r="H2095" s="69" t="s">
        <v>208</v>
      </c>
      <c r="I2095" s="69" t="s">
        <v>208</v>
      </c>
      <c r="J2095" s="64">
        <v>1</v>
      </c>
    </row>
    <row r="2096" spans="1:10" x14ac:dyDescent="0.25">
      <c r="A2096" s="3" t="str">
        <f t="shared" si="32"/>
        <v>Climate Zone14Average Event Day (5:00pm-6:00pm)7</v>
      </c>
      <c r="B2096" t="s">
        <v>67</v>
      </c>
      <c r="C2096" t="s">
        <v>187</v>
      </c>
      <c r="D2096" t="s">
        <v>167</v>
      </c>
      <c r="E2096" t="s">
        <v>180</v>
      </c>
      <c r="F2096" s="69" t="s">
        <v>208</v>
      </c>
      <c r="G2096" s="69" t="s">
        <v>208</v>
      </c>
      <c r="H2096" s="69" t="s">
        <v>208</v>
      </c>
      <c r="I2096" s="69" t="s">
        <v>208</v>
      </c>
      <c r="J2096" s="64">
        <v>1</v>
      </c>
    </row>
    <row r="2097" spans="1:10" x14ac:dyDescent="0.25">
      <c r="A2097" s="3" t="str">
        <f t="shared" si="32"/>
        <v>Climate Zone14Average Event Day (5:00pm-6:00pm)8</v>
      </c>
      <c r="B2097" t="s">
        <v>67</v>
      </c>
      <c r="C2097" t="s">
        <v>187</v>
      </c>
      <c r="D2097" t="s">
        <v>167</v>
      </c>
      <c r="E2097" t="s">
        <v>181</v>
      </c>
      <c r="F2097" s="69" t="s">
        <v>208</v>
      </c>
      <c r="G2097" s="69" t="s">
        <v>208</v>
      </c>
      <c r="H2097" s="69" t="s">
        <v>208</v>
      </c>
      <c r="I2097" s="69" t="s">
        <v>208</v>
      </c>
      <c r="J2097" s="64">
        <v>1</v>
      </c>
    </row>
    <row r="2098" spans="1:10" x14ac:dyDescent="0.25">
      <c r="A2098" s="3" t="str">
        <f t="shared" si="32"/>
        <v>Climate Zone14Average Event Day (5:00pm-6:00pm)9</v>
      </c>
      <c r="B2098" t="s">
        <v>67</v>
      </c>
      <c r="C2098" t="s">
        <v>187</v>
      </c>
      <c r="D2098" t="s">
        <v>167</v>
      </c>
      <c r="E2098" t="s">
        <v>182</v>
      </c>
      <c r="F2098" s="69" t="s">
        <v>208</v>
      </c>
      <c r="G2098" s="69" t="s">
        <v>208</v>
      </c>
      <c r="H2098" s="69" t="s">
        <v>208</v>
      </c>
      <c r="I2098" s="69" t="s">
        <v>208</v>
      </c>
      <c r="J2098" s="64">
        <v>1</v>
      </c>
    </row>
    <row r="2099" spans="1:10" x14ac:dyDescent="0.25">
      <c r="A2099" s="3" t="str">
        <f t="shared" si="32"/>
        <v>Climate Zone14Average Event Day (5:00pm-6:00pm)10</v>
      </c>
      <c r="B2099" t="s">
        <v>67</v>
      </c>
      <c r="C2099" t="s">
        <v>187</v>
      </c>
      <c r="D2099" t="s">
        <v>167</v>
      </c>
      <c r="E2099" t="s">
        <v>183</v>
      </c>
      <c r="F2099" s="69" t="s">
        <v>208</v>
      </c>
      <c r="G2099" s="69" t="s">
        <v>208</v>
      </c>
      <c r="H2099" s="69" t="s">
        <v>208</v>
      </c>
      <c r="I2099" s="69" t="s">
        <v>208</v>
      </c>
      <c r="J2099" s="64">
        <v>1</v>
      </c>
    </row>
    <row r="2100" spans="1:10" x14ac:dyDescent="0.25">
      <c r="A2100" s="3" t="str">
        <f t="shared" si="32"/>
        <v>Climate Zone14Average Event Day (5:00pm-6:00pm)11</v>
      </c>
      <c r="B2100" t="s">
        <v>67</v>
      </c>
      <c r="C2100" t="s">
        <v>187</v>
      </c>
      <c r="D2100" t="s">
        <v>167</v>
      </c>
      <c r="E2100" t="s">
        <v>184</v>
      </c>
      <c r="F2100" s="69" t="s">
        <v>208</v>
      </c>
      <c r="G2100" s="69" t="s">
        <v>208</v>
      </c>
      <c r="H2100" s="69" t="s">
        <v>208</v>
      </c>
      <c r="I2100" s="69" t="s">
        <v>208</v>
      </c>
      <c r="J2100" s="64">
        <v>1</v>
      </c>
    </row>
    <row r="2101" spans="1:10" x14ac:dyDescent="0.25">
      <c r="A2101" s="3" t="str">
        <f t="shared" si="32"/>
        <v>Climate Zone14Average Event Day (5:00pm-6:00pm)12</v>
      </c>
      <c r="B2101" t="s">
        <v>67</v>
      </c>
      <c r="C2101" t="s">
        <v>187</v>
      </c>
      <c r="D2101" t="s">
        <v>167</v>
      </c>
      <c r="E2101" t="s">
        <v>185</v>
      </c>
      <c r="F2101" s="69" t="s">
        <v>208</v>
      </c>
      <c r="G2101" s="69" t="s">
        <v>208</v>
      </c>
      <c r="H2101" s="69" t="s">
        <v>208</v>
      </c>
      <c r="I2101" s="69" t="s">
        <v>208</v>
      </c>
      <c r="J2101" s="64">
        <v>1</v>
      </c>
    </row>
    <row r="2102" spans="1:10" x14ac:dyDescent="0.25">
      <c r="A2102" s="3" t="str">
        <f t="shared" si="32"/>
        <v>Climate Zone14Average Event Day (5:00pm-6:00pm)13</v>
      </c>
      <c r="B2102" t="s">
        <v>67</v>
      </c>
      <c r="C2102" t="s">
        <v>187</v>
      </c>
      <c r="D2102" t="s">
        <v>167</v>
      </c>
      <c r="E2102" t="s">
        <v>186</v>
      </c>
      <c r="F2102" s="69" t="s">
        <v>208</v>
      </c>
      <c r="G2102" s="69" t="s">
        <v>208</v>
      </c>
      <c r="H2102" s="69" t="s">
        <v>208</v>
      </c>
      <c r="I2102" s="69" t="s">
        <v>208</v>
      </c>
      <c r="J2102" s="64">
        <v>1</v>
      </c>
    </row>
    <row r="2103" spans="1:10" x14ac:dyDescent="0.25">
      <c r="A2103" s="3" t="str">
        <f t="shared" si="32"/>
        <v>Climate Zone14Average Event Day (5:00pm-6:00pm)14</v>
      </c>
      <c r="B2103" t="s">
        <v>67</v>
      </c>
      <c r="C2103" t="s">
        <v>187</v>
      </c>
      <c r="D2103" t="s">
        <v>167</v>
      </c>
      <c r="E2103" t="s">
        <v>187</v>
      </c>
      <c r="F2103" s="69" t="s">
        <v>208</v>
      </c>
      <c r="G2103" s="69" t="s">
        <v>208</v>
      </c>
      <c r="H2103" s="69" t="s">
        <v>208</v>
      </c>
      <c r="I2103" s="69" t="s">
        <v>208</v>
      </c>
      <c r="J2103" s="64">
        <v>1</v>
      </c>
    </row>
    <row r="2104" spans="1:10" x14ac:dyDescent="0.25">
      <c r="A2104" s="3" t="str">
        <f t="shared" si="32"/>
        <v>Climate Zone14Average Event Day (5:00pm-6:00pm)15</v>
      </c>
      <c r="B2104" t="s">
        <v>67</v>
      </c>
      <c r="C2104" t="s">
        <v>187</v>
      </c>
      <c r="D2104" t="s">
        <v>167</v>
      </c>
      <c r="E2104" t="s">
        <v>188</v>
      </c>
      <c r="F2104" s="69" t="s">
        <v>208</v>
      </c>
      <c r="G2104" s="69" t="s">
        <v>208</v>
      </c>
      <c r="H2104" s="69" t="s">
        <v>208</v>
      </c>
      <c r="I2104" s="69" t="s">
        <v>208</v>
      </c>
      <c r="J2104" s="64">
        <v>1</v>
      </c>
    </row>
    <row r="2105" spans="1:10" x14ac:dyDescent="0.25">
      <c r="A2105" s="3" t="str">
        <f t="shared" si="32"/>
        <v>Climate Zone14Average Event Day (5:00pm-6:00pm)16</v>
      </c>
      <c r="B2105" t="s">
        <v>67</v>
      </c>
      <c r="C2105" t="s">
        <v>187</v>
      </c>
      <c r="D2105" t="s">
        <v>167</v>
      </c>
      <c r="E2105" t="s">
        <v>189</v>
      </c>
      <c r="F2105" s="69" t="s">
        <v>208</v>
      </c>
      <c r="G2105" s="69" t="s">
        <v>208</v>
      </c>
      <c r="H2105" s="69" t="s">
        <v>208</v>
      </c>
      <c r="I2105" s="69" t="s">
        <v>208</v>
      </c>
      <c r="J2105" s="64">
        <v>1</v>
      </c>
    </row>
    <row r="2106" spans="1:10" x14ac:dyDescent="0.25">
      <c r="A2106" s="3" t="str">
        <f t="shared" si="32"/>
        <v>Climate Zone14Average Event Day (5:00pm-6:00pm)17</v>
      </c>
      <c r="B2106" t="s">
        <v>67</v>
      </c>
      <c r="C2106" t="s">
        <v>187</v>
      </c>
      <c r="D2106" t="s">
        <v>167</v>
      </c>
      <c r="E2106" t="s">
        <v>190</v>
      </c>
      <c r="F2106" s="69" t="s">
        <v>208</v>
      </c>
      <c r="G2106" s="69" t="s">
        <v>208</v>
      </c>
      <c r="H2106" s="69" t="s">
        <v>208</v>
      </c>
      <c r="I2106" s="69" t="s">
        <v>208</v>
      </c>
      <c r="J2106" s="64">
        <v>1</v>
      </c>
    </row>
    <row r="2107" spans="1:10" x14ac:dyDescent="0.25">
      <c r="A2107" s="3" t="str">
        <f t="shared" si="32"/>
        <v>Climate Zone14Average Event Day (5:00pm-6:00pm)18</v>
      </c>
      <c r="B2107" t="s">
        <v>67</v>
      </c>
      <c r="C2107" t="s">
        <v>187</v>
      </c>
      <c r="D2107" t="s">
        <v>167</v>
      </c>
      <c r="E2107" t="s">
        <v>191</v>
      </c>
      <c r="F2107" s="69" t="s">
        <v>208</v>
      </c>
      <c r="G2107" s="69" t="s">
        <v>208</v>
      </c>
      <c r="H2107" s="69" t="s">
        <v>208</v>
      </c>
      <c r="I2107" s="69" t="s">
        <v>208</v>
      </c>
      <c r="J2107" s="64">
        <v>1</v>
      </c>
    </row>
    <row r="2108" spans="1:10" x14ac:dyDescent="0.25">
      <c r="A2108" s="3" t="str">
        <f t="shared" si="32"/>
        <v>Climate Zone14Average Event Day (5:00pm-6:00pm)19</v>
      </c>
      <c r="B2108" t="s">
        <v>67</v>
      </c>
      <c r="C2108" t="s">
        <v>187</v>
      </c>
      <c r="D2108" t="s">
        <v>167</v>
      </c>
      <c r="E2108" t="s">
        <v>192</v>
      </c>
      <c r="F2108" s="69" t="s">
        <v>208</v>
      </c>
      <c r="G2108" s="69" t="s">
        <v>208</v>
      </c>
      <c r="H2108" s="69" t="s">
        <v>208</v>
      </c>
      <c r="I2108" s="69" t="s">
        <v>208</v>
      </c>
      <c r="J2108" s="64">
        <v>1</v>
      </c>
    </row>
    <row r="2109" spans="1:10" x14ac:dyDescent="0.25">
      <c r="A2109" s="3" t="str">
        <f t="shared" si="32"/>
        <v>Climate Zone14Average Event Day (5:00pm-6:00pm)20</v>
      </c>
      <c r="B2109" t="s">
        <v>67</v>
      </c>
      <c r="C2109" t="s">
        <v>187</v>
      </c>
      <c r="D2109" t="s">
        <v>167</v>
      </c>
      <c r="E2109" t="s">
        <v>193</v>
      </c>
      <c r="F2109" s="69" t="s">
        <v>208</v>
      </c>
      <c r="G2109" s="69" t="s">
        <v>208</v>
      </c>
      <c r="H2109" s="69" t="s">
        <v>208</v>
      </c>
      <c r="I2109" s="69" t="s">
        <v>208</v>
      </c>
      <c r="J2109" s="64">
        <v>1</v>
      </c>
    </row>
    <row r="2110" spans="1:10" x14ac:dyDescent="0.25">
      <c r="A2110" s="3" t="str">
        <f t="shared" si="32"/>
        <v>Climate Zone14Average Event Day (5:00pm-6:00pm)21</v>
      </c>
      <c r="B2110" t="s">
        <v>67</v>
      </c>
      <c r="C2110" t="s">
        <v>187</v>
      </c>
      <c r="D2110" t="s">
        <v>167</v>
      </c>
      <c r="E2110" t="s">
        <v>194</v>
      </c>
      <c r="F2110" s="69" t="s">
        <v>208</v>
      </c>
      <c r="G2110" s="69" t="s">
        <v>208</v>
      </c>
      <c r="H2110" s="69" t="s">
        <v>208</v>
      </c>
      <c r="I2110" s="69" t="s">
        <v>208</v>
      </c>
      <c r="J2110" s="64">
        <v>1</v>
      </c>
    </row>
    <row r="2111" spans="1:10" x14ac:dyDescent="0.25">
      <c r="A2111" s="3" t="str">
        <f t="shared" si="32"/>
        <v>Climate Zone14Average Event Day (5:00pm-6:00pm)22</v>
      </c>
      <c r="B2111" t="s">
        <v>67</v>
      </c>
      <c r="C2111" t="s">
        <v>187</v>
      </c>
      <c r="D2111" t="s">
        <v>167</v>
      </c>
      <c r="E2111" t="s">
        <v>195</v>
      </c>
      <c r="F2111" s="69" t="s">
        <v>208</v>
      </c>
      <c r="G2111" s="69" t="s">
        <v>208</v>
      </c>
      <c r="H2111" s="69" t="s">
        <v>208</v>
      </c>
      <c r="I2111" s="69" t="s">
        <v>208</v>
      </c>
      <c r="J2111" s="64">
        <v>1</v>
      </c>
    </row>
    <row r="2112" spans="1:10" x14ac:dyDescent="0.25">
      <c r="A2112" s="3" t="str">
        <f t="shared" si="32"/>
        <v>Climate Zone14Average Event Day (5:00pm-6:00pm)23</v>
      </c>
      <c r="B2112" t="s">
        <v>67</v>
      </c>
      <c r="C2112" t="s">
        <v>187</v>
      </c>
      <c r="D2112" t="s">
        <v>167</v>
      </c>
      <c r="E2112" t="s">
        <v>196</v>
      </c>
      <c r="F2112" s="69" t="s">
        <v>208</v>
      </c>
      <c r="G2112" s="69" t="s">
        <v>208</v>
      </c>
      <c r="H2112" s="69" t="s">
        <v>208</v>
      </c>
      <c r="I2112" s="69" t="s">
        <v>208</v>
      </c>
      <c r="J2112" s="64">
        <v>1</v>
      </c>
    </row>
    <row r="2113" spans="1:10" x14ac:dyDescent="0.25">
      <c r="A2113" s="3" t="str">
        <f t="shared" si="32"/>
        <v>Climate Zone14Average Event Day (5:00pm-6:00pm)24</v>
      </c>
      <c r="B2113" t="s">
        <v>67</v>
      </c>
      <c r="C2113" t="s">
        <v>187</v>
      </c>
      <c r="D2113" t="s">
        <v>167</v>
      </c>
      <c r="E2113" t="s">
        <v>197</v>
      </c>
      <c r="F2113" s="69" t="s">
        <v>208</v>
      </c>
      <c r="G2113" s="69" t="s">
        <v>208</v>
      </c>
      <c r="H2113" s="69" t="s">
        <v>208</v>
      </c>
      <c r="I2113" s="69" t="s">
        <v>208</v>
      </c>
      <c r="J2113" s="64">
        <v>1</v>
      </c>
    </row>
    <row r="2114" spans="1:10" x14ac:dyDescent="0.25">
      <c r="A2114" s="3" t="str">
        <f t="shared" si="32"/>
        <v>Climate Zone1510/14/2020 (6:00pm-7:00pm)1</v>
      </c>
      <c r="B2114" t="s">
        <v>67</v>
      </c>
      <c r="C2114" t="s">
        <v>188</v>
      </c>
      <c r="D2114" t="s">
        <v>168</v>
      </c>
      <c r="E2114" t="s">
        <v>174</v>
      </c>
      <c r="F2114" s="69" t="s">
        <v>208</v>
      </c>
      <c r="G2114" s="69" t="s">
        <v>208</v>
      </c>
      <c r="H2114" s="69" t="s">
        <v>208</v>
      </c>
      <c r="I2114" s="69" t="s">
        <v>208</v>
      </c>
      <c r="J2114" s="64">
        <v>1</v>
      </c>
    </row>
    <row r="2115" spans="1:10" x14ac:dyDescent="0.25">
      <c r="A2115" s="3" t="str">
        <f t="shared" ref="A2115:A2178" si="33">B2115&amp;C2115&amp;D2115&amp;E2115</f>
        <v>Climate Zone1510/14/2020 (6:00pm-7:00pm)2</v>
      </c>
      <c r="B2115" t="s">
        <v>67</v>
      </c>
      <c r="C2115" t="s">
        <v>188</v>
      </c>
      <c r="D2115" t="s">
        <v>168</v>
      </c>
      <c r="E2115" t="s">
        <v>175</v>
      </c>
      <c r="F2115" s="69" t="s">
        <v>208</v>
      </c>
      <c r="G2115" s="69" t="s">
        <v>208</v>
      </c>
      <c r="H2115" s="69" t="s">
        <v>208</v>
      </c>
      <c r="I2115" s="69" t="s">
        <v>208</v>
      </c>
      <c r="J2115" s="64">
        <v>1</v>
      </c>
    </row>
    <row r="2116" spans="1:10" x14ac:dyDescent="0.25">
      <c r="A2116" s="3" t="str">
        <f t="shared" si="33"/>
        <v>Climate Zone1510/14/2020 (6:00pm-7:00pm)3</v>
      </c>
      <c r="B2116" t="s">
        <v>67</v>
      </c>
      <c r="C2116" t="s">
        <v>188</v>
      </c>
      <c r="D2116" t="s">
        <v>168</v>
      </c>
      <c r="E2116" t="s">
        <v>176</v>
      </c>
      <c r="F2116" s="69" t="s">
        <v>208</v>
      </c>
      <c r="G2116" s="69" t="s">
        <v>208</v>
      </c>
      <c r="H2116" s="69" t="s">
        <v>208</v>
      </c>
      <c r="I2116" s="69" t="s">
        <v>208</v>
      </c>
      <c r="J2116" s="64">
        <v>1</v>
      </c>
    </row>
    <row r="2117" spans="1:10" x14ac:dyDescent="0.25">
      <c r="A2117" s="3" t="str">
        <f t="shared" si="33"/>
        <v>Climate Zone1510/14/2020 (6:00pm-7:00pm)4</v>
      </c>
      <c r="B2117" t="s">
        <v>67</v>
      </c>
      <c r="C2117" t="s">
        <v>188</v>
      </c>
      <c r="D2117" t="s">
        <v>168</v>
      </c>
      <c r="E2117" t="s">
        <v>177</v>
      </c>
      <c r="F2117" s="69" t="s">
        <v>208</v>
      </c>
      <c r="G2117" s="69" t="s">
        <v>208</v>
      </c>
      <c r="H2117" s="69" t="s">
        <v>208</v>
      </c>
      <c r="I2117" s="69" t="s">
        <v>208</v>
      </c>
      <c r="J2117" s="64">
        <v>1</v>
      </c>
    </row>
    <row r="2118" spans="1:10" x14ac:dyDescent="0.25">
      <c r="A2118" s="3" t="str">
        <f t="shared" si="33"/>
        <v>Climate Zone1510/14/2020 (6:00pm-7:00pm)5</v>
      </c>
      <c r="B2118" t="s">
        <v>67</v>
      </c>
      <c r="C2118" t="s">
        <v>188</v>
      </c>
      <c r="D2118" t="s">
        <v>168</v>
      </c>
      <c r="E2118" t="s">
        <v>178</v>
      </c>
      <c r="F2118" s="69" t="s">
        <v>208</v>
      </c>
      <c r="G2118" s="69" t="s">
        <v>208</v>
      </c>
      <c r="H2118" s="69" t="s">
        <v>208</v>
      </c>
      <c r="I2118" s="69" t="s">
        <v>208</v>
      </c>
      <c r="J2118" s="64">
        <v>1</v>
      </c>
    </row>
    <row r="2119" spans="1:10" x14ac:dyDescent="0.25">
      <c r="A2119" s="3" t="str">
        <f t="shared" si="33"/>
        <v>Climate Zone1510/14/2020 (6:00pm-7:00pm)6</v>
      </c>
      <c r="B2119" t="s">
        <v>67</v>
      </c>
      <c r="C2119" t="s">
        <v>188</v>
      </c>
      <c r="D2119" t="s">
        <v>168</v>
      </c>
      <c r="E2119" t="s">
        <v>179</v>
      </c>
      <c r="F2119" s="69" t="s">
        <v>208</v>
      </c>
      <c r="G2119" s="69" t="s">
        <v>208</v>
      </c>
      <c r="H2119" s="69" t="s">
        <v>208</v>
      </c>
      <c r="I2119" s="69" t="s">
        <v>208</v>
      </c>
      <c r="J2119" s="64">
        <v>1</v>
      </c>
    </row>
    <row r="2120" spans="1:10" x14ac:dyDescent="0.25">
      <c r="A2120" s="3" t="str">
        <f t="shared" si="33"/>
        <v>Climate Zone1510/14/2020 (6:00pm-7:00pm)7</v>
      </c>
      <c r="B2120" t="s">
        <v>67</v>
      </c>
      <c r="C2120" t="s">
        <v>188</v>
      </c>
      <c r="D2120" t="s">
        <v>168</v>
      </c>
      <c r="E2120" t="s">
        <v>180</v>
      </c>
      <c r="F2120" s="69" t="s">
        <v>208</v>
      </c>
      <c r="G2120" s="69" t="s">
        <v>208</v>
      </c>
      <c r="H2120" s="69" t="s">
        <v>208</v>
      </c>
      <c r="I2120" s="69" t="s">
        <v>208</v>
      </c>
      <c r="J2120" s="64">
        <v>1</v>
      </c>
    </row>
    <row r="2121" spans="1:10" x14ac:dyDescent="0.25">
      <c r="A2121" s="3" t="str">
        <f t="shared" si="33"/>
        <v>Climate Zone1510/14/2020 (6:00pm-7:00pm)8</v>
      </c>
      <c r="B2121" t="s">
        <v>67</v>
      </c>
      <c r="C2121" t="s">
        <v>188</v>
      </c>
      <c r="D2121" t="s">
        <v>168</v>
      </c>
      <c r="E2121" t="s">
        <v>181</v>
      </c>
      <c r="F2121" s="69" t="s">
        <v>208</v>
      </c>
      <c r="G2121" s="69" t="s">
        <v>208</v>
      </c>
      <c r="H2121" s="69" t="s">
        <v>208</v>
      </c>
      <c r="I2121" s="69" t="s">
        <v>208</v>
      </c>
      <c r="J2121" s="64">
        <v>1</v>
      </c>
    </row>
    <row r="2122" spans="1:10" x14ac:dyDescent="0.25">
      <c r="A2122" s="3" t="str">
        <f t="shared" si="33"/>
        <v>Climate Zone1510/14/2020 (6:00pm-7:00pm)9</v>
      </c>
      <c r="B2122" t="s">
        <v>67</v>
      </c>
      <c r="C2122" t="s">
        <v>188</v>
      </c>
      <c r="D2122" t="s">
        <v>168</v>
      </c>
      <c r="E2122" t="s">
        <v>182</v>
      </c>
      <c r="F2122" s="69" t="s">
        <v>208</v>
      </c>
      <c r="G2122" s="69" t="s">
        <v>208</v>
      </c>
      <c r="H2122" s="69" t="s">
        <v>208</v>
      </c>
      <c r="I2122" s="69" t="s">
        <v>208</v>
      </c>
      <c r="J2122" s="64">
        <v>1</v>
      </c>
    </row>
    <row r="2123" spans="1:10" x14ac:dyDescent="0.25">
      <c r="A2123" s="3" t="str">
        <f t="shared" si="33"/>
        <v>Climate Zone1510/14/2020 (6:00pm-7:00pm)10</v>
      </c>
      <c r="B2123" t="s">
        <v>67</v>
      </c>
      <c r="C2123" t="s">
        <v>188</v>
      </c>
      <c r="D2123" t="s">
        <v>168</v>
      </c>
      <c r="E2123" t="s">
        <v>183</v>
      </c>
      <c r="F2123" s="69" t="s">
        <v>208</v>
      </c>
      <c r="G2123" s="69" t="s">
        <v>208</v>
      </c>
      <c r="H2123" s="69" t="s">
        <v>208</v>
      </c>
      <c r="I2123" s="69" t="s">
        <v>208</v>
      </c>
      <c r="J2123" s="64">
        <v>1</v>
      </c>
    </row>
    <row r="2124" spans="1:10" x14ac:dyDescent="0.25">
      <c r="A2124" s="3" t="str">
        <f t="shared" si="33"/>
        <v>Climate Zone1510/14/2020 (6:00pm-7:00pm)11</v>
      </c>
      <c r="B2124" t="s">
        <v>67</v>
      </c>
      <c r="C2124" t="s">
        <v>188</v>
      </c>
      <c r="D2124" t="s">
        <v>168</v>
      </c>
      <c r="E2124" t="s">
        <v>184</v>
      </c>
      <c r="F2124" s="69" t="s">
        <v>208</v>
      </c>
      <c r="G2124" s="69" t="s">
        <v>208</v>
      </c>
      <c r="H2124" s="69" t="s">
        <v>208</v>
      </c>
      <c r="I2124" s="69" t="s">
        <v>208</v>
      </c>
      <c r="J2124" s="64">
        <v>1</v>
      </c>
    </row>
    <row r="2125" spans="1:10" x14ac:dyDescent="0.25">
      <c r="A2125" s="3" t="str">
        <f t="shared" si="33"/>
        <v>Climate Zone1510/14/2020 (6:00pm-7:00pm)12</v>
      </c>
      <c r="B2125" t="s">
        <v>67</v>
      </c>
      <c r="C2125" t="s">
        <v>188</v>
      </c>
      <c r="D2125" t="s">
        <v>168</v>
      </c>
      <c r="E2125" t="s">
        <v>185</v>
      </c>
      <c r="F2125" s="69" t="s">
        <v>208</v>
      </c>
      <c r="G2125" s="69" t="s">
        <v>208</v>
      </c>
      <c r="H2125" s="69" t="s">
        <v>208</v>
      </c>
      <c r="I2125" s="69" t="s">
        <v>208</v>
      </c>
      <c r="J2125" s="64">
        <v>1</v>
      </c>
    </row>
    <row r="2126" spans="1:10" x14ac:dyDescent="0.25">
      <c r="A2126" s="3" t="str">
        <f t="shared" si="33"/>
        <v>Climate Zone1510/14/2020 (6:00pm-7:00pm)13</v>
      </c>
      <c r="B2126" t="s">
        <v>67</v>
      </c>
      <c r="C2126" t="s">
        <v>188</v>
      </c>
      <c r="D2126" t="s">
        <v>168</v>
      </c>
      <c r="E2126" t="s">
        <v>186</v>
      </c>
      <c r="F2126" s="69" t="s">
        <v>208</v>
      </c>
      <c r="G2126" s="69" t="s">
        <v>208</v>
      </c>
      <c r="H2126" s="69" t="s">
        <v>208</v>
      </c>
      <c r="I2126" s="69" t="s">
        <v>208</v>
      </c>
      <c r="J2126" s="64">
        <v>1</v>
      </c>
    </row>
    <row r="2127" spans="1:10" x14ac:dyDescent="0.25">
      <c r="A2127" s="3" t="str">
        <f t="shared" si="33"/>
        <v>Climate Zone1510/14/2020 (6:00pm-7:00pm)14</v>
      </c>
      <c r="B2127" t="s">
        <v>67</v>
      </c>
      <c r="C2127" t="s">
        <v>188</v>
      </c>
      <c r="D2127" t="s">
        <v>168</v>
      </c>
      <c r="E2127" t="s">
        <v>187</v>
      </c>
      <c r="F2127" s="69" t="s">
        <v>208</v>
      </c>
      <c r="G2127" s="69" t="s">
        <v>208</v>
      </c>
      <c r="H2127" s="69" t="s">
        <v>208</v>
      </c>
      <c r="I2127" s="69" t="s">
        <v>208</v>
      </c>
      <c r="J2127" s="64">
        <v>1</v>
      </c>
    </row>
    <row r="2128" spans="1:10" x14ac:dyDescent="0.25">
      <c r="A2128" s="3" t="str">
        <f t="shared" si="33"/>
        <v>Climate Zone1510/14/2020 (6:00pm-7:00pm)15</v>
      </c>
      <c r="B2128" t="s">
        <v>67</v>
      </c>
      <c r="C2128" t="s">
        <v>188</v>
      </c>
      <c r="D2128" t="s">
        <v>168</v>
      </c>
      <c r="E2128" t="s">
        <v>188</v>
      </c>
      <c r="F2128" s="69" t="s">
        <v>208</v>
      </c>
      <c r="G2128" s="69" t="s">
        <v>208</v>
      </c>
      <c r="H2128" s="69" t="s">
        <v>208</v>
      </c>
      <c r="I2128" s="69" t="s">
        <v>208</v>
      </c>
      <c r="J2128" s="64">
        <v>1</v>
      </c>
    </row>
    <row r="2129" spans="1:10" x14ac:dyDescent="0.25">
      <c r="A2129" s="3" t="str">
        <f t="shared" si="33"/>
        <v>Climate Zone1510/14/2020 (6:00pm-7:00pm)16</v>
      </c>
      <c r="B2129" t="s">
        <v>67</v>
      </c>
      <c r="C2129" t="s">
        <v>188</v>
      </c>
      <c r="D2129" t="s">
        <v>168</v>
      </c>
      <c r="E2129" t="s">
        <v>189</v>
      </c>
      <c r="F2129" s="69" t="s">
        <v>208</v>
      </c>
      <c r="G2129" s="69" t="s">
        <v>208</v>
      </c>
      <c r="H2129" s="69" t="s">
        <v>208</v>
      </c>
      <c r="I2129" s="69" t="s">
        <v>208</v>
      </c>
      <c r="J2129" s="64">
        <v>1</v>
      </c>
    </row>
    <row r="2130" spans="1:10" x14ac:dyDescent="0.25">
      <c r="A2130" s="3" t="str">
        <f t="shared" si="33"/>
        <v>Climate Zone1510/14/2020 (6:00pm-7:00pm)17</v>
      </c>
      <c r="B2130" t="s">
        <v>67</v>
      </c>
      <c r="C2130" t="s">
        <v>188</v>
      </c>
      <c r="D2130" t="s">
        <v>168</v>
      </c>
      <c r="E2130" t="s">
        <v>190</v>
      </c>
      <c r="F2130" s="69" t="s">
        <v>208</v>
      </c>
      <c r="G2130" s="69" t="s">
        <v>208</v>
      </c>
      <c r="H2130" s="69" t="s">
        <v>208</v>
      </c>
      <c r="I2130" s="69" t="s">
        <v>208</v>
      </c>
      <c r="J2130" s="64">
        <v>1</v>
      </c>
    </row>
    <row r="2131" spans="1:10" x14ac:dyDescent="0.25">
      <c r="A2131" s="3" t="str">
        <f t="shared" si="33"/>
        <v>Climate Zone1510/14/2020 (6:00pm-7:00pm)18</v>
      </c>
      <c r="B2131" t="s">
        <v>67</v>
      </c>
      <c r="C2131" t="s">
        <v>188</v>
      </c>
      <c r="D2131" t="s">
        <v>168</v>
      </c>
      <c r="E2131" t="s">
        <v>191</v>
      </c>
      <c r="F2131" s="69" t="s">
        <v>208</v>
      </c>
      <c r="G2131" s="69" t="s">
        <v>208</v>
      </c>
      <c r="H2131" s="69" t="s">
        <v>208</v>
      </c>
      <c r="I2131" s="69" t="s">
        <v>208</v>
      </c>
      <c r="J2131" s="64">
        <v>1</v>
      </c>
    </row>
    <row r="2132" spans="1:10" x14ac:dyDescent="0.25">
      <c r="A2132" s="3" t="str">
        <f t="shared" si="33"/>
        <v>Climate Zone1510/14/2020 (6:00pm-7:00pm)19</v>
      </c>
      <c r="B2132" t="s">
        <v>67</v>
      </c>
      <c r="C2132" t="s">
        <v>188</v>
      </c>
      <c r="D2132" t="s">
        <v>168</v>
      </c>
      <c r="E2132" t="s">
        <v>192</v>
      </c>
      <c r="F2132" s="69" t="s">
        <v>208</v>
      </c>
      <c r="G2132" s="69" t="s">
        <v>208</v>
      </c>
      <c r="H2132" s="69" t="s">
        <v>208</v>
      </c>
      <c r="I2132" s="69" t="s">
        <v>208</v>
      </c>
      <c r="J2132" s="64">
        <v>1</v>
      </c>
    </row>
    <row r="2133" spans="1:10" x14ac:dyDescent="0.25">
      <c r="A2133" s="3" t="str">
        <f t="shared" si="33"/>
        <v>Climate Zone1510/14/2020 (6:00pm-7:00pm)20</v>
      </c>
      <c r="B2133" t="s">
        <v>67</v>
      </c>
      <c r="C2133" t="s">
        <v>188</v>
      </c>
      <c r="D2133" t="s">
        <v>168</v>
      </c>
      <c r="E2133" t="s">
        <v>193</v>
      </c>
      <c r="F2133" s="69" t="s">
        <v>208</v>
      </c>
      <c r="G2133" s="69" t="s">
        <v>208</v>
      </c>
      <c r="H2133" s="69" t="s">
        <v>208</v>
      </c>
      <c r="I2133" s="69" t="s">
        <v>208</v>
      </c>
      <c r="J2133" s="64">
        <v>1</v>
      </c>
    </row>
    <row r="2134" spans="1:10" x14ac:dyDescent="0.25">
      <c r="A2134" s="3" t="str">
        <f t="shared" si="33"/>
        <v>Climate Zone1510/14/2020 (6:00pm-7:00pm)21</v>
      </c>
      <c r="B2134" t="s">
        <v>67</v>
      </c>
      <c r="C2134" t="s">
        <v>188</v>
      </c>
      <c r="D2134" t="s">
        <v>168</v>
      </c>
      <c r="E2134" t="s">
        <v>194</v>
      </c>
      <c r="F2134" s="69" t="s">
        <v>208</v>
      </c>
      <c r="G2134" s="69" t="s">
        <v>208</v>
      </c>
      <c r="H2134" s="69" t="s">
        <v>208</v>
      </c>
      <c r="I2134" s="69" t="s">
        <v>208</v>
      </c>
      <c r="J2134" s="64">
        <v>1</v>
      </c>
    </row>
    <row r="2135" spans="1:10" x14ac:dyDescent="0.25">
      <c r="A2135" s="3" t="str">
        <f t="shared" si="33"/>
        <v>Climate Zone1510/14/2020 (6:00pm-7:00pm)22</v>
      </c>
      <c r="B2135" t="s">
        <v>67</v>
      </c>
      <c r="C2135" t="s">
        <v>188</v>
      </c>
      <c r="D2135" t="s">
        <v>168</v>
      </c>
      <c r="E2135" t="s">
        <v>195</v>
      </c>
      <c r="F2135" s="69" t="s">
        <v>208</v>
      </c>
      <c r="G2135" s="69" t="s">
        <v>208</v>
      </c>
      <c r="H2135" s="69" t="s">
        <v>208</v>
      </c>
      <c r="I2135" s="69" t="s">
        <v>208</v>
      </c>
      <c r="J2135" s="64">
        <v>1</v>
      </c>
    </row>
    <row r="2136" spans="1:10" x14ac:dyDescent="0.25">
      <c r="A2136" s="3" t="str">
        <f t="shared" si="33"/>
        <v>Climate Zone1510/14/2020 (6:00pm-7:00pm)23</v>
      </c>
      <c r="B2136" t="s">
        <v>67</v>
      </c>
      <c r="C2136" t="s">
        <v>188</v>
      </c>
      <c r="D2136" t="s">
        <v>168</v>
      </c>
      <c r="E2136" t="s">
        <v>196</v>
      </c>
      <c r="F2136" s="69" t="s">
        <v>208</v>
      </c>
      <c r="G2136" s="69" t="s">
        <v>208</v>
      </c>
      <c r="H2136" s="69" t="s">
        <v>208</v>
      </c>
      <c r="I2136" s="69" t="s">
        <v>208</v>
      </c>
      <c r="J2136" s="64">
        <v>1</v>
      </c>
    </row>
    <row r="2137" spans="1:10" x14ac:dyDescent="0.25">
      <c r="A2137" s="3" t="str">
        <f t="shared" si="33"/>
        <v>Climate Zone1510/14/2020 (6:00pm-7:00pm)24</v>
      </c>
      <c r="B2137" t="s">
        <v>67</v>
      </c>
      <c r="C2137" t="s">
        <v>188</v>
      </c>
      <c r="D2137" t="s">
        <v>168</v>
      </c>
      <c r="E2137" t="s">
        <v>197</v>
      </c>
      <c r="F2137" s="69" t="s">
        <v>208</v>
      </c>
      <c r="G2137" s="69" t="s">
        <v>208</v>
      </c>
      <c r="H2137" s="69" t="s">
        <v>208</v>
      </c>
      <c r="I2137" s="69" t="s">
        <v>208</v>
      </c>
      <c r="J2137" s="64">
        <v>1</v>
      </c>
    </row>
    <row r="2138" spans="1:10" x14ac:dyDescent="0.25">
      <c r="A2138" s="3" t="str">
        <f t="shared" si="33"/>
        <v>Climate Zone1510/15/2020 (6:00pm-7:00pm)1</v>
      </c>
      <c r="B2138" t="s">
        <v>67</v>
      </c>
      <c r="C2138" t="s">
        <v>188</v>
      </c>
      <c r="D2138" t="s">
        <v>169</v>
      </c>
      <c r="E2138" t="s">
        <v>174</v>
      </c>
      <c r="F2138" s="69" t="s">
        <v>208</v>
      </c>
      <c r="G2138" s="69" t="s">
        <v>208</v>
      </c>
      <c r="H2138" s="69" t="s">
        <v>208</v>
      </c>
      <c r="I2138" s="69" t="s">
        <v>208</v>
      </c>
      <c r="J2138" s="64">
        <v>1</v>
      </c>
    </row>
    <row r="2139" spans="1:10" x14ac:dyDescent="0.25">
      <c r="A2139" s="3" t="str">
        <f t="shared" si="33"/>
        <v>Climate Zone1510/15/2020 (6:00pm-7:00pm)2</v>
      </c>
      <c r="B2139" t="s">
        <v>67</v>
      </c>
      <c r="C2139" t="s">
        <v>188</v>
      </c>
      <c r="D2139" t="s">
        <v>169</v>
      </c>
      <c r="E2139" t="s">
        <v>175</v>
      </c>
      <c r="F2139" s="69" t="s">
        <v>208</v>
      </c>
      <c r="G2139" s="69" t="s">
        <v>208</v>
      </c>
      <c r="H2139" s="69" t="s">
        <v>208</v>
      </c>
      <c r="I2139" s="69" t="s">
        <v>208</v>
      </c>
      <c r="J2139" s="64">
        <v>1</v>
      </c>
    </row>
    <row r="2140" spans="1:10" x14ac:dyDescent="0.25">
      <c r="A2140" s="3" t="str">
        <f t="shared" si="33"/>
        <v>Climate Zone1510/15/2020 (6:00pm-7:00pm)3</v>
      </c>
      <c r="B2140" t="s">
        <v>67</v>
      </c>
      <c r="C2140" t="s">
        <v>188</v>
      </c>
      <c r="D2140" t="s">
        <v>169</v>
      </c>
      <c r="E2140" t="s">
        <v>176</v>
      </c>
      <c r="F2140" s="69" t="s">
        <v>208</v>
      </c>
      <c r="G2140" s="69" t="s">
        <v>208</v>
      </c>
      <c r="H2140" s="69" t="s">
        <v>208</v>
      </c>
      <c r="I2140" s="69" t="s">
        <v>208</v>
      </c>
      <c r="J2140" s="64">
        <v>1</v>
      </c>
    </row>
    <row r="2141" spans="1:10" x14ac:dyDescent="0.25">
      <c r="A2141" s="3" t="str">
        <f t="shared" si="33"/>
        <v>Climate Zone1510/15/2020 (6:00pm-7:00pm)4</v>
      </c>
      <c r="B2141" t="s">
        <v>67</v>
      </c>
      <c r="C2141" t="s">
        <v>188</v>
      </c>
      <c r="D2141" t="s">
        <v>169</v>
      </c>
      <c r="E2141" t="s">
        <v>177</v>
      </c>
      <c r="F2141" s="69" t="s">
        <v>208</v>
      </c>
      <c r="G2141" s="69" t="s">
        <v>208</v>
      </c>
      <c r="H2141" s="69" t="s">
        <v>208</v>
      </c>
      <c r="I2141" s="69" t="s">
        <v>208</v>
      </c>
      <c r="J2141" s="64">
        <v>1</v>
      </c>
    </row>
    <row r="2142" spans="1:10" x14ac:dyDescent="0.25">
      <c r="A2142" s="3" t="str">
        <f t="shared" si="33"/>
        <v>Climate Zone1510/15/2020 (6:00pm-7:00pm)5</v>
      </c>
      <c r="B2142" t="s">
        <v>67</v>
      </c>
      <c r="C2142" t="s">
        <v>188</v>
      </c>
      <c r="D2142" t="s">
        <v>169</v>
      </c>
      <c r="E2142" t="s">
        <v>178</v>
      </c>
      <c r="F2142" s="69" t="s">
        <v>208</v>
      </c>
      <c r="G2142" s="69" t="s">
        <v>208</v>
      </c>
      <c r="H2142" s="69" t="s">
        <v>208</v>
      </c>
      <c r="I2142" s="69" t="s">
        <v>208</v>
      </c>
      <c r="J2142" s="64">
        <v>1</v>
      </c>
    </row>
    <row r="2143" spans="1:10" x14ac:dyDescent="0.25">
      <c r="A2143" s="3" t="str">
        <f t="shared" si="33"/>
        <v>Climate Zone1510/15/2020 (6:00pm-7:00pm)6</v>
      </c>
      <c r="B2143" t="s">
        <v>67</v>
      </c>
      <c r="C2143" t="s">
        <v>188</v>
      </c>
      <c r="D2143" t="s">
        <v>169</v>
      </c>
      <c r="E2143" t="s">
        <v>179</v>
      </c>
      <c r="F2143" s="69" t="s">
        <v>208</v>
      </c>
      <c r="G2143" s="69" t="s">
        <v>208</v>
      </c>
      <c r="H2143" s="69" t="s">
        <v>208</v>
      </c>
      <c r="I2143" s="69" t="s">
        <v>208</v>
      </c>
      <c r="J2143" s="64">
        <v>1</v>
      </c>
    </row>
    <row r="2144" spans="1:10" x14ac:dyDescent="0.25">
      <c r="A2144" s="3" t="str">
        <f t="shared" si="33"/>
        <v>Climate Zone1510/15/2020 (6:00pm-7:00pm)7</v>
      </c>
      <c r="B2144" t="s">
        <v>67</v>
      </c>
      <c r="C2144" t="s">
        <v>188</v>
      </c>
      <c r="D2144" t="s">
        <v>169</v>
      </c>
      <c r="E2144" t="s">
        <v>180</v>
      </c>
      <c r="F2144" s="69" t="s">
        <v>208</v>
      </c>
      <c r="G2144" s="69" t="s">
        <v>208</v>
      </c>
      <c r="H2144" s="69" t="s">
        <v>208</v>
      </c>
      <c r="I2144" s="69" t="s">
        <v>208</v>
      </c>
      <c r="J2144" s="64">
        <v>1</v>
      </c>
    </row>
    <row r="2145" spans="1:10" x14ac:dyDescent="0.25">
      <c r="A2145" s="3" t="str">
        <f t="shared" si="33"/>
        <v>Climate Zone1510/15/2020 (6:00pm-7:00pm)8</v>
      </c>
      <c r="B2145" t="s">
        <v>67</v>
      </c>
      <c r="C2145" t="s">
        <v>188</v>
      </c>
      <c r="D2145" t="s">
        <v>169</v>
      </c>
      <c r="E2145" t="s">
        <v>181</v>
      </c>
      <c r="F2145" s="69" t="s">
        <v>208</v>
      </c>
      <c r="G2145" s="69" t="s">
        <v>208</v>
      </c>
      <c r="H2145" s="69" t="s">
        <v>208</v>
      </c>
      <c r="I2145" s="69" t="s">
        <v>208</v>
      </c>
      <c r="J2145" s="64">
        <v>1</v>
      </c>
    </row>
    <row r="2146" spans="1:10" x14ac:dyDescent="0.25">
      <c r="A2146" s="3" t="str">
        <f t="shared" si="33"/>
        <v>Climate Zone1510/15/2020 (6:00pm-7:00pm)9</v>
      </c>
      <c r="B2146" t="s">
        <v>67</v>
      </c>
      <c r="C2146" t="s">
        <v>188</v>
      </c>
      <c r="D2146" t="s">
        <v>169</v>
      </c>
      <c r="E2146" t="s">
        <v>182</v>
      </c>
      <c r="F2146" s="69" t="s">
        <v>208</v>
      </c>
      <c r="G2146" s="69" t="s">
        <v>208</v>
      </c>
      <c r="H2146" s="69" t="s">
        <v>208</v>
      </c>
      <c r="I2146" s="69" t="s">
        <v>208</v>
      </c>
      <c r="J2146" s="64">
        <v>1</v>
      </c>
    </row>
    <row r="2147" spans="1:10" x14ac:dyDescent="0.25">
      <c r="A2147" s="3" t="str">
        <f t="shared" si="33"/>
        <v>Climate Zone1510/15/2020 (6:00pm-7:00pm)10</v>
      </c>
      <c r="B2147" t="s">
        <v>67</v>
      </c>
      <c r="C2147" t="s">
        <v>188</v>
      </c>
      <c r="D2147" t="s">
        <v>169</v>
      </c>
      <c r="E2147" t="s">
        <v>183</v>
      </c>
      <c r="F2147" s="69" t="s">
        <v>208</v>
      </c>
      <c r="G2147" s="69" t="s">
        <v>208</v>
      </c>
      <c r="H2147" s="69" t="s">
        <v>208</v>
      </c>
      <c r="I2147" s="69" t="s">
        <v>208</v>
      </c>
      <c r="J2147" s="64">
        <v>1</v>
      </c>
    </row>
    <row r="2148" spans="1:10" x14ac:dyDescent="0.25">
      <c r="A2148" s="3" t="str">
        <f t="shared" si="33"/>
        <v>Climate Zone1510/15/2020 (6:00pm-7:00pm)11</v>
      </c>
      <c r="B2148" t="s">
        <v>67</v>
      </c>
      <c r="C2148" t="s">
        <v>188</v>
      </c>
      <c r="D2148" t="s">
        <v>169</v>
      </c>
      <c r="E2148" t="s">
        <v>184</v>
      </c>
      <c r="F2148" s="69" t="s">
        <v>208</v>
      </c>
      <c r="G2148" s="69" t="s">
        <v>208</v>
      </c>
      <c r="H2148" s="69" t="s">
        <v>208</v>
      </c>
      <c r="I2148" s="69" t="s">
        <v>208</v>
      </c>
      <c r="J2148" s="64">
        <v>1</v>
      </c>
    </row>
    <row r="2149" spans="1:10" x14ac:dyDescent="0.25">
      <c r="A2149" s="3" t="str">
        <f t="shared" si="33"/>
        <v>Climate Zone1510/15/2020 (6:00pm-7:00pm)12</v>
      </c>
      <c r="B2149" t="s">
        <v>67</v>
      </c>
      <c r="C2149" t="s">
        <v>188</v>
      </c>
      <c r="D2149" t="s">
        <v>169</v>
      </c>
      <c r="E2149" t="s">
        <v>185</v>
      </c>
      <c r="F2149" s="69" t="s">
        <v>208</v>
      </c>
      <c r="G2149" s="69" t="s">
        <v>208</v>
      </c>
      <c r="H2149" s="69" t="s">
        <v>208</v>
      </c>
      <c r="I2149" s="69" t="s">
        <v>208</v>
      </c>
      <c r="J2149" s="64">
        <v>1</v>
      </c>
    </row>
    <row r="2150" spans="1:10" x14ac:dyDescent="0.25">
      <c r="A2150" s="3" t="str">
        <f t="shared" si="33"/>
        <v>Climate Zone1510/15/2020 (6:00pm-7:00pm)13</v>
      </c>
      <c r="B2150" t="s">
        <v>67</v>
      </c>
      <c r="C2150" t="s">
        <v>188</v>
      </c>
      <c r="D2150" t="s">
        <v>169</v>
      </c>
      <c r="E2150" t="s">
        <v>186</v>
      </c>
      <c r="F2150" s="69" t="s">
        <v>208</v>
      </c>
      <c r="G2150" s="69" t="s">
        <v>208</v>
      </c>
      <c r="H2150" s="69" t="s">
        <v>208</v>
      </c>
      <c r="I2150" s="69" t="s">
        <v>208</v>
      </c>
      <c r="J2150" s="64">
        <v>1</v>
      </c>
    </row>
    <row r="2151" spans="1:10" x14ac:dyDescent="0.25">
      <c r="A2151" s="3" t="str">
        <f t="shared" si="33"/>
        <v>Climate Zone1510/15/2020 (6:00pm-7:00pm)14</v>
      </c>
      <c r="B2151" t="s">
        <v>67</v>
      </c>
      <c r="C2151" t="s">
        <v>188</v>
      </c>
      <c r="D2151" t="s">
        <v>169</v>
      </c>
      <c r="E2151" t="s">
        <v>187</v>
      </c>
      <c r="F2151" s="69" t="s">
        <v>208</v>
      </c>
      <c r="G2151" s="69" t="s">
        <v>208</v>
      </c>
      <c r="H2151" s="69" t="s">
        <v>208</v>
      </c>
      <c r="I2151" s="69" t="s">
        <v>208</v>
      </c>
      <c r="J2151" s="64">
        <v>1</v>
      </c>
    </row>
    <row r="2152" spans="1:10" x14ac:dyDescent="0.25">
      <c r="A2152" s="3" t="str">
        <f t="shared" si="33"/>
        <v>Climate Zone1510/15/2020 (6:00pm-7:00pm)15</v>
      </c>
      <c r="B2152" t="s">
        <v>67</v>
      </c>
      <c r="C2152" t="s">
        <v>188</v>
      </c>
      <c r="D2152" t="s">
        <v>169</v>
      </c>
      <c r="E2152" t="s">
        <v>188</v>
      </c>
      <c r="F2152" s="69" t="s">
        <v>208</v>
      </c>
      <c r="G2152" s="69" t="s">
        <v>208</v>
      </c>
      <c r="H2152" s="69" t="s">
        <v>208</v>
      </c>
      <c r="I2152" s="69" t="s">
        <v>208</v>
      </c>
      <c r="J2152" s="64">
        <v>1</v>
      </c>
    </row>
    <row r="2153" spans="1:10" x14ac:dyDescent="0.25">
      <c r="A2153" s="3" t="str">
        <f t="shared" si="33"/>
        <v>Climate Zone1510/15/2020 (6:00pm-7:00pm)16</v>
      </c>
      <c r="B2153" t="s">
        <v>67</v>
      </c>
      <c r="C2153" t="s">
        <v>188</v>
      </c>
      <c r="D2153" t="s">
        <v>169</v>
      </c>
      <c r="E2153" t="s">
        <v>189</v>
      </c>
      <c r="F2153" s="69" t="s">
        <v>208</v>
      </c>
      <c r="G2153" s="69" t="s">
        <v>208</v>
      </c>
      <c r="H2153" s="69" t="s">
        <v>208</v>
      </c>
      <c r="I2153" s="69" t="s">
        <v>208</v>
      </c>
      <c r="J2153" s="64">
        <v>1</v>
      </c>
    </row>
    <row r="2154" spans="1:10" x14ac:dyDescent="0.25">
      <c r="A2154" s="3" t="str">
        <f t="shared" si="33"/>
        <v>Climate Zone1510/15/2020 (6:00pm-7:00pm)17</v>
      </c>
      <c r="B2154" t="s">
        <v>67</v>
      </c>
      <c r="C2154" t="s">
        <v>188</v>
      </c>
      <c r="D2154" t="s">
        <v>169</v>
      </c>
      <c r="E2154" t="s">
        <v>190</v>
      </c>
      <c r="F2154" s="69" t="s">
        <v>208</v>
      </c>
      <c r="G2154" s="69" t="s">
        <v>208</v>
      </c>
      <c r="H2154" s="69" t="s">
        <v>208</v>
      </c>
      <c r="I2154" s="69" t="s">
        <v>208</v>
      </c>
      <c r="J2154" s="64">
        <v>1</v>
      </c>
    </row>
    <row r="2155" spans="1:10" x14ac:dyDescent="0.25">
      <c r="A2155" s="3" t="str">
        <f t="shared" si="33"/>
        <v>Climate Zone1510/15/2020 (6:00pm-7:00pm)18</v>
      </c>
      <c r="B2155" t="s">
        <v>67</v>
      </c>
      <c r="C2155" t="s">
        <v>188</v>
      </c>
      <c r="D2155" t="s">
        <v>169</v>
      </c>
      <c r="E2155" t="s">
        <v>191</v>
      </c>
      <c r="F2155" s="69" t="s">
        <v>208</v>
      </c>
      <c r="G2155" s="69" t="s">
        <v>208</v>
      </c>
      <c r="H2155" s="69" t="s">
        <v>208</v>
      </c>
      <c r="I2155" s="69" t="s">
        <v>208</v>
      </c>
      <c r="J2155" s="64">
        <v>1</v>
      </c>
    </row>
    <row r="2156" spans="1:10" x14ac:dyDescent="0.25">
      <c r="A2156" s="3" t="str">
        <f t="shared" si="33"/>
        <v>Climate Zone1510/15/2020 (6:00pm-7:00pm)19</v>
      </c>
      <c r="B2156" t="s">
        <v>67</v>
      </c>
      <c r="C2156" t="s">
        <v>188</v>
      </c>
      <c r="D2156" t="s">
        <v>169</v>
      </c>
      <c r="E2156" t="s">
        <v>192</v>
      </c>
      <c r="F2156" s="69" t="s">
        <v>208</v>
      </c>
      <c r="G2156" s="69" t="s">
        <v>208</v>
      </c>
      <c r="H2156" s="69" t="s">
        <v>208</v>
      </c>
      <c r="I2156" s="69" t="s">
        <v>208</v>
      </c>
      <c r="J2156" s="64">
        <v>1</v>
      </c>
    </row>
    <row r="2157" spans="1:10" x14ac:dyDescent="0.25">
      <c r="A2157" s="3" t="str">
        <f t="shared" si="33"/>
        <v>Climate Zone1510/15/2020 (6:00pm-7:00pm)20</v>
      </c>
      <c r="B2157" t="s">
        <v>67</v>
      </c>
      <c r="C2157" t="s">
        <v>188</v>
      </c>
      <c r="D2157" t="s">
        <v>169</v>
      </c>
      <c r="E2157" t="s">
        <v>193</v>
      </c>
      <c r="F2157" s="69" t="s">
        <v>208</v>
      </c>
      <c r="G2157" s="69" t="s">
        <v>208</v>
      </c>
      <c r="H2157" s="69" t="s">
        <v>208</v>
      </c>
      <c r="I2157" s="69" t="s">
        <v>208</v>
      </c>
      <c r="J2157" s="64">
        <v>1</v>
      </c>
    </row>
    <row r="2158" spans="1:10" x14ac:dyDescent="0.25">
      <c r="A2158" s="3" t="str">
        <f t="shared" si="33"/>
        <v>Climate Zone1510/15/2020 (6:00pm-7:00pm)21</v>
      </c>
      <c r="B2158" t="s">
        <v>67</v>
      </c>
      <c r="C2158" t="s">
        <v>188</v>
      </c>
      <c r="D2158" t="s">
        <v>169</v>
      </c>
      <c r="E2158" t="s">
        <v>194</v>
      </c>
      <c r="F2158" s="69" t="s">
        <v>208</v>
      </c>
      <c r="G2158" s="69" t="s">
        <v>208</v>
      </c>
      <c r="H2158" s="69" t="s">
        <v>208</v>
      </c>
      <c r="I2158" s="69" t="s">
        <v>208</v>
      </c>
      <c r="J2158" s="64">
        <v>1</v>
      </c>
    </row>
    <row r="2159" spans="1:10" x14ac:dyDescent="0.25">
      <c r="A2159" s="3" t="str">
        <f t="shared" si="33"/>
        <v>Climate Zone1510/15/2020 (6:00pm-7:00pm)22</v>
      </c>
      <c r="B2159" t="s">
        <v>67</v>
      </c>
      <c r="C2159" t="s">
        <v>188</v>
      </c>
      <c r="D2159" t="s">
        <v>169</v>
      </c>
      <c r="E2159" t="s">
        <v>195</v>
      </c>
      <c r="F2159" s="69" t="s">
        <v>208</v>
      </c>
      <c r="G2159" s="69" t="s">
        <v>208</v>
      </c>
      <c r="H2159" s="69" t="s">
        <v>208</v>
      </c>
      <c r="I2159" s="69" t="s">
        <v>208</v>
      </c>
      <c r="J2159" s="64">
        <v>1</v>
      </c>
    </row>
    <row r="2160" spans="1:10" x14ac:dyDescent="0.25">
      <c r="A2160" s="3" t="str">
        <f t="shared" si="33"/>
        <v>Climate Zone1510/15/2020 (6:00pm-7:00pm)23</v>
      </c>
      <c r="B2160" t="s">
        <v>67</v>
      </c>
      <c r="C2160" t="s">
        <v>188</v>
      </c>
      <c r="D2160" t="s">
        <v>169</v>
      </c>
      <c r="E2160" t="s">
        <v>196</v>
      </c>
      <c r="F2160" s="69" t="s">
        <v>208</v>
      </c>
      <c r="G2160" s="69" t="s">
        <v>208</v>
      </c>
      <c r="H2160" s="69" t="s">
        <v>208</v>
      </c>
      <c r="I2160" s="69" t="s">
        <v>208</v>
      </c>
      <c r="J2160" s="64">
        <v>1</v>
      </c>
    </row>
    <row r="2161" spans="1:10" x14ac:dyDescent="0.25">
      <c r="A2161" s="3" t="str">
        <f t="shared" si="33"/>
        <v>Climate Zone1510/15/2020 (6:00pm-7:00pm)24</v>
      </c>
      <c r="B2161" t="s">
        <v>67</v>
      </c>
      <c r="C2161" t="s">
        <v>188</v>
      </c>
      <c r="D2161" t="s">
        <v>169</v>
      </c>
      <c r="E2161" t="s">
        <v>197</v>
      </c>
      <c r="F2161" s="69" t="s">
        <v>208</v>
      </c>
      <c r="G2161" s="69" t="s">
        <v>208</v>
      </c>
      <c r="H2161" s="69" t="s">
        <v>208</v>
      </c>
      <c r="I2161" s="69" t="s">
        <v>208</v>
      </c>
      <c r="J2161" s="64">
        <v>1</v>
      </c>
    </row>
    <row r="2162" spans="1:10" x14ac:dyDescent="0.25">
      <c r="A2162" s="3" t="str">
        <f t="shared" si="33"/>
        <v>Climate Zone157/9/2021 (5:50pm-8:55pm)1</v>
      </c>
      <c r="B2162" t="s">
        <v>67</v>
      </c>
      <c r="C2162" t="s">
        <v>188</v>
      </c>
      <c r="D2162" t="s">
        <v>171</v>
      </c>
      <c r="E2162" t="s">
        <v>174</v>
      </c>
      <c r="F2162" s="69">
        <v>9.4512033462524414</v>
      </c>
      <c r="G2162" s="69">
        <v>9.4658174514770508</v>
      </c>
      <c r="H2162" s="69">
        <v>0.34683382511138916</v>
      </c>
      <c r="I2162" s="69">
        <v>95.141403198242188</v>
      </c>
      <c r="J2162" s="64">
        <v>0</v>
      </c>
    </row>
    <row r="2163" spans="1:10" x14ac:dyDescent="0.25">
      <c r="A2163" s="3" t="str">
        <f t="shared" si="33"/>
        <v>Climate Zone157/9/2021 (5:50pm-8:55pm)2</v>
      </c>
      <c r="B2163" t="s">
        <v>67</v>
      </c>
      <c r="C2163" t="s">
        <v>188</v>
      </c>
      <c r="D2163" t="s">
        <v>171</v>
      </c>
      <c r="E2163" t="s">
        <v>175</v>
      </c>
      <c r="F2163" s="69">
        <v>9.5087575912475586</v>
      </c>
      <c r="G2163" s="69">
        <v>9.0422086715698242</v>
      </c>
      <c r="H2163" s="69">
        <v>0.29702240228652954</v>
      </c>
      <c r="I2163" s="69">
        <v>93.939491271972656</v>
      </c>
      <c r="J2163" s="64">
        <v>0</v>
      </c>
    </row>
    <row r="2164" spans="1:10" x14ac:dyDescent="0.25">
      <c r="A2164" s="3" t="str">
        <f t="shared" si="33"/>
        <v>Climate Zone157/9/2021 (5:50pm-8:55pm)3</v>
      </c>
      <c r="B2164" t="s">
        <v>67</v>
      </c>
      <c r="C2164" t="s">
        <v>188</v>
      </c>
      <c r="D2164" t="s">
        <v>171</v>
      </c>
      <c r="E2164" t="s">
        <v>176</v>
      </c>
      <c r="F2164" s="69">
        <v>8.9991989135742188</v>
      </c>
      <c r="G2164" s="69">
        <v>8.8568792343139648</v>
      </c>
      <c r="H2164" s="69">
        <v>0.30945852398872375</v>
      </c>
      <c r="I2164" s="69">
        <v>93.366241455078125</v>
      </c>
      <c r="J2164" s="64">
        <v>0</v>
      </c>
    </row>
    <row r="2165" spans="1:10" x14ac:dyDescent="0.25">
      <c r="A2165" s="3" t="str">
        <f t="shared" si="33"/>
        <v>Climate Zone157/9/2021 (5:50pm-8:55pm)4</v>
      </c>
      <c r="B2165" t="s">
        <v>67</v>
      </c>
      <c r="C2165" t="s">
        <v>188</v>
      </c>
      <c r="D2165" t="s">
        <v>171</v>
      </c>
      <c r="E2165" t="s">
        <v>177</v>
      </c>
      <c r="F2165" s="69">
        <v>9.2404489517211914</v>
      </c>
      <c r="G2165" s="69">
        <v>9.1079616546630859</v>
      </c>
      <c r="H2165" s="69">
        <v>0.30075827240943909</v>
      </c>
      <c r="I2165" s="69">
        <v>92.794906616210938</v>
      </c>
      <c r="J2165" s="64">
        <v>0</v>
      </c>
    </row>
    <row r="2166" spans="1:10" x14ac:dyDescent="0.25">
      <c r="A2166" s="3" t="str">
        <f t="shared" si="33"/>
        <v>Climate Zone157/9/2021 (5:50pm-8:55pm)5</v>
      </c>
      <c r="B2166" t="s">
        <v>67</v>
      </c>
      <c r="C2166" t="s">
        <v>188</v>
      </c>
      <c r="D2166" t="s">
        <v>171</v>
      </c>
      <c r="E2166" t="s">
        <v>178</v>
      </c>
      <c r="F2166" s="69">
        <v>9.5960502624511719</v>
      </c>
      <c r="G2166" s="69">
        <v>9.0329933166503906</v>
      </c>
      <c r="H2166" s="69">
        <v>0.40190386772155762</v>
      </c>
      <c r="I2166" s="69">
        <v>91.675155639648438</v>
      </c>
      <c r="J2166" s="64">
        <v>0</v>
      </c>
    </row>
    <row r="2167" spans="1:10" x14ac:dyDescent="0.25">
      <c r="A2167" s="3" t="str">
        <f t="shared" si="33"/>
        <v>Climate Zone157/9/2021 (5:50pm-8:55pm)6</v>
      </c>
      <c r="B2167" t="s">
        <v>67</v>
      </c>
      <c r="C2167" t="s">
        <v>188</v>
      </c>
      <c r="D2167" t="s">
        <v>171</v>
      </c>
      <c r="E2167" t="s">
        <v>179</v>
      </c>
      <c r="F2167" s="69">
        <v>10.311371803283691</v>
      </c>
      <c r="G2167" s="69">
        <v>10.291061401367188</v>
      </c>
      <c r="H2167" s="69">
        <v>0.49633947014808655</v>
      </c>
      <c r="I2167" s="69">
        <v>90.403823852539063</v>
      </c>
      <c r="J2167" s="64">
        <v>0</v>
      </c>
    </row>
    <row r="2168" spans="1:10" x14ac:dyDescent="0.25">
      <c r="A2168" s="3" t="str">
        <f t="shared" si="33"/>
        <v>Climate Zone157/9/2021 (5:50pm-8:55pm)7</v>
      </c>
      <c r="B2168" t="s">
        <v>67</v>
      </c>
      <c r="C2168" t="s">
        <v>188</v>
      </c>
      <c r="D2168" t="s">
        <v>171</v>
      </c>
      <c r="E2168" t="s">
        <v>180</v>
      </c>
      <c r="F2168" s="69">
        <v>11.107584953308105</v>
      </c>
      <c r="G2168" s="69">
        <v>11.269043922424316</v>
      </c>
      <c r="H2168" s="69">
        <v>0.60395026206970215</v>
      </c>
      <c r="I2168" s="69">
        <v>90.050315856933594</v>
      </c>
      <c r="J2168" s="64">
        <v>0</v>
      </c>
    </row>
    <row r="2169" spans="1:10" x14ac:dyDescent="0.25">
      <c r="A2169" s="3" t="str">
        <f t="shared" si="33"/>
        <v>Climate Zone157/9/2021 (5:50pm-8:55pm)8</v>
      </c>
      <c r="B2169" t="s">
        <v>67</v>
      </c>
      <c r="C2169" t="s">
        <v>188</v>
      </c>
      <c r="D2169" t="s">
        <v>171</v>
      </c>
      <c r="E2169" t="s">
        <v>181</v>
      </c>
      <c r="F2169" s="69">
        <v>12.344342231750488</v>
      </c>
      <c r="G2169" s="69">
        <v>12.585329055786133</v>
      </c>
      <c r="H2169" s="69">
        <v>0.79937750101089478</v>
      </c>
      <c r="I2169" s="69">
        <v>90.075157165527344</v>
      </c>
      <c r="J2169" s="64">
        <v>0</v>
      </c>
    </row>
    <row r="2170" spans="1:10" x14ac:dyDescent="0.25">
      <c r="A2170" s="3" t="str">
        <f t="shared" si="33"/>
        <v>Climate Zone157/9/2021 (5:50pm-8:55pm)9</v>
      </c>
      <c r="B2170" t="s">
        <v>67</v>
      </c>
      <c r="C2170" t="s">
        <v>188</v>
      </c>
      <c r="D2170" t="s">
        <v>171</v>
      </c>
      <c r="E2170" t="s">
        <v>182</v>
      </c>
      <c r="F2170" s="69">
        <v>14.562691688537598</v>
      </c>
      <c r="G2170" s="69">
        <v>14.748746871948242</v>
      </c>
      <c r="H2170" s="69">
        <v>1.0550488233566284</v>
      </c>
      <c r="I2170" s="69">
        <v>90.621658325195313</v>
      </c>
      <c r="J2170" s="64">
        <v>0</v>
      </c>
    </row>
    <row r="2171" spans="1:10" x14ac:dyDescent="0.25">
      <c r="A2171" s="3" t="str">
        <f t="shared" si="33"/>
        <v>Climate Zone157/9/2021 (5:50pm-8:55pm)10</v>
      </c>
      <c r="B2171" t="s">
        <v>67</v>
      </c>
      <c r="C2171" t="s">
        <v>188</v>
      </c>
      <c r="D2171" t="s">
        <v>171</v>
      </c>
      <c r="E2171" t="s">
        <v>183</v>
      </c>
      <c r="F2171" s="69">
        <v>15.346768379211426</v>
      </c>
      <c r="G2171" s="69">
        <v>16.662038803100586</v>
      </c>
      <c r="H2171" s="69">
        <v>2.4727368354797363</v>
      </c>
      <c r="I2171" s="69">
        <v>92.080253601074219</v>
      </c>
      <c r="J2171" s="64">
        <v>0</v>
      </c>
    </row>
    <row r="2172" spans="1:10" x14ac:dyDescent="0.25">
      <c r="A2172" s="3" t="str">
        <f t="shared" si="33"/>
        <v>Climate Zone157/9/2021 (5:50pm-8:55pm)11</v>
      </c>
      <c r="B2172" t="s">
        <v>67</v>
      </c>
      <c r="C2172" t="s">
        <v>188</v>
      </c>
      <c r="D2172" t="s">
        <v>171</v>
      </c>
      <c r="E2172" t="s">
        <v>184</v>
      </c>
      <c r="F2172" s="69">
        <v>14.511247634887695</v>
      </c>
      <c r="G2172" s="69">
        <v>16.058938980102539</v>
      </c>
      <c r="H2172" s="69">
        <v>1.8640875816345215</v>
      </c>
      <c r="I2172" s="69">
        <v>92.410194396972656</v>
      </c>
      <c r="J2172" s="64">
        <v>0</v>
      </c>
    </row>
    <row r="2173" spans="1:10" x14ac:dyDescent="0.25">
      <c r="A2173" s="3" t="str">
        <f t="shared" si="33"/>
        <v>Climate Zone157/9/2021 (5:50pm-8:55pm)12</v>
      </c>
      <c r="B2173" t="s">
        <v>67</v>
      </c>
      <c r="C2173" t="s">
        <v>188</v>
      </c>
      <c r="D2173" t="s">
        <v>171</v>
      </c>
      <c r="E2173" t="s">
        <v>185</v>
      </c>
      <c r="F2173" s="69">
        <v>14.273966789245605</v>
      </c>
      <c r="G2173" s="69">
        <v>14.821783065795898</v>
      </c>
      <c r="H2173" s="69">
        <v>0.97598272562026978</v>
      </c>
      <c r="I2173" s="69">
        <v>93.022293090820313</v>
      </c>
      <c r="J2173" s="64">
        <v>0</v>
      </c>
    </row>
    <row r="2174" spans="1:10" x14ac:dyDescent="0.25">
      <c r="A2174" s="3" t="str">
        <f t="shared" si="33"/>
        <v>Climate Zone157/9/2021 (5:50pm-8:55pm)13</v>
      </c>
      <c r="B2174" t="s">
        <v>67</v>
      </c>
      <c r="C2174" t="s">
        <v>188</v>
      </c>
      <c r="D2174" t="s">
        <v>171</v>
      </c>
      <c r="E2174" t="s">
        <v>186</v>
      </c>
      <c r="F2174" s="69">
        <v>15.043499946594238</v>
      </c>
      <c r="G2174" s="69">
        <v>15.383927345275879</v>
      </c>
      <c r="H2174" s="69">
        <v>0.94768112897872925</v>
      </c>
      <c r="I2174" s="69">
        <v>97.06878662109375</v>
      </c>
      <c r="J2174" s="64">
        <v>0</v>
      </c>
    </row>
    <row r="2175" spans="1:10" x14ac:dyDescent="0.25">
      <c r="A2175" s="3" t="str">
        <f t="shared" si="33"/>
        <v>Climate Zone157/9/2021 (5:50pm-8:55pm)14</v>
      </c>
      <c r="B2175" t="s">
        <v>67</v>
      </c>
      <c r="C2175" t="s">
        <v>188</v>
      </c>
      <c r="D2175" t="s">
        <v>171</v>
      </c>
      <c r="E2175" t="s">
        <v>187</v>
      </c>
      <c r="F2175" s="69">
        <v>15.56075382232666</v>
      </c>
      <c r="G2175" s="69">
        <v>16.416284561157227</v>
      </c>
      <c r="H2175" s="69">
        <v>1.3236135244369507</v>
      </c>
      <c r="I2175" s="69">
        <v>100.91719818115234</v>
      </c>
      <c r="J2175" s="64">
        <v>0</v>
      </c>
    </row>
    <row r="2176" spans="1:10" x14ac:dyDescent="0.25">
      <c r="A2176" s="3" t="str">
        <f t="shared" si="33"/>
        <v>Climate Zone157/9/2021 (5:50pm-8:55pm)15</v>
      </c>
      <c r="B2176" t="s">
        <v>67</v>
      </c>
      <c r="C2176" t="s">
        <v>188</v>
      </c>
      <c r="D2176" t="s">
        <v>171</v>
      </c>
      <c r="E2176" t="s">
        <v>188</v>
      </c>
      <c r="F2176" s="69">
        <v>16.671831130981445</v>
      </c>
      <c r="G2176" s="69">
        <v>16.749044418334961</v>
      </c>
      <c r="H2176" s="69">
        <v>0.38789874315261841</v>
      </c>
      <c r="I2176" s="69">
        <v>103.87261199951172</v>
      </c>
      <c r="J2176" s="64">
        <v>0</v>
      </c>
    </row>
    <row r="2177" spans="1:10" x14ac:dyDescent="0.25">
      <c r="A2177" s="3" t="str">
        <f t="shared" si="33"/>
        <v>Climate Zone157/9/2021 (5:50pm-8:55pm)16</v>
      </c>
      <c r="B2177" t="s">
        <v>67</v>
      </c>
      <c r="C2177" t="s">
        <v>188</v>
      </c>
      <c r="D2177" t="s">
        <v>171</v>
      </c>
      <c r="E2177" t="s">
        <v>189</v>
      </c>
      <c r="F2177" s="69">
        <v>17.370864868164063</v>
      </c>
      <c r="G2177" s="69">
        <v>17.293651580810547</v>
      </c>
      <c r="H2177" s="69">
        <v>0.38789886236190796</v>
      </c>
      <c r="I2177" s="69">
        <v>107.69617462158203</v>
      </c>
      <c r="J2177" s="64">
        <v>0</v>
      </c>
    </row>
    <row r="2178" spans="1:10" x14ac:dyDescent="0.25">
      <c r="A2178" s="3" t="str">
        <f t="shared" si="33"/>
        <v>Climate Zone157/9/2021 (5:50pm-8:55pm)17</v>
      </c>
      <c r="B2178" t="s">
        <v>67</v>
      </c>
      <c r="C2178" t="s">
        <v>188</v>
      </c>
      <c r="D2178" t="s">
        <v>171</v>
      </c>
      <c r="E2178" t="s">
        <v>190</v>
      </c>
      <c r="F2178" s="69">
        <v>17.560466766357422</v>
      </c>
      <c r="G2178" s="69">
        <v>16.632186889648438</v>
      </c>
      <c r="H2178" s="69">
        <v>1.121861457824707</v>
      </c>
      <c r="I2178" s="69">
        <v>110.03376007080078</v>
      </c>
      <c r="J2178" s="64">
        <v>0</v>
      </c>
    </row>
    <row r="2179" spans="1:10" x14ac:dyDescent="0.25">
      <c r="A2179" s="3" t="str">
        <f t="shared" ref="A2179:A2242" si="34">B2179&amp;C2179&amp;D2179&amp;E2179</f>
        <v>Climate Zone157/9/2021 (5:50pm-8:55pm)18</v>
      </c>
      <c r="B2179" t="s">
        <v>67</v>
      </c>
      <c r="C2179" t="s">
        <v>188</v>
      </c>
      <c r="D2179" t="s">
        <v>171</v>
      </c>
      <c r="E2179" t="s">
        <v>191</v>
      </c>
      <c r="F2179" s="69">
        <v>16.05622673034668</v>
      </c>
      <c r="G2179" s="69">
        <v>14.698619842529297</v>
      </c>
      <c r="H2179" s="69">
        <v>0.95166528224945068</v>
      </c>
      <c r="I2179" s="69">
        <v>111.51082611083984</v>
      </c>
      <c r="J2179" s="64">
        <v>0</v>
      </c>
    </row>
    <row r="2180" spans="1:10" x14ac:dyDescent="0.25">
      <c r="A2180" s="3" t="str">
        <f t="shared" si="34"/>
        <v>Climate Zone157/9/2021 (5:50pm-8:55pm)19</v>
      </c>
      <c r="B2180" t="s">
        <v>67</v>
      </c>
      <c r="C2180" t="s">
        <v>188</v>
      </c>
      <c r="D2180" t="s">
        <v>171</v>
      </c>
      <c r="E2180" t="s">
        <v>192</v>
      </c>
      <c r="F2180" s="69">
        <v>15.67173957824707</v>
      </c>
      <c r="G2180" s="69">
        <v>14.241783142089844</v>
      </c>
      <c r="H2180" s="69">
        <v>0.88070803880691528</v>
      </c>
      <c r="I2180" s="69">
        <v>112.29490661621094</v>
      </c>
      <c r="J2180" s="64">
        <v>0</v>
      </c>
    </row>
    <row r="2181" spans="1:10" x14ac:dyDescent="0.25">
      <c r="A2181" s="3" t="str">
        <f t="shared" si="34"/>
        <v>Climate Zone157/9/2021 (5:50pm-8:55pm)20</v>
      </c>
      <c r="B2181" t="s">
        <v>67</v>
      </c>
      <c r="C2181" t="s">
        <v>188</v>
      </c>
      <c r="D2181" t="s">
        <v>171</v>
      </c>
      <c r="E2181" t="s">
        <v>193</v>
      </c>
      <c r="F2181" s="69">
        <v>15.309470176696777</v>
      </c>
      <c r="G2181" s="69">
        <v>14.673099517822266</v>
      </c>
      <c r="H2181" s="69">
        <v>1.008454442024231</v>
      </c>
      <c r="I2181" s="69">
        <v>112.01656341552734</v>
      </c>
      <c r="J2181" s="64">
        <v>0</v>
      </c>
    </row>
    <row r="2182" spans="1:10" x14ac:dyDescent="0.25">
      <c r="A2182" s="3" t="str">
        <f t="shared" si="34"/>
        <v>Climate Zone157/9/2021 (5:50pm-8:55pm)21</v>
      </c>
      <c r="B2182" t="s">
        <v>67</v>
      </c>
      <c r="C2182" t="s">
        <v>188</v>
      </c>
      <c r="D2182" t="s">
        <v>171</v>
      </c>
      <c r="E2182" t="s">
        <v>194</v>
      </c>
      <c r="F2182" s="69">
        <v>15.489755630493164</v>
      </c>
      <c r="G2182" s="69">
        <v>14.09129524230957</v>
      </c>
      <c r="H2182" s="69">
        <v>0.84191912412643433</v>
      </c>
      <c r="I2182" s="69">
        <v>109.88280487060547</v>
      </c>
      <c r="J2182" s="64">
        <v>0</v>
      </c>
    </row>
    <row r="2183" spans="1:10" x14ac:dyDescent="0.25">
      <c r="A2183" s="3" t="str">
        <f t="shared" si="34"/>
        <v>Climate Zone157/9/2021 (5:50pm-8:55pm)22</v>
      </c>
      <c r="B2183" t="s">
        <v>67</v>
      </c>
      <c r="C2183" t="s">
        <v>188</v>
      </c>
      <c r="D2183" t="s">
        <v>171</v>
      </c>
      <c r="E2183" t="s">
        <v>195</v>
      </c>
      <c r="F2183" s="69">
        <v>13.720479965209961</v>
      </c>
      <c r="G2183" s="69">
        <v>14.06229305267334</v>
      </c>
      <c r="H2183" s="69">
        <v>0.74128431081771851</v>
      </c>
      <c r="I2183" s="69">
        <v>106.18471527099609</v>
      </c>
      <c r="J2183" s="64">
        <v>0</v>
      </c>
    </row>
    <row r="2184" spans="1:10" x14ac:dyDescent="0.25">
      <c r="A2184" s="3" t="str">
        <f t="shared" si="34"/>
        <v>Climate Zone157/9/2021 (5:50pm-8:55pm)23</v>
      </c>
      <c r="B2184" t="s">
        <v>67</v>
      </c>
      <c r="C2184" t="s">
        <v>188</v>
      </c>
      <c r="D2184" t="s">
        <v>171</v>
      </c>
      <c r="E2184" t="s">
        <v>196</v>
      </c>
      <c r="F2184" s="69">
        <v>12.374314308166504</v>
      </c>
      <c r="G2184" s="69">
        <v>12.291719436645508</v>
      </c>
      <c r="H2184" s="69">
        <v>0.75367903709411621</v>
      </c>
      <c r="I2184" s="69">
        <v>103.00063323974609</v>
      </c>
      <c r="J2184" s="64">
        <v>0</v>
      </c>
    </row>
    <row r="2185" spans="1:10" x14ac:dyDescent="0.25">
      <c r="A2185" s="3" t="str">
        <f t="shared" si="34"/>
        <v>Climate Zone157/9/2021 (5:50pm-8:55pm)24</v>
      </c>
      <c r="B2185" t="s">
        <v>67</v>
      </c>
      <c r="C2185" t="s">
        <v>188</v>
      </c>
      <c r="D2185" t="s">
        <v>171</v>
      </c>
      <c r="E2185" t="s">
        <v>197</v>
      </c>
      <c r="F2185" s="69">
        <v>11.42963981628418</v>
      </c>
      <c r="G2185" s="69">
        <v>10.797515869140625</v>
      </c>
      <c r="H2185" s="69">
        <v>0.47953179478645325</v>
      </c>
      <c r="I2185" s="69">
        <v>100.65222930908203</v>
      </c>
      <c r="J2185" s="64">
        <v>0</v>
      </c>
    </row>
    <row r="2186" spans="1:10" x14ac:dyDescent="0.25">
      <c r="A2186" s="3" t="str">
        <f t="shared" si="34"/>
        <v>Climate Zone158/27/2021 (5:00pm-6:00pm)1</v>
      </c>
      <c r="B2186" t="s">
        <v>67</v>
      </c>
      <c r="C2186" t="s">
        <v>188</v>
      </c>
      <c r="D2186" t="s">
        <v>172</v>
      </c>
      <c r="E2186" t="s">
        <v>174</v>
      </c>
      <c r="F2186" s="69">
        <v>8.8242158889770508</v>
      </c>
      <c r="G2186" s="69">
        <v>8.605555534362793</v>
      </c>
      <c r="H2186" s="69">
        <v>0.57711577415466309</v>
      </c>
      <c r="I2186" s="69">
        <v>94.055130004882813</v>
      </c>
      <c r="J2186" s="64">
        <v>0</v>
      </c>
    </row>
    <row r="2187" spans="1:10" x14ac:dyDescent="0.25">
      <c r="A2187" s="3" t="str">
        <f t="shared" si="34"/>
        <v>Climate Zone158/27/2021 (5:00pm-6:00pm)2</v>
      </c>
      <c r="B2187" t="s">
        <v>67</v>
      </c>
      <c r="C2187" t="s">
        <v>188</v>
      </c>
      <c r="D2187" t="s">
        <v>172</v>
      </c>
      <c r="E2187" t="s">
        <v>175</v>
      </c>
      <c r="F2187" s="69">
        <v>8.5815868377685547</v>
      </c>
      <c r="G2187" s="69">
        <v>8.1001930236816406</v>
      </c>
      <c r="H2187" s="69">
        <v>0.52961105108261108</v>
      </c>
      <c r="I2187" s="69">
        <v>92.974357604980469</v>
      </c>
      <c r="J2187" s="64">
        <v>0</v>
      </c>
    </row>
    <row r="2188" spans="1:10" x14ac:dyDescent="0.25">
      <c r="A2188" s="3" t="str">
        <f t="shared" si="34"/>
        <v>Climate Zone158/27/2021 (5:00pm-6:00pm)3</v>
      </c>
      <c r="B2188" t="s">
        <v>67</v>
      </c>
      <c r="C2188" t="s">
        <v>188</v>
      </c>
      <c r="D2188" t="s">
        <v>172</v>
      </c>
      <c r="E2188" t="s">
        <v>176</v>
      </c>
      <c r="F2188" s="69">
        <v>8.4572963714599609</v>
      </c>
      <c r="G2188" s="69">
        <v>7.8497443199157715</v>
      </c>
      <c r="H2188" s="69">
        <v>0.52107870578765869</v>
      </c>
      <c r="I2188" s="69">
        <v>90.662818908691406</v>
      </c>
      <c r="J2188" s="64">
        <v>0</v>
      </c>
    </row>
    <row r="2189" spans="1:10" x14ac:dyDescent="0.25">
      <c r="A2189" s="3" t="str">
        <f t="shared" si="34"/>
        <v>Climate Zone158/27/2021 (5:00pm-6:00pm)4</v>
      </c>
      <c r="B2189" t="s">
        <v>67</v>
      </c>
      <c r="C2189" t="s">
        <v>188</v>
      </c>
      <c r="D2189" t="s">
        <v>172</v>
      </c>
      <c r="E2189" t="s">
        <v>177</v>
      </c>
      <c r="F2189" s="69">
        <v>8.543736457824707</v>
      </c>
      <c r="G2189" s="69">
        <v>7.8963031768798828</v>
      </c>
      <c r="H2189" s="69">
        <v>0.51483619213104248</v>
      </c>
      <c r="I2189" s="69">
        <v>89.838462829589844</v>
      </c>
      <c r="J2189" s="64">
        <v>0</v>
      </c>
    </row>
    <row r="2190" spans="1:10" x14ac:dyDescent="0.25">
      <c r="A2190" s="3" t="str">
        <f t="shared" si="34"/>
        <v>Climate Zone158/27/2021 (5:00pm-6:00pm)5</v>
      </c>
      <c r="B2190" t="s">
        <v>67</v>
      </c>
      <c r="C2190" t="s">
        <v>188</v>
      </c>
      <c r="D2190" t="s">
        <v>172</v>
      </c>
      <c r="E2190" t="s">
        <v>178</v>
      </c>
      <c r="F2190" s="69">
        <v>7.0817570686340332</v>
      </c>
      <c r="G2190" s="69">
        <v>8.2301921844482422</v>
      </c>
      <c r="H2190" s="69">
        <v>0.96526741981506348</v>
      </c>
      <c r="I2190" s="69">
        <v>88.656410217285156</v>
      </c>
      <c r="J2190" s="64">
        <v>0</v>
      </c>
    </row>
    <row r="2191" spans="1:10" x14ac:dyDescent="0.25">
      <c r="A2191" s="3" t="str">
        <f t="shared" si="34"/>
        <v>Climate Zone158/27/2021 (5:00pm-6:00pm)6</v>
      </c>
      <c r="B2191" t="s">
        <v>67</v>
      </c>
      <c r="C2191" t="s">
        <v>188</v>
      </c>
      <c r="D2191" t="s">
        <v>172</v>
      </c>
      <c r="E2191" t="s">
        <v>179</v>
      </c>
      <c r="F2191" s="69">
        <v>3.2768323421478271</v>
      </c>
      <c r="G2191" s="69">
        <v>8.9792098999023438</v>
      </c>
      <c r="H2191" s="69">
        <v>3.0106563568115234</v>
      </c>
      <c r="I2191" s="69">
        <v>87.905128479003906</v>
      </c>
      <c r="J2191" s="64">
        <v>0</v>
      </c>
    </row>
    <row r="2192" spans="1:10" x14ac:dyDescent="0.25">
      <c r="A2192" s="3" t="str">
        <f t="shared" si="34"/>
        <v>Climate Zone158/27/2021 (5:00pm-6:00pm)7</v>
      </c>
      <c r="B2192" t="s">
        <v>67</v>
      </c>
      <c r="C2192" t="s">
        <v>188</v>
      </c>
      <c r="D2192" t="s">
        <v>172</v>
      </c>
      <c r="E2192" t="s">
        <v>180</v>
      </c>
      <c r="F2192" s="69">
        <v>12.653763771057129</v>
      </c>
      <c r="G2192" s="69">
        <v>11.864615440368652</v>
      </c>
      <c r="H2192" s="69">
        <v>1.253535270690918</v>
      </c>
      <c r="I2192" s="69">
        <v>83.937179565429688</v>
      </c>
      <c r="J2192" s="64">
        <v>0</v>
      </c>
    </row>
    <row r="2193" spans="1:10" x14ac:dyDescent="0.25">
      <c r="A2193" s="3" t="str">
        <f t="shared" si="34"/>
        <v>Climate Zone158/27/2021 (5:00pm-6:00pm)8</v>
      </c>
      <c r="B2193" t="s">
        <v>67</v>
      </c>
      <c r="C2193" t="s">
        <v>188</v>
      </c>
      <c r="D2193" t="s">
        <v>172</v>
      </c>
      <c r="E2193" t="s">
        <v>181</v>
      </c>
      <c r="F2193" s="69">
        <v>13.406173706054688</v>
      </c>
      <c r="G2193" s="69">
        <v>13.978034973144531</v>
      </c>
      <c r="H2193" s="69">
        <v>1.0647785663604736</v>
      </c>
      <c r="I2193" s="69">
        <v>83.583335876464844</v>
      </c>
      <c r="J2193" s="64">
        <v>0</v>
      </c>
    </row>
    <row r="2194" spans="1:10" x14ac:dyDescent="0.25">
      <c r="A2194" s="3" t="str">
        <f t="shared" si="34"/>
        <v>Climate Zone158/27/2021 (5:00pm-6:00pm)9</v>
      </c>
      <c r="B2194" t="s">
        <v>67</v>
      </c>
      <c r="C2194" t="s">
        <v>188</v>
      </c>
      <c r="D2194" t="s">
        <v>172</v>
      </c>
      <c r="E2194" t="s">
        <v>182</v>
      </c>
      <c r="F2194" s="69">
        <v>15.362723350524902</v>
      </c>
      <c r="G2194" s="69">
        <v>17.395362854003906</v>
      </c>
      <c r="H2194" s="69">
        <v>1.329339861869812</v>
      </c>
      <c r="I2194" s="69">
        <v>85.646156311035156</v>
      </c>
      <c r="J2194" s="64">
        <v>0</v>
      </c>
    </row>
    <row r="2195" spans="1:10" x14ac:dyDescent="0.25">
      <c r="A2195" s="3" t="str">
        <f t="shared" si="34"/>
        <v>Climate Zone158/27/2021 (5:00pm-6:00pm)10</v>
      </c>
      <c r="B2195" t="s">
        <v>67</v>
      </c>
      <c r="C2195" t="s">
        <v>188</v>
      </c>
      <c r="D2195" t="s">
        <v>172</v>
      </c>
      <c r="E2195" t="s">
        <v>183</v>
      </c>
      <c r="F2195" s="69">
        <v>16.909725189208984</v>
      </c>
      <c r="G2195" s="69">
        <v>18.373012542724609</v>
      </c>
      <c r="H2195" s="69">
        <v>1.6813157796859741</v>
      </c>
      <c r="I2195" s="69">
        <v>92.7474365234375</v>
      </c>
      <c r="J2195" s="64">
        <v>0</v>
      </c>
    </row>
    <row r="2196" spans="1:10" x14ac:dyDescent="0.25">
      <c r="A2196" s="3" t="str">
        <f t="shared" si="34"/>
        <v>Climate Zone158/27/2021 (5:00pm-6:00pm)11</v>
      </c>
      <c r="B2196" t="s">
        <v>67</v>
      </c>
      <c r="C2196" t="s">
        <v>188</v>
      </c>
      <c r="D2196" t="s">
        <v>172</v>
      </c>
      <c r="E2196" t="s">
        <v>184</v>
      </c>
      <c r="F2196" s="69">
        <v>18.597009658813477</v>
      </c>
      <c r="G2196" s="69">
        <v>19.97972297668457</v>
      </c>
      <c r="H2196" s="69">
        <v>1.7743782997131348</v>
      </c>
      <c r="I2196" s="69">
        <v>99.576919555664063</v>
      </c>
      <c r="J2196" s="64">
        <v>0</v>
      </c>
    </row>
    <row r="2197" spans="1:10" x14ac:dyDescent="0.25">
      <c r="A2197" s="3" t="str">
        <f t="shared" si="34"/>
        <v>Climate Zone158/27/2021 (5:00pm-6:00pm)12</v>
      </c>
      <c r="B2197" t="s">
        <v>67</v>
      </c>
      <c r="C2197" t="s">
        <v>188</v>
      </c>
      <c r="D2197" t="s">
        <v>172</v>
      </c>
      <c r="E2197" t="s">
        <v>185</v>
      </c>
      <c r="F2197" s="69">
        <v>20.600412368774414</v>
      </c>
      <c r="G2197" s="69">
        <v>21.114700317382813</v>
      </c>
      <c r="H2197" s="69">
        <v>1.9157257080078125</v>
      </c>
      <c r="I2197" s="69">
        <v>104.18589782714844</v>
      </c>
      <c r="J2197" s="64">
        <v>0</v>
      </c>
    </row>
    <row r="2198" spans="1:10" x14ac:dyDescent="0.25">
      <c r="A2198" s="3" t="str">
        <f t="shared" si="34"/>
        <v>Climate Zone158/27/2021 (5:00pm-6:00pm)13</v>
      </c>
      <c r="B2198" t="s">
        <v>67</v>
      </c>
      <c r="C2198" t="s">
        <v>188</v>
      </c>
      <c r="D2198" t="s">
        <v>172</v>
      </c>
      <c r="E2198" t="s">
        <v>186</v>
      </c>
      <c r="F2198" s="69">
        <v>21.207080841064453</v>
      </c>
      <c r="G2198" s="69">
        <v>21.482242584228516</v>
      </c>
      <c r="H2198" s="69">
        <v>1.7298740148544312</v>
      </c>
      <c r="I2198" s="69">
        <v>107.05769348144531</v>
      </c>
      <c r="J2198" s="64">
        <v>0</v>
      </c>
    </row>
    <row r="2199" spans="1:10" x14ac:dyDescent="0.25">
      <c r="A2199" s="3" t="str">
        <f t="shared" si="34"/>
        <v>Climate Zone158/27/2021 (5:00pm-6:00pm)14</v>
      </c>
      <c r="B2199" t="s">
        <v>67</v>
      </c>
      <c r="C2199" t="s">
        <v>188</v>
      </c>
      <c r="D2199" t="s">
        <v>172</v>
      </c>
      <c r="E2199" t="s">
        <v>187</v>
      </c>
      <c r="F2199" s="69">
        <v>21.774660110473633</v>
      </c>
      <c r="G2199" s="69">
        <v>20.842006683349609</v>
      </c>
      <c r="H2199" s="69">
        <v>0.92797356843948364</v>
      </c>
      <c r="I2199" s="69">
        <v>109.23846435546875</v>
      </c>
      <c r="J2199" s="64">
        <v>0</v>
      </c>
    </row>
    <row r="2200" spans="1:10" x14ac:dyDescent="0.25">
      <c r="A2200" s="3" t="str">
        <f t="shared" si="34"/>
        <v>Climate Zone158/27/2021 (5:00pm-6:00pm)15</v>
      </c>
      <c r="B2200" t="s">
        <v>67</v>
      </c>
      <c r="C2200" t="s">
        <v>188</v>
      </c>
      <c r="D2200" t="s">
        <v>172</v>
      </c>
      <c r="E2200" t="s">
        <v>188</v>
      </c>
      <c r="F2200" s="69">
        <v>21.533124923706055</v>
      </c>
      <c r="G2200" s="69">
        <v>21.352434158325195</v>
      </c>
      <c r="H2200" s="69">
        <v>0.38327577710151672</v>
      </c>
      <c r="I2200" s="69">
        <v>110.40000152587891</v>
      </c>
      <c r="J2200" s="64">
        <v>0</v>
      </c>
    </row>
    <row r="2201" spans="1:10" x14ac:dyDescent="0.25">
      <c r="A2201" s="3" t="str">
        <f t="shared" si="34"/>
        <v>Climate Zone158/27/2021 (5:00pm-6:00pm)16</v>
      </c>
      <c r="B2201" t="s">
        <v>67</v>
      </c>
      <c r="C2201" t="s">
        <v>188</v>
      </c>
      <c r="D2201" t="s">
        <v>172</v>
      </c>
      <c r="E2201" t="s">
        <v>189</v>
      </c>
      <c r="F2201" s="69">
        <v>20.393390655517578</v>
      </c>
      <c r="G2201" s="69">
        <v>20.574081420898438</v>
      </c>
      <c r="H2201" s="69">
        <v>0.38327550888061523</v>
      </c>
      <c r="I2201" s="69">
        <v>111.52692413330078</v>
      </c>
      <c r="J2201" s="64">
        <v>0</v>
      </c>
    </row>
    <row r="2202" spans="1:10" x14ac:dyDescent="0.25">
      <c r="A2202" s="3" t="str">
        <f t="shared" si="34"/>
        <v>Climate Zone158/27/2021 (5:00pm-6:00pm)17</v>
      </c>
      <c r="B2202" t="s">
        <v>67</v>
      </c>
      <c r="C2202" t="s">
        <v>188</v>
      </c>
      <c r="D2202" t="s">
        <v>172</v>
      </c>
      <c r="E2202" t="s">
        <v>190</v>
      </c>
      <c r="F2202" s="69">
        <v>14.950876235961914</v>
      </c>
      <c r="G2202" s="69">
        <v>16.426921844482422</v>
      </c>
      <c r="H2202" s="69">
        <v>1.0152915716171265</v>
      </c>
      <c r="I2202" s="69">
        <v>112.93589782714844</v>
      </c>
      <c r="J2202" s="64">
        <v>0</v>
      </c>
    </row>
    <row r="2203" spans="1:10" x14ac:dyDescent="0.25">
      <c r="A2203" s="3" t="str">
        <f t="shared" si="34"/>
        <v>Climate Zone158/27/2021 (5:00pm-6:00pm)18</v>
      </c>
      <c r="B2203" t="s">
        <v>67</v>
      </c>
      <c r="C2203" t="s">
        <v>188</v>
      </c>
      <c r="D2203" t="s">
        <v>172</v>
      </c>
      <c r="E2203" t="s">
        <v>191</v>
      </c>
      <c r="F2203" s="69">
        <v>16.143087387084961</v>
      </c>
      <c r="G2203" s="69">
        <v>13.692756652832031</v>
      </c>
      <c r="H2203" s="69">
        <v>1.3795080184936523</v>
      </c>
      <c r="I2203" s="69">
        <v>113.63589477539063</v>
      </c>
      <c r="J2203" s="64">
        <v>0</v>
      </c>
    </row>
    <row r="2204" spans="1:10" x14ac:dyDescent="0.25">
      <c r="A2204" s="3" t="str">
        <f t="shared" si="34"/>
        <v>Climate Zone158/27/2021 (5:00pm-6:00pm)19</v>
      </c>
      <c r="B2204" t="s">
        <v>67</v>
      </c>
      <c r="C2204" t="s">
        <v>188</v>
      </c>
      <c r="D2204" t="s">
        <v>172</v>
      </c>
      <c r="E2204" t="s">
        <v>192</v>
      </c>
      <c r="F2204" s="69">
        <v>16.548582077026367</v>
      </c>
      <c r="G2204" s="69">
        <v>15.637563705444336</v>
      </c>
      <c r="H2204" s="69">
        <v>1.2650678157806396</v>
      </c>
      <c r="I2204" s="69">
        <v>113.04615020751953</v>
      </c>
      <c r="J2204" s="64">
        <v>0</v>
      </c>
    </row>
    <row r="2205" spans="1:10" x14ac:dyDescent="0.25">
      <c r="A2205" s="3" t="str">
        <f t="shared" si="34"/>
        <v>Climate Zone158/27/2021 (5:00pm-6:00pm)20</v>
      </c>
      <c r="B2205" t="s">
        <v>67</v>
      </c>
      <c r="C2205" t="s">
        <v>188</v>
      </c>
      <c r="D2205" t="s">
        <v>172</v>
      </c>
      <c r="E2205" t="s">
        <v>193</v>
      </c>
      <c r="F2205" s="69">
        <v>16.42338752746582</v>
      </c>
      <c r="G2205" s="69">
        <v>15.319636344909668</v>
      </c>
      <c r="H2205" s="69">
        <v>1.3223811388015747</v>
      </c>
      <c r="I2205" s="69">
        <v>111.55000305175781</v>
      </c>
      <c r="J2205" s="64">
        <v>0</v>
      </c>
    </row>
    <row r="2206" spans="1:10" x14ac:dyDescent="0.25">
      <c r="A2206" s="3" t="str">
        <f t="shared" si="34"/>
        <v>Climate Zone158/27/2021 (5:00pm-6:00pm)21</v>
      </c>
      <c r="B2206" t="s">
        <v>67</v>
      </c>
      <c r="C2206" t="s">
        <v>188</v>
      </c>
      <c r="D2206" t="s">
        <v>172</v>
      </c>
      <c r="E2206" t="s">
        <v>194</v>
      </c>
      <c r="F2206" s="69">
        <v>14.295936584472656</v>
      </c>
      <c r="G2206" s="69">
        <v>14.001559257507324</v>
      </c>
      <c r="H2206" s="69">
        <v>1.2405824661254883</v>
      </c>
      <c r="I2206" s="69">
        <v>108.01409912109375</v>
      </c>
      <c r="J2206" s="64">
        <v>0</v>
      </c>
    </row>
    <row r="2207" spans="1:10" x14ac:dyDescent="0.25">
      <c r="A2207" s="3" t="str">
        <f t="shared" si="34"/>
        <v>Climate Zone158/27/2021 (5:00pm-6:00pm)22</v>
      </c>
      <c r="B2207" t="s">
        <v>67</v>
      </c>
      <c r="C2207" t="s">
        <v>188</v>
      </c>
      <c r="D2207" t="s">
        <v>172</v>
      </c>
      <c r="E2207" t="s">
        <v>195</v>
      </c>
      <c r="F2207" s="69">
        <v>13.005636215209961</v>
      </c>
      <c r="G2207" s="69">
        <v>12.798524856567383</v>
      </c>
      <c r="H2207" s="69">
        <v>1.0670462846755981</v>
      </c>
      <c r="I2207" s="69">
        <v>105.31538391113281</v>
      </c>
      <c r="J2207" s="64">
        <v>0</v>
      </c>
    </row>
    <row r="2208" spans="1:10" x14ac:dyDescent="0.25">
      <c r="A2208" s="3" t="str">
        <f t="shared" si="34"/>
        <v>Climate Zone158/27/2021 (5:00pm-6:00pm)23</v>
      </c>
      <c r="B2208" t="s">
        <v>67</v>
      </c>
      <c r="C2208" t="s">
        <v>188</v>
      </c>
      <c r="D2208" t="s">
        <v>172</v>
      </c>
      <c r="E2208" t="s">
        <v>196</v>
      </c>
      <c r="F2208" s="69">
        <v>10.898746490478516</v>
      </c>
      <c r="G2208" s="69">
        <v>11.026174545288086</v>
      </c>
      <c r="H2208" s="69">
        <v>0.94976532459259033</v>
      </c>
      <c r="I2208" s="69">
        <v>101.92179107666016</v>
      </c>
      <c r="J2208" s="64">
        <v>0</v>
      </c>
    </row>
    <row r="2209" spans="1:10" x14ac:dyDescent="0.25">
      <c r="A2209" s="3" t="str">
        <f t="shared" si="34"/>
        <v>Climate Zone158/27/2021 (5:00pm-6:00pm)24</v>
      </c>
      <c r="B2209" t="s">
        <v>67</v>
      </c>
      <c r="C2209" t="s">
        <v>188</v>
      </c>
      <c r="D2209" t="s">
        <v>172</v>
      </c>
      <c r="E2209" t="s">
        <v>197</v>
      </c>
      <c r="F2209" s="69">
        <v>10.424039840698242</v>
      </c>
      <c r="G2209" s="69">
        <v>10.379764556884766</v>
      </c>
      <c r="H2209" s="69">
        <v>0.84225201606750488</v>
      </c>
      <c r="I2209" s="69">
        <v>99.411537170410156</v>
      </c>
      <c r="J2209" s="64">
        <v>0</v>
      </c>
    </row>
    <row r="2210" spans="1:10" x14ac:dyDescent="0.25">
      <c r="A2210" s="3" t="str">
        <f t="shared" si="34"/>
        <v>Climate Zone159/9/2021 (3:58pm-5:00pm)1</v>
      </c>
      <c r="B2210" t="s">
        <v>67</v>
      </c>
      <c r="C2210" t="s">
        <v>188</v>
      </c>
      <c r="D2210" t="s">
        <v>173</v>
      </c>
      <c r="E2210" t="s">
        <v>174</v>
      </c>
      <c r="F2210" s="69">
        <v>8.2587242126464844</v>
      </c>
      <c r="G2210" s="69">
        <v>9.1828842163085938</v>
      </c>
      <c r="H2210" s="69">
        <v>0.66225212812423706</v>
      </c>
      <c r="I2210" s="69">
        <v>93.538459777832031</v>
      </c>
      <c r="J2210" s="64">
        <v>0</v>
      </c>
    </row>
    <row r="2211" spans="1:10" x14ac:dyDescent="0.25">
      <c r="A2211" s="3" t="str">
        <f t="shared" si="34"/>
        <v>Climate Zone159/9/2021 (3:58pm-5:00pm)2</v>
      </c>
      <c r="B2211" t="s">
        <v>67</v>
      </c>
      <c r="C2211" t="s">
        <v>188</v>
      </c>
      <c r="D2211" t="s">
        <v>173</v>
      </c>
      <c r="E2211" t="s">
        <v>175</v>
      </c>
      <c r="F2211" s="69">
        <v>7.7245492935180664</v>
      </c>
      <c r="G2211" s="69">
        <v>8.8193378448486328</v>
      </c>
      <c r="H2211" s="69">
        <v>0.62583589553833008</v>
      </c>
      <c r="I2211" s="69">
        <v>92.141029357910156</v>
      </c>
      <c r="J2211" s="64">
        <v>0</v>
      </c>
    </row>
    <row r="2212" spans="1:10" x14ac:dyDescent="0.25">
      <c r="A2212" s="3" t="str">
        <f t="shared" si="34"/>
        <v>Climate Zone159/9/2021 (3:58pm-5:00pm)3</v>
      </c>
      <c r="B2212" t="s">
        <v>67</v>
      </c>
      <c r="C2212" t="s">
        <v>188</v>
      </c>
      <c r="D2212" t="s">
        <v>173</v>
      </c>
      <c r="E2212" t="s">
        <v>176</v>
      </c>
      <c r="F2212" s="69">
        <v>8.0181550979614258</v>
      </c>
      <c r="G2212" s="69">
        <v>8.5109186172485352</v>
      </c>
      <c r="H2212" s="69">
        <v>0.46846452355384827</v>
      </c>
      <c r="I2212" s="69">
        <v>90.666664123535156</v>
      </c>
      <c r="J2212" s="64">
        <v>0</v>
      </c>
    </row>
    <row r="2213" spans="1:10" x14ac:dyDescent="0.25">
      <c r="A2213" s="3" t="str">
        <f t="shared" si="34"/>
        <v>Climate Zone159/9/2021 (3:58pm-5:00pm)4</v>
      </c>
      <c r="B2213" t="s">
        <v>67</v>
      </c>
      <c r="C2213" t="s">
        <v>188</v>
      </c>
      <c r="D2213" t="s">
        <v>173</v>
      </c>
      <c r="E2213" t="s">
        <v>177</v>
      </c>
      <c r="F2213" s="69">
        <v>8.0590782165527344</v>
      </c>
      <c r="G2213" s="69">
        <v>8.4800643920898438</v>
      </c>
      <c r="H2213" s="69">
        <v>0.43438544869422913</v>
      </c>
      <c r="I2213" s="69">
        <v>88.584617614746094</v>
      </c>
      <c r="J2213" s="64">
        <v>0</v>
      </c>
    </row>
    <row r="2214" spans="1:10" x14ac:dyDescent="0.25">
      <c r="A2214" s="3" t="str">
        <f t="shared" si="34"/>
        <v>Climate Zone159/9/2021 (3:58pm-5:00pm)5</v>
      </c>
      <c r="B2214" t="s">
        <v>67</v>
      </c>
      <c r="C2214" t="s">
        <v>188</v>
      </c>
      <c r="D2214" t="s">
        <v>173</v>
      </c>
      <c r="E2214" t="s">
        <v>178</v>
      </c>
      <c r="F2214" s="69">
        <v>8.1455631256103516</v>
      </c>
      <c r="G2214" s="69">
        <v>8.6178426742553711</v>
      </c>
      <c r="H2214" s="69">
        <v>0.50233131647109985</v>
      </c>
      <c r="I2214" s="69">
        <v>88.73974609375</v>
      </c>
      <c r="J2214" s="64">
        <v>0</v>
      </c>
    </row>
    <row r="2215" spans="1:10" x14ac:dyDescent="0.25">
      <c r="A2215" s="3" t="str">
        <f t="shared" si="34"/>
        <v>Climate Zone159/9/2021 (3:58pm-5:00pm)6</v>
      </c>
      <c r="B2215" t="s">
        <v>67</v>
      </c>
      <c r="C2215" t="s">
        <v>188</v>
      </c>
      <c r="D2215" t="s">
        <v>173</v>
      </c>
      <c r="E2215" t="s">
        <v>179</v>
      </c>
      <c r="F2215" s="69">
        <v>9.5184688568115234</v>
      </c>
      <c r="G2215" s="69">
        <v>9.7020292282104492</v>
      </c>
      <c r="H2215" s="69">
        <v>0.50774693489074707</v>
      </c>
      <c r="I2215" s="69">
        <v>87.029487609863281</v>
      </c>
      <c r="J2215" s="64">
        <v>0</v>
      </c>
    </row>
    <row r="2216" spans="1:10" x14ac:dyDescent="0.25">
      <c r="A2216" s="3" t="str">
        <f t="shared" si="34"/>
        <v>Climate Zone159/9/2021 (3:58pm-5:00pm)7</v>
      </c>
      <c r="B2216" t="s">
        <v>67</v>
      </c>
      <c r="C2216" t="s">
        <v>188</v>
      </c>
      <c r="D2216" t="s">
        <v>173</v>
      </c>
      <c r="E2216" t="s">
        <v>180</v>
      </c>
      <c r="F2216" s="69">
        <v>12.812118530273438</v>
      </c>
      <c r="G2216" s="69">
        <v>12.866218566894531</v>
      </c>
      <c r="H2216" s="69">
        <v>0.50268268585205078</v>
      </c>
      <c r="I2216" s="69">
        <v>86.538459777832031</v>
      </c>
      <c r="J2216" s="64">
        <v>0</v>
      </c>
    </row>
    <row r="2217" spans="1:10" x14ac:dyDescent="0.25">
      <c r="A2217" s="3" t="str">
        <f t="shared" si="34"/>
        <v>Climate Zone159/9/2021 (3:58pm-5:00pm)8</v>
      </c>
      <c r="B2217" t="s">
        <v>67</v>
      </c>
      <c r="C2217" t="s">
        <v>188</v>
      </c>
      <c r="D2217" t="s">
        <v>173</v>
      </c>
      <c r="E2217" t="s">
        <v>181</v>
      </c>
      <c r="F2217" s="69">
        <v>15.804052352905273</v>
      </c>
      <c r="G2217" s="69">
        <v>14.885320663452148</v>
      </c>
      <c r="H2217" s="69">
        <v>0.80915838479995728</v>
      </c>
      <c r="I2217" s="69">
        <v>86.574356079101563</v>
      </c>
      <c r="J2217" s="64">
        <v>0</v>
      </c>
    </row>
    <row r="2218" spans="1:10" x14ac:dyDescent="0.25">
      <c r="A2218" s="3" t="str">
        <f t="shared" si="34"/>
        <v>Climate Zone159/9/2021 (3:58pm-5:00pm)9</v>
      </c>
      <c r="B2218" t="s">
        <v>67</v>
      </c>
      <c r="C2218" t="s">
        <v>188</v>
      </c>
      <c r="D2218" t="s">
        <v>173</v>
      </c>
      <c r="E2218" t="s">
        <v>182</v>
      </c>
      <c r="F2218" s="69">
        <v>18.236690521240234</v>
      </c>
      <c r="G2218" s="69">
        <v>17.406347274780273</v>
      </c>
      <c r="H2218" s="69">
        <v>0.98479723930358887</v>
      </c>
      <c r="I2218" s="69">
        <v>86.471794128417969</v>
      </c>
      <c r="J2218" s="64">
        <v>0</v>
      </c>
    </row>
    <row r="2219" spans="1:10" x14ac:dyDescent="0.25">
      <c r="A2219" s="3" t="str">
        <f t="shared" si="34"/>
        <v>Climate Zone159/9/2021 (3:58pm-5:00pm)10</v>
      </c>
      <c r="B2219" t="s">
        <v>67</v>
      </c>
      <c r="C2219" t="s">
        <v>188</v>
      </c>
      <c r="D2219" t="s">
        <v>173</v>
      </c>
      <c r="E2219" t="s">
        <v>183</v>
      </c>
      <c r="F2219" s="69">
        <v>18.909147262573242</v>
      </c>
      <c r="G2219" s="69">
        <v>18.532136917114258</v>
      </c>
      <c r="H2219" s="69">
        <v>1.0965181589126587</v>
      </c>
      <c r="I2219" s="69">
        <v>88.170509338378906</v>
      </c>
      <c r="J2219" s="64">
        <v>0</v>
      </c>
    </row>
    <row r="2220" spans="1:10" x14ac:dyDescent="0.25">
      <c r="A2220" s="3" t="str">
        <f t="shared" si="34"/>
        <v>Climate Zone159/9/2021 (3:58pm-5:00pm)11</v>
      </c>
      <c r="B2220" t="s">
        <v>67</v>
      </c>
      <c r="C2220" t="s">
        <v>188</v>
      </c>
      <c r="D2220" t="s">
        <v>173</v>
      </c>
      <c r="E2220" t="s">
        <v>184</v>
      </c>
      <c r="F2220" s="69">
        <v>19.52674674987793</v>
      </c>
      <c r="G2220" s="69">
        <v>19.409997940063477</v>
      </c>
      <c r="H2220" s="69">
        <v>0.92175579071044922</v>
      </c>
      <c r="I2220" s="69">
        <v>91.343589782714844</v>
      </c>
      <c r="J2220" s="64">
        <v>0</v>
      </c>
    </row>
    <row r="2221" spans="1:10" x14ac:dyDescent="0.25">
      <c r="A2221" s="3" t="str">
        <f t="shared" si="34"/>
        <v>Climate Zone159/9/2021 (3:58pm-5:00pm)12</v>
      </c>
      <c r="B2221" t="s">
        <v>67</v>
      </c>
      <c r="C2221" t="s">
        <v>188</v>
      </c>
      <c r="D2221" t="s">
        <v>173</v>
      </c>
      <c r="E2221" t="s">
        <v>185</v>
      </c>
      <c r="F2221" s="69">
        <v>19.676803588867188</v>
      </c>
      <c r="G2221" s="69">
        <v>19.816410064697266</v>
      </c>
      <c r="H2221" s="69">
        <v>0.84520536661148071</v>
      </c>
      <c r="I2221" s="69">
        <v>94.2423095703125</v>
      </c>
      <c r="J2221" s="64">
        <v>0</v>
      </c>
    </row>
    <row r="2222" spans="1:10" x14ac:dyDescent="0.25">
      <c r="A2222" s="3" t="str">
        <f t="shared" si="34"/>
        <v>Climate Zone159/9/2021 (3:58pm-5:00pm)13</v>
      </c>
      <c r="B2222" t="s">
        <v>67</v>
      </c>
      <c r="C2222" t="s">
        <v>188</v>
      </c>
      <c r="D2222" t="s">
        <v>173</v>
      </c>
      <c r="E2222" t="s">
        <v>186</v>
      </c>
      <c r="F2222" s="69">
        <v>20.231687545776367</v>
      </c>
      <c r="G2222" s="69">
        <v>20.425342559814453</v>
      </c>
      <c r="H2222" s="69">
        <v>0.69146960973739624</v>
      </c>
      <c r="I2222" s="69">
        <v>97.478202819824219</v>
      </c>
      <c r="J2222" s="64">
        <v>0</v>
      </c>
    </row>
    <row r="2223" spans="1:10" x14ac:dyDescent="0.25">
      <c r="A2223" s="3" t="str">
        <f t="shared" si="34"/>
        <v>Climate Zone159/9/2021 (3:58pm-5:00pm)14</v>
      </c>
      <c r="B2223" t="s">
        <v>67</v>
      </c>
      <c r="C2223" t="s">
        <v>188</v>
      </c>
      <c r="D2223" t="s">
        <v>173</v>
      </c>
      <c r="E2223" t="s">
        <v>187</v>
      </c>
      <c r="F2223" s="69">
        <v>21.873550415039063</v>
      </c>
      <c r="G2223" s="69">
        <v>21.679893493652344</v>
      </c>
      <c r="H2223" s="69">
        <v>0.69146978855133057</v>
      </c>
      <c r="I2223" s="69">
        <v>101.17948913574219</v>
      </c>
      <c r="J2223" s="64">
        <v>0</v>
      </c>
    </row>
    <row r="2224" spans="1:10" x14ac:dyDescent="0.25">
      <c r="A2224" s="3" t="str">
        <f t="shared" si="34"/>
        <v>Climate Zone159/9/2021 (3:58pm-5:00pm)15</v>
      </c>
      <c r="B2224" t="s">
        <v>67</v>
      </c>
      <c r="C2224" t="s">
        <v>188</v>
      </c>
      <c r="D2224" t="s">
        <v>173</v>
      </c>
      <c r="E2224" t="s">
        <v>188</v>
      </c>
      <c r="F2224" s="69">
        <v>23.538597106933594</v>
      </c>
      <c r="G2224" s="69">
        <v>22.60386848449707</v>
      </c>
      <c r="H2224" s="69">
        <v>2.1596500873565674</v>
      </c>
      <c r="I2224" s="69">
        <v>104.51667022705078</v>
      </c>
      <c r="J2224" s="64">
        <v>0</v>
      </c>
    </row>
    <row r="2225" spans="1:10" x14ac:dyDescent="0.25">
      <c r="A2225" s="3" t="str">
        <f t="shared" si="34"/>
        <v>Climate Zone159/9/2021 (3:58pm-5:00pm)16</v>
      </c>
      <c r="B2225" t="s">
        <v>67</v>
      </c>
      <c r="C2225" t="s">
        <v>188</v>
      </c>
      <c r="D2225" t="s">
        <v>173</v>
      </c>
      <c r="E2225" t="s">
        <v>189</v>
      </c>
      <c r="F2225" s="69">
        <v>24.741617202758789</v>
      </c>
      <c r="G2225" s="69">
        <v>22.560043334960938</v>
      </c>
      <c r="H2225" s="69">
        <v>1.7765047550201416</v>
      </c>
      <c r="I2225" s="69">
        <v>107.04486846923828</v>
      </c>
      <c r="J2225" s="64">
        <v>0</v>
      </c>
    </row>
    <row r="2226" spans="1:10" x14ac:dyDescent="0.25">
      <c r="A2226" s="3" t="str">
        <f t="shared" si="34"/>
        <v>Climate Zone159/9/2021 (3:58pm-5:00pm)17</v>
      </c>
      <c r="B2226" t="s">
        <v>67</v>
      </c>
      <c r="C2226" t="s">
        <v>188</v>
      </c>
      <c r="D2226" t="s">
        <v>173</v>
      </c>
      <c r="E2226" t="s">
        <v>190</v>
      </c>
      <c r="F2226" s="69">
        <v>17.858835220336914</v>
      </c>
      <c r="G2226" s="69">
        <v>16.534296035766602</v>
      </c>
      <c r="H2226" s="69">
        <v>1.4133597612380981</v>
      </c>
      <c r="I2226" s="69">
        <v>107.99871826171875</v>
      </c>
      <c r="J2226" s="64">
        <v>0</v>
      </c>
    </row>
    <row r="2227" spans="1:10" x14ac:dyDescent="0.25">
      <c r="A2227" s="3" t="str">
        <f t="shared" si="34"/>
        <v>Climate Zone159/9/2021 (3:58pm-5:00pm)18</v>
      </c>
      <c r="B2227" t="s">
        <v>67</v>
      </c>
      <c r="C2227" t="s">
        <v>188</v>
      </c>
      <c r="D2227" t="s">
        <v>173</v>
      </c>
      <c r="E2227" t="s">
        <v>191</v>
      </c>
      <c r="F2227" s="69">
        <v>15.21730899810791</v>
      </c>
      <c r="G2227" s="69">
        <v>16.193887710571289</v>
      </c>
      <c r="H2227" s="69">
        <v>1.7704265117645264</v>
      </c>
      <c r="I2227" s="69">
        <v>106.36923217773438</v>
      </c>
      <c r="J2227" s="64">
        <v>0</v>
      </c>
    </row>
    <row r="2228" spans="1:10" x14ac:dyDescent="0.25">
      <c r="A2228" s="3" t="str">
        <f t="shared" si="34"/>
        <v>Climate Zone159/9/2021 (3:58pm-5:00pm)19</v>
      </c>
      <c r="B2228" t="s">
        <v>67</v>
      </c>
      <c r="C2228" t="s">
        <v>188</v>
      </c>
      <c r="D2228" t="s">
        <v>173</v>
      </c>
      <c r="E2228" t="s">
        <v>192</v>
      </c>
      <c r="F2228" s="69">
        <v>13.796814918518066</v>
      </c>
      <c r="G2228" s="69">
        <v>14.949253082275391</v>
      </c>
      <c r="H2228" s="69">
        <v>1.3691630363464355</v>
      </c>
      <c r="I2228" s="69">
        <v>103.64871978759766</v>
      </c>
      <c r="J2228" s="64">
        <v>0</v>
      </c>
    </row>
    <row r="2229" spans="1:10" x14ac:dyDescent="0.25">
      <c r="A2229" s="3" t="str">
        <f t="shared" si="34"/>
        <v>Climate Zone159/9/2021 (3:58pm-5:00pm)20</v>
      </c>
      <c r="B2229" t="s">
        <v>67</v>
      </c>
      <c r="C2229" t="s">
        <v>188</v>
      </c>
      <c r="D2229" t="s">
        <v>173</v>
      </c>
      <c r="E2229" t="s">
        <v>193</v>
      </c>
      <c r="F2229" s="69">
        <v>13.647438049316406</v>
      </c>
      <c r="G2229" s="69">
        <v>14.618440628051758</v>
      </c>
      <c r="H2229" s="69">
        <v>1.0851081609725952</v>
      </c>
      <c r="I2229" s="69">
        <v>98.592308044433594</v>
      </c>
      <c r="J2229" s="64">
        <v>0</v>
      </c>
    </row>
    <row r="2230" spans="1:10" x14ac:dyDescent="0.25">
      <c r="A2230" s="3" t="str">
        <f t="shared" si="34"/>
        <v>Climate Zone159/9/2021 (3:58pm-5:00pm)21</v>
      </c>
      <c r="B2230" t="s">
        <v>67</v>
      </c>
      <c r="C2230" t="s">
        <v>188</v>
      </c>
      <c r="D2230" t="s">
        <v>173</v>
      </c>
      <c r="E2230" t="s">
        <v>194</v>
      </c>
      <c r="F2230" s="69">
        <v>13.722949028015137</v>
      </c>
      <c r="G2230" s="69">
        <v>13.513312339782715</v>
      </c>
      <c r="H2230" s="69">
        <v>0.93604868650436401</v>
      </c>
      <c r="I2230" s="69">
        <v>96.094871520996094</v>
      </c>
      <c r="J2230" s="64">
        <v>0</v>
      </c>
    </row>
    <row r="2231" spans="1:10" x14ac:dyDescent="0.25">
      <c r="A2231" s="3" t="str">
        <f t="shared" si="34"/>
        <v>Climate Zone159/9/2021 (3:58pm-5:00pm)22</v>
      </c>
      <c r="B2231" t="s">
        <v>67</v>
      </c>
      <c r="C2231" t="s">
        <v>188</v>
      </c>
      <c r="D2231" t="s">
        <v>173</v>
      </c>
      <c r="E2231" t="s">
        <v>195</v>
      </c>
      <c r="F2231" s="69">
        <v>11.929363250732422</v>
      </c>
      <c r="G2231" s="69">
        <v>11.408718109130859</v>
      </c>
      <c r="H2231" s="69">
        <v>0.84511977434158325</v>
      </c>
      <c r="I2231" s="69">
        <v>96.117950439453125</v>
      </c>
      <c r="J2231" s="64">
        <v>0</v>
      </c>
    </row>
    <row r="2232" spans="1:10" x14ac:dyDescent="0.25">
      <c r="A2232" s="3" t="str">
        <f t="shared" si="34"/>
        <v>Climate Zone159/9/2021 (3:58pm-5:00pm)23</v>
      </c>
      <c r="B2232" t="s">
        <v>67</v>
      </c>
      <c r="C2232" t="s">
        <v>188</v>
      </c>
      <c r="D2232" t="s">
        <v>173</v>
      </c>
      <c r="E2232" t="s">
        <v>196</v>
      </c>
      <c r="F2232" s="69">
        <v>10.268872261047363</v>
      </c>
      <c r="G2232" s="69">
        <v>9.8043804168701172</v>
      </c>
      <c r="H2232" s="69">
        <v>0.83529210090637207</v>
      </c>
      <c r="I2232" s="69">
        <v>95.191024780273438</v>
      </c>
      <c r="J2232" s="64">
        <v>0</v>
      </c>
    </row>
    <row r="2233" spans="1:10" x14ac:dyDescent="0.25">
      <c r="A2233" s="3" t="str">
        <f t="shared" si="34"/>
        <v>Climate Zone159/9/2021 (3:58pm-5:00pm)24</v>
      </c>
      <c r="B2233" t="s">
        <v>67</v>
      </c>
      <c r="C2233" t="s">
        <v>188</v>
      </c>
      <c r="D2233" t="s">
        <v>173</v>
      </c>
      <c r="E2233" t="s">
        <v>197</v>
      </c>
      <c r="F2233" s="69">
        <v>9.7084589004516602</v>
      </c>
      <c r="G2233" s="69">
        <v>9.0127143859863281</v>
      </c>
      <c r="H2233" s="69">
        <v>0.70490086078643799</v>
      </c>
      <c r="I2233" s="69">
        <v>93.817947387695313</v>
      </c>
      <c r="J2233" s="64">
        <v>0</v>
      </c>
    </row>
    <row r="2234" spans="1:10" x14ac:dyDescent="0.25">
      <c r="A2234" s="3" t="str">
        <f t="shared" si="34"/>
        <v>Climate Zone15Average Event Day (5:00pm-6:00pm)1</v>
      </c>
      <c r="B2234" t="s">
        <v>67</v>
      </c>
      <c r="C2234" t="s">
        <v>188</v>
      </c>
      <c r="D2234" t="s">
        <v>167</v>
      </c>
      <c r="E2234" t="s">
        <v>174</v>
      </c>
      <c r="F2234" s="69">
        <v>9.1171817779541016</v>
      </c>
      <c r="G2234" s="69">
        <v>8.8245792388916016</v>
      </c>
      <c r="H2234" s="69">
        <v>0.29350829124450684</v>
      </c>
      <c r="I2234" s="69">
        <v>93.997123718261719</v>
      </c>
      <c r="J2234" s="64">
        <v>0</v>
      </c>
    </row>
    <row r="2235" spans="1:10" x14ac:dyDescent="0.25">
      <c r="A2235" s="3" t="str">
        <f t="shared" si="34"/>
        <v>Climate Zone15Average Event Day (5:00pm-6:00pm)2</v>
      </c>
      <c r="B2235" t="s">
        <v>67</v>
      </c>
      <c r="C2235" t="s">
        <v>188</v>
      </c>
      <c r="D2235" t="s">
        <v>167</v>
      </c>
      <c r="E2235" t="s">
        <v>175</v>
      </c>
      <c r="F2235" s="69">
        <v>8.5931425094604492</v>
      </c>
      <c r="G2235" s="69">
        <v>8.7136249542236328</v>
      </c>
      <c r="H2235" s="69">
        <v>0.20289278030395508</v>
      </c>
      <c r="I2235" s="69">
        <v>93.293174743652344</v>
      </c>
      <c r="J2235" s="64">
        <v>0</v>
      </c>
    </row>
    <row r="2236" spans="1:10" x14ac:dyDescent="0.25">
      <c r="A2236" s="3" t="str">
        <f t="shared" si="34"/>
        <v>Climate Zone15Average Event Day (5:00pm-6:00pm)3</v>
      </c>
      <c r="B2236" t="s">
        <v>67</v>
      </c>
      <c r="C2236" t="s">
        <v>188</v>
      </c>
      <c r="D2236" t="s">
        <v>167</v>
      </c>
      <c r="E2236" t="s">
        <v>176</v>
      </c>
      <c r="F2236" s="69">
        <v>8.4569168090820313</v>
      </c>
      <c r="G2236" s="69">
        <v>8.5934476852416992</v>
      </c>
      <c r="H2236" s="69">
        <v>0.18507705628871918</v>
      </c>
      <c r="I2236" s="69">
        <v>91.868232727050781</v>
      </c>
      <c r="J2236" s="64">
        <v>0</v>
      </c>
    </row>
    <row r="2237" spans="1:10" x14ac:dyDescent="0.25">
      <c r="A2237" s="3" t="str">
        <f t="shared" si="34"/>
        <v>Climate Zone15Average Event Day (5:00pm-6:00pm)4</v>
      </c>
      <c r="B2237" t="s">
        <v>67</v>
      </c>
      <c r="C2237" t="s">
        <v>188</v>
      </c>
      <c r="D2237" t="s">
        <v>167</v>
      </c>
      <c r="E2237" t="s">
        <v>177</v>
      </c>
      <c r="F2237" s="69">
        <v>8.7008705139160156</v>
      </c>
      <c r="G2237" s="69">
        <v>8.4812507629394531</v>
      </c>
      <c r="H2237" s="69">
        <v>0.17508904635906219</v>
      </c>
      <c r="I2237" s="69">
        <v>90.728782653808594</v>
      </c>
      <c r="J2237" s="64">
        <v>0</v>
      </c>
    </row>
    <row r="2238" spans="1:10" x14ac:dyDescent="0.25">
      <c r="A2238" s="3" t="str">
        <f t="shared" si="34"/>
        <v>Climate Zone15Average Event Day (5:00pm-6:00pm)5</v>
      </c>
      <c r="B2238" t="s">
        <v>67</v>
      </c>
      <c r="C2238" t="s">
        <v>188</v>
      </c>
      <c r="D2238" t="s">
        <v>167</v>
      </c>
      <c r="E2238" t="s">
        <v>178</v>
      </c>
      <c r="F2238" s="69">
        <v>8.4281997680664063</v>
      </c>
      <c r="G2238" s="69">
        <v>9.0031909942626953</v>
      </c>
      <c r="H2238" s="69">
        <v>0.32024574279785156</v>
      </c>
      <c r="I2238" s="69">
        <v>89.217483520507813</v>
      </c>
      <c r="J2238" s="64">
        <v>0</v>
      </c>
    </row>
    <row r="2239" spans="1:10" x14ac:dyDescent="0.25">
      <c r="A2239" s="3" t="str">
        <f t="shared" si="34"/>
        <v>Climate Zone15Average Event Day (5:00pm-6:00pm)6</v>
      </c>
      <c r="B2239" t="s">
        <v>67</v>
      </c>
      <c r="C2239" t="s">
        <v>188</v>
      </c>
      <c r="D2239" t="s">
        <v>167</v>
      </c>
      <c r="E2239" t="s">
        <v>179</v>
      </c>
      <c r="F2239" s="69">
        <v>7.4613618850708008</v>
      </c>
      <c r="G2239" s="69">
        <v>9.6255435943603516</v>
      </c>
      <c r="H2239" s="69">
        <v>0.88945448398590088</v>
      </c>
      <c r="I2239" s="69">
        <v>88.900856018066406</v>
      </c>
      <c r="J2239" s="64">
        <v>0</v>
      </c>
    </row>
    <row r="2240" spans="1:10" x14ac:dyDescent="0.25">
      <c r="A2240" s="3" t="str">
        <f t="shared" si="34"/>
        <v>Climate Zone15Average Event Day (5:00pm-6:00pm)7</v>
      </c>
      <c r="B2240" t="s">
        <v>67</v>
      </c>
      <c r="C2240" t="s">
        <v>188</v>
      </c>
      <c r="D2240" t="s">
        <v>167</v>
      </c>
      <c r="E2240" t="s">
        <v>180</v>
      </c>
      <c r="F2240" s="69">
        <v>11.329278945922852</v>
      </c>
      <c r="G2240" s="69">
        <v>11.386552810668945</v>
      </c>
      <c r="H2240" s="69">
        <v>0.49184873700141907</v>
      </c>
      <c r="I2240" s="69">
        <v>87.020469665527344</v>
      </c>
      <c r="J2240" s="64">
        <v>0</v>
      </c>
    </row>
    <row r="2241" spans="1:10" x14ac:dyDescent="0.25">
      <c r="A2241" s="3" t="str">
        <f t="shared" si="34"/>
        <v>Climate Zone15Average Event Day (5:00pm-6:00pm)8</v>
      </c>
      <c r="B2241" t="s">
        <v>67</v>
      </c>
      <c r="C2241" t="s">
        <v>188</v>
      </c>
      <c r="D2241" t="s">
        <v>167</v>
      </c>
      <c r="E2241" t="s">
        <v>181</v>
      </c>
      <c r="F2241" s="69">
        <v>13.469267845153809</v>
      </c>
      <c r="G2241" s="69">
        <v>13.866219520568848</v>
      </c>
      <c r="H2241" s="69">
        <v>0.47273248434066772</v>
      </c>
      <c r="I2241" s="69">
        <v>86.922386169433594</v>
      </c>
      <c r="J2241" s="64">
        <v>0</v>
      </c>
    </row>
    <row r="2242" spans="1:10" x14ac:dyDescent="0.25">
      <c r="A2242" s="3" t="str">
        <f t="shared" si="34"/>
        <v>Climate Zone15Average Event Day (5:00pm-6:00pm)9</v>
      </c>
      <c r="B2242" t="s">
        <v>67</v>
      </c>
      <c r="C2242" t="s">
        <v>188</v>
      </c>
      <c r="D2242" t="s">
        <v>167</v>
      </c>
      <c r="E2242" t="s">
        <v>182</v>
      </c>
      <c r="F2242" s="69">
        <v>15.912202835083008</v>
      </c>
      <c r="G2242" s="69">
        <v>16.314981460571289</v>
      </c>
      <c r="H2242" s="69">
        <v>0.92063218355178833</v>
      </c>
      <c r="I2242" s="69">
        <v>88.108741760253906</v>
      </c>
      <c r="J2242" s="64">
        <v>0</v>
      </c>
    </row>
    <row r="2243" spans="1:10" x14ac:dyDescent="0.25">
      <c r="A2243" s="3" t="str">
        <f t="shared" ref="A2243:A2306" si="35">B2243&amp;C2243&amp;D2243&amp;E2243</f>
        <v>Climate Zone15Average Event Day (5:00pm-6:00pm)10</v>
      </c>
      <c r="B2243" t="s">
        <v>67</v>
      </c>
      <c r="C2243" t="s">
        <v>188</v>
      </c>
      <c r="D2243" t="s">
        <v>167</v>
      </c>
      <c r="E2243" t="s">
        <v>183</v>
      </c>
      <c r="F2243" s="69">
        <v>16.818037033081055</v>
      </c>
      <c r="G2243" s="69">
        <v>17.276830673217773</v>
      </c>
      <c r="H2243" s="69">
        <v>0.85546207427978516</v>
      </c>
      <c r="I2243" s="69">
        <v>90.547119140625</v>
      </c>
      <c r="J2243" s="64">
        <v>0</v>
      </c>
    </row>
    <row r="2244" spans="1:10" x14ac:dyDescent="0.25">
      <c r="A2244" s="3" t="str">
        <f t="shared" si="35"/>
        <v>Climate Zone15Average Event Day (5:00pm-6:00pm)11</v>
      </c>
      <c r="B2244" t="s">
        <v>67</v>
      </c>
      <c r="C2244" t="s">
        <v>188</v>
      </c>
      <c r="D2244" t="s">
        <v>167</v>
      </c>
      <c r="E2244" t="s">
        <v>184</v>
      </c>
      <c r="F2244" s="69">
        <v>17.185359954833984</v>
      </c>
      <c r="G2244" s="69">
        <v>17.771577835083008</v>
      </c>
      <c r="H2244" s="69">
        <v>0.57344824075698853</v>
      </c>
      <c r="I2244" s="69">
        <v>93.588699340820313</v>
      </c>
      <c r="J2244" s="64">
        <v>0</v>
      </c>
    </row>
    <row r="2245" spans="1:10" x14ac:dyDescent="0.25">
      <c r="A2245" s="3" t="str">
        <f t="shared" si="35"/>
        <v>Climate Zone15Average Event Day (5:00pm-6:00pm)12</v>
      </c>
      <c r="B2245" t="s">
        <v>67</v>
      </c>
      <c r="C2245" t="s">
        <v>188</v>
      </c>
      <c r="D2245" t="s">
        <v>167</v>
      </c>
      <c r="E2245" t="s">
        <v>185</v>
      </c>
      <c r="F2245" s="69">
        <v>18.293083190917969</v>
      </c>
      <c r="G2245" s="69">
        <v>18.629274368286133</v>
      </c>
      <c r="H2245" s="69">
        <v>0.41277438402175903</v>
      </c>
      <c r="I2245" s="69">
        <v>97.531768798828125</v>
      </c>
      <c r="J2245" s="64">
        <v>0</v>
      </c>
    </row>
    <row r="2246" spans="1:10" x14ac:dyDescent="0.25">
      <c r="A2246" s="3" t="str">
        <f t="shared" si="35"/>
        <v>Climate Zone15Average Event Day (5:00pm-6:00pm)13</v>
      </c>
      <c r="B2246" t="s">
        <v>67</v>
      </c>
      <c r="C2246" t="s">
        <v>188</v>
      </c>
      <c r="D2246" t="s">
        <v>167</v>
      </c>
      <c r="E2246" t="s">
        <v>186</v>
      </c>
      <c r="F2246" s="69">
        <v>18.922317504882813</v>
      </c>
      <c r="G2246" s="69">
        <v>19.232295989990234</v>
      </c>
      <c r="H2246" s="69">
        <v>0.29556649923324585</v>
      </c>
      <c r="I2246" s="69">
        <v>100.73944854736328</v>
      </c>
      <c r="J2246" s="64">
        <v>0</v>
      </c>
    </row>
    <row r="2247" spans="1:10" x14ac:dyDescent="0.25">
      <c r="A2247" s="3" t="str">
        <f t="shared" si="35"/>
        <v>Climate Zone15Average Event Day (5:00pm-6:00pm)14</v>
      </c>
      <c r="B2247" t="s">
        <v>67</v>
      </c>
      <c r="C2247" t="s">
        <v>188</v>
      </c>
      <c r="D2247" t="s">
        <v>167</v>
      </c>
      <c r="E2247" t="s">
        <v>187</v>
      </c>
      <c r="F2247" s="69">
        <v>19.663747787475586</v>
      </c>
      <c r="G2247" s="69">
        <v>19.333276748657227</v>
      </c>
      <c r="H2247" s="69">
        <v>0.29311934113502502</v>
      </c>
      <c r="I2247" s="69">
        <v>103.53048706054688</v>
      </c>
      <c r="J2247" s="64">
        <v>0</v>
      </c>
    </row>
    <row r="2248" spans="1:10" x14ac:dyDescent="0.25">
      <c r="A2248" s="3" t="str">
        <f t="shared" si="35"/>
        <v>Climate Zone15Average Event Day (5:00pm-6:00pm)15</v>
      </c>
      <c r="B2248" t="s">
        <v>67</v>
      </c>
      <c r="C2248" t="s">
        <v>188</v>
      </c>
      <c r="D2248" t="s">
        <v>167</v>
      </c>
      <c r="E2248" t="s">
        <v>188</v>
      </c>
      <c r="F2248" s="69">
        <v>20.296396255493164</v>
      </c>
      <c r="G2248" s="69">
        <v>20.102657318115234</v>
      </c>
      <c r="H2248" s="69">
        <v>0.73773974180221558</v>
      </c>
      <c r="I2248" s="69">
        <v>106.42793273925781</v>
      </c>
      <c r="J2248" s="64">
        <v>0</v>
      </c>
    </row>
    <row r="2249" spans="1:10" x14ac:dyDescent="0.25">
      <c r="A2249" s="3" t="str">
        <f t="shared" si="35"/>
        <v>Climate Zone15Average Event Day (5:00pm-6:00pm)16</v>
      </c>
      <c r="B2249" t="s">
        <v>67</v>
      </c>
      <c r="C2249" t="s">
        <v>188</v>
      </c>
      <c r="D2249" t="s">
        <v>167</v>
      </c>
      <c r="E2249" t="s">
        <v>189</v>
      </c>
      <c r="F2249" s="69">
        <v>20.294506072998047</v>
      </c>
      <c r="G2249" s="69">
        <v>19.929666519165039</v>
      </c>
      <c r="H2249" s="69">
        <v>1.1801369190216064</v>
      </c>
      <c r="I2249" s="69">
        <v>108.6953125</v>
      </c>
      <c r="J2249" s="64">
        <v>0</v>
      </c>
    </row>
    <row r="2250" spans="1:10" x14ac:dyDescent="0.25">
      <c r="A2250" s="3" t="str">
        <f t="shared" si="35"/>
        <v>Climate Zone15Average Event Day (5:00pm-6:00pm)17</v>
      </c>
      <c r="B2250" t="s">
        <v>67</v>
      </c>
      <c r="C2250" t="s">
        <v>188</v>
      </c>
      <c r="D2250" t="s">
        <v>167</v>
      </c>
      <c r="E2250" t="s">
        <v>190</v>
      </c>
      <c r="F2250" s="69">
        <v>18.549995422363281</v>
      </c>
      <c r="G2250" s="69">
        <v>17.88838005065918</v>
      </c>
      <c r="H2250" s="69">
        <v>0.76451551914215088</v>
      </c>
      <c r="I2250" s="69">
        <v>110.49935913085938</v>
      </c>
      <c r="J2250" s="64">
        <v>0</v>
      </c>
    </row>
    <row r="2251" spans="1:10" x14ac:dyDescent="0.25">
      <c r="A2251" s="3" t="str">
        <f t="shared" si="35"/>
        <v>Climate Zone15Average Event Day (5:00pm-6:00pm)18</v>
      </c>
      <c r="B2251" t="s">
        <v>67</v>
      </c>
      <c r="C2251" t="s">
        <v>188</v>
      </c>
      <c r="D2251" t="s">
        <v>167</v>
      </c>
      <c r="E2251" t="s">
        <v>191</v>
      </c>
      <c r="F2251" s="69">
        <v>16.640018463134766</v>
      </c>
      <c r="G2251" s="69">
        <v>14.82170581817627</v>
      </c>
      <c r="H2251" s="69">
        <v>0.72015160322189331</v>
      </c>
      <c r="I2251" s="69">
        <v>111.31194305419922</v>
      </c>
      <c r="J2251" s="64">
        <v>0</v>
      </c>
    </row>
    <row r="2252" spans="1:10" x14ac:dyDescent="0.25">
      <c r="A2252" s="3" t="str">
        <f t="shared" si="35"/>
        <v>Climate Zone15Average Event Day (5:00pm-6:00pm)19</v>
      </c>
      <c r="B2252" t="s">
        <v>67</v>
      </c>
      <c r="C2252" t="s">
        <v>188</v>
      </c>
      <c r="D2252" t="s">
        <v>167</v>
      </c>
      <c r="E2252" t="s">
        <v>192</v>
      </c>
      <c r="F2252" s="69">
        <v>15.849748611450195</v>
      </c>
      <c r="G2252" s="69">
        <v>15.915726661682129</v>
      </c>
      <c r="H2252" s="69">
        <v>0.87847143411636353</v>
      </c>
      <c r="I2252" s="69">
        <v>109.70769500732422</v>
      </c>
      <c r="J2252" s="64">
        <v>0</v>
      </c>
    </row>
    <row r="2253" spans="1:10" x14ac:dyDescent="0.25">
      <c r="A2253" s="3" t="str">
        <f t="shared" si="35"/>
        <v>Climate Zone15Average Event Day (5:00pm-6:00pm)20</v>
      </c>
      <c r="B2253" t="s">
        <v>67</v>
      </c>
      <c r="C2253" t="s">
        <v>188</v>
      </c>
      <c r="D2253" t="s">
        <v>167</v>
      </c>
      <c r="E2253" t="s">
        <v>193</v>
      </c>
      <c r="F2253" s="69">
        <v>15.10009765625</v>
      </c>
      <c r="G2253" s="69">
        <v>15.134445190429688</v>
      </c>
      <c r="H2253" s="69">
        <v>0.69153124094009399</v>
      </c>
      <c r="I2253" s="69">
        <v>107.59935760498047</v>
      </c>
      <c r="J2253" s="64">
        <v>0</v>
      </c>
    </row>
    <row r="2254" spans="1:10" x14ac:dyDescent="0.25">
      <c r="A2254" s="3" t="str">
        <f t="shared" si="35"/>
        <v>Climate Zone15Average Event Day (5:00pm-6:00pm)21</v>
      </c>
      <c r="B2254" t="s">
        <v>67</v>
      </c>
      <c r="C2254" t="s">
        <v>188</v>
      </c>
      <c r="D2254" t="s">
        <v>167</v>
      </c>
      <c r="E2254" t="s">
        <v>194</v>
      </c>
      <c r="F2254" s="69">
        <v>13.962238311767578</v>
      </c>
      <c r="G2254" s="69">
        <v>14.309999465942383</v>
      </c>
      <c r="H2254" s="69">
        <v>0.60432970523834229</v>
      </c>
      <c r="I2254" s="69">
        <v>103.30320739746094</v>
      </c>
      <c r="J2254" s="64">
        <v>0</v>
      </c>
    </row>
    <row r="2255" spans="1:10" x14ac:dyDescent="0.25">
      <c r="A2255" s="3" t="str">
        <f t="shared" si="35"/>
        <v>Climate Zone15Average Event Day (5:00pm-6:00pm)22</v>
      </c>
      <c r="B2255" t="s">
        <v>67</v>
      </c>
      <c r="C2255" t="s">
        <v>188</v>
      </c>
      <c r="D2255" t="s">
        <v>167</v>
      </c>
      <c r="E2255" t="s">
        <v>195</v>
      </c>
      <c r="F2255" s="69">
        <v>13.354001045227051</v>
      </c>
      <c r="G2255" s="69">
        <v>13.155919075012207</v>
      </c>
      <c r="H2255" s="69">
        <v>0.47691404819488525</v>
      </c>
      <c r="I2255" s="69">
        <v>100.70513153076172</v>
      </c>
      <c r="J2255" s="64">
        <v>0</v>
      </c>
    </row>
    <row r="2256" spans="1:10" x14ac:dyDescent="0.25">
      <c r="A2256" s="3" t="str">
        <f t="shared" si="35"/>
        <v>Climate Zone15Average Event Day (5:00pm-6:00pm)23</v>
      </c>
      <c r="B2256" t="s">
        <v>67</v>
      </c>
      <c r="C2256" t="s">
        <v>188</v>
      </c>
      <c r="D2256" t="s">
        <v>167</v>
      </c>
      <c r="E2256" t="s">
        <v>196</v>
      </c>
      <c r="F2256" s="69">
        <v>11.40776538848877</v>
      </c>
      <c r="G2256" s="69">
        <v>11.217446327209473</v>
      </c>
      <c r="H2256" s="69">
        <v>0.4119732677936554</v>
      </c>
      <c r="I2256" s="69">
        <v>99.019874572753906</v>
      </c>
      <c r="J2256" s="64">
        <v>0</v>
      </c>
    </row>
    <row r="2257" spans="1:10" x14ac:dyDescent="0.25">
      <c r="A2257" s="3" t="str">
        <f t="shared" si="35"/>
        <v>Climate Zone15Average Event Day (5:00pm-6:00pm)24</v>
      </c>
      <c r="B2257" t="s">
        <v>67</v>
      </c>
      <c r="C2257" t="s">
        <v>188</v>
      </c>
      <c r="D2257" t="s">
        <v>167</v>
      </c>
      <c r="E2257" t="s">
        <v>197</v>
      </c>
      <c r="F2257" s="69">
        <v>10.338191032409668</v>
      </c>
      <c r="G2257" s="69">
        <v>10.092072486877441</v>
      </c>
      <c r="H2257" s="69">
        <v>0.47859767079353333</v>
      </c>
      <c r="I2257" s="69">
        <v>97.301284790039063</v>
      </c>
      <c r="J2257" s="64">
        <v>0</v>
      </c>
    </row>
    <row r="2258" spans="1:10" x14ac:dyDescent="0.25">
      <c r="A2258" s="3" t="str">
        <f t="shared" si="35"/>
        <v>Climate Zone166/17/2021 (5:00pm-6:00pm)1</v>
      </c>
      <c r="B2258" t="s">
        <v>67</v>
      </c>
      <c r="C2258" t="s">
        <v>189</v>
      </c>
      <c r="D2258" t="s">
        <v>170</v>
      </c>
      <c r="E2258" t="s">
        <v>174</v>
      </c>
      <c r="F2258" s="69">
        <v>8.3144636154174805</v>
      </c>
      <c r="G2258" s="69">
        <v>8.6987199783325195</v>
      </c>
      <c r="H2258" s="69">
        <v>0.45313084125518799</v>
      </c>
      <c r="I2258" s="69">
        <v>81.643280029296875</v>
      </c>
      <c r="J2258" s="64">
        <v>0</v>
      </c>
    </row>
    <row r="2259" spans="1:10" x14ac:dyDescent="0.25">
      <c r="A2259" s="3" t="str">
        <f t="shared" si="35"/>
        <v>Climate Zone166/17/2021 (5:00pm-6:00pm)2</v>
      </c>
      <c r="B2259" t="s">
        <v>67</v>
      </c>
      <c r="C2259" t="s">
        <v>189</v>
      </c>
      <c r="D2259" t="s">
        <v>170</v>
      </c>
      <c r="E2259" t="s">
        <v>175</v>
      </c>
      <c r="F2259" s="69">
        <v>8.1620473861694336</v>
      </c>
      <c r="G2259" s="69">
        <v>8.4693603515625</v>
      </c>
      <c r="H2259" s="69">
        <v>0.66897141933441162</v>
      </c>
      <c r="I2259" s="69">
        <v>79.555763244628906</v>
      </c>
      <c r="J2259" s="64">
        <v>0</v>
      </c>
    </row>
    <row r="2260" spans="1:10" x14ac:dyDescent="0.25">
      <c r="A2260" s="3" t="str">
        <f t="shared" si="35"/>
        <v>Climate Zone166/17/2021 (5:00pm-6:00pm)3</v>
      </c>
      <c r="B2260" t="s">
        <v>67</v>
      </c>
      <c r="C2260" t="s">
        <v>189</v>
      </c>
      <c r="D2260" t="s">
        <v>170</v>
      </c>
      <c r="E2260" t="s">
        <v>176</v>
      </c>
      <c r="F2260" s="69">
        <v>8.3826828002929688</v>
      </c>
      <c r="G2260" s="69">
        <v>8.2735195159912109</v>
      </c>
      <c r="H2260" s="69">
        <v>0.6818695068359375</v>
      </c>
      <c r="I2260" s="69">
        <v>78.60968017578125</v>
      </c>
      <c r="J2260" s="64">
        <v>0</v>
      </c>
    </row>
    <row r="2261" spans="1:10" x14ac:dyDescent="0.25">
      <c r="A2261" s="3" t="str">
        <f t="shared" si="35"/>
        <v>Climate Zone166/17/2021 (5:00pm-6:00pm)4</v>
      </c>
      <c r="B2261" t="s">
        <v>67</v>
      </c>
      <c r="C2261" t="s">
        <v>189</v>
      </c>
      <c r="D2261" t="s">
        <v>170</v>
      </c>
      <c r="E2261" t="s">
        <v>177</v>
      </c>
      <c r="F2261" s="69">
        <v>7.9408068656921387</v>
      </c>
      <c r="G2261" s="69">
        <v>8.206080436706543</v>
      </c>
      <c r="H2261" s="69">
        <v>0.66428267955780029</v>
      </c>
      <c r="I2261" s="69">
        <v>77.259597778320313</v>
      </c>
      <c r="J2261" s="64">
        <v>0</v>
      </c>
    </row>
    <row r="2262" spans="1:10" x14ac:dyDescent="0.25">
      <c r="A2262" s="3" t="str">
        <f t="shared" si="35"/>
        <v>Climate Zone166/17/2021 (5:00pm-6:00pm)5</v>
      </c>
      <c r="B2262" t="s">
        <v>67</v>
      </c>
      <c r="C2262" t="s">
        <v>189</v>
      </c>
      <c r="D2262" t="s">
        <v>170</v>
      </c>
      <c r="E2262" t="s">
        <v>178</v>
      </c>
      <c r="F2262" s="69">
        <v>8.2349319458007813</v>
      </c>
      <c r="G2262" s="69">
        <v>8.3845596313476563</v>
      </c>
      <c r="H2262" s="69">
        <v>0.68111652135848999</v>
      </c>
      <c r="I2262" s="69">
        <v>77.008476257324219</v>
      </c>
      <c r="J2262" s="64">
        <v>0</v>
      </c>
    </row>
    <row r="2263" spans="1:10" x14ac:dyDescent="0.25">
      <c r="A2263" s="3" t="str">
        <f t="shared" si="35"/>
        <v>Climate Zone166/17/2021 (5:00pm-6:00pm)6</v>
      </c>
      <c r="B2263" t="s">
        <v>67</v>
      </c>
      <c r="C2263" t="s">
        <v>189</v>
      </c>
      <c r="D2263" t="s">
        <v>170</v>
      </c>
      <c r="E2263" t="s">
        <v>179</v>
      </c>
      <c r="F2263" s="69">
        <v>8.3930282592773438</v>
      </c>
      <c r="G2263" s="69">
        <v>8.3704004287719727</v>
      </c>
      <c r="H2263" s="69">
        <v>0.70888030529022217</v>
      </c>
      <c r="I2263" s="69">
        <v>76.420722961425781</v>
      </c>
      <c r="J2263" s="64">
        <v>0</v>
      </c>
    </row>
    <row r="2264" spans="1:10" x14ac:dyDescent="0.25">
      <c r="A2264" s="3" t="str">
        <f t="shared" si="35"/>
        <v>Climate Zone166/17/2021 (5:00pm-6:00pm)7</v>
      </c>
      <c r="B2264" t="s">
        <v>67</v>
      </c>
      <c r="C2264" t="s">
        <v>189</v>
      </c>
      <c r="D2264" t="s">
        <v>170</v>
      </c>
      <c r="E2264" t="s">
        <v>180</v>
      </c>
      <c r="F2264" s="69">
        <v>11.74229621887207</v>
      </c>
      <c r="G2264" s="69">
        <v>10.761919975280762</v>
      </c>
      <c r="H2264" s="69">
        <v>1.0938302278518677</v>
      </c>
      <c r="I2264" s="69">
        <v>75.289596557617188</v>
      </c>
      <c r="J2264" s="64">
        <v>0</v>
      </c>
    </row>
    <row r="2265" spans="1:10" x14ac:dyDescent="0.25">
      <c r="A2265" s="3" t="str">
        <f t="shared" si="35"/>
        <v>Climate Zone166/17/2021 (5:00pm-6:00pm)8</v>
      </c>
      <c r="B2265" t="s">
        <v>67</v>
      </c>
      <c r="C2265" t="s">
        <v>189</v>
      </c>
      <c r="D2265" t="s">
        <v>170</v>
      </c>
      <c r="E2265" t="s">
        <v>181</v>
      </c>
      <c r="F2265" s="69">
        <v>13.172852516174316</v>
      </c>
      <c r="G2265" s="69">
        <v>12.957839965820313</v>
      </c>
      <c r="H2265" s="69">
        <v>2.1073048114776611</v>
      </c>
      <c r="I2265" s="69">
        <v>75.216476440429688</v>
      </c>
      <c r="J2265" s="64">
        <v>0</v>
      </c>
    </row>
    <row r="2266" spans="1:10" x14ac:dyDescent="0.25">
      <c r="A2266" s="3" t="str">
        <f t="shared" si="35"/>
        <v>Climate Zone166/17/2021 (5:00pm-6:00pm)9</v>
      </c>
      <c r="B2266" t="s">
        <v>67</v>
      </c>
      <c r="C2266" t="s">
        <v>189</v>
      </c>
      <c r="D2266" t="s">
        <v>170</v>
      </c>
      <c r="E2266" t="s">
        <v>182</v>
      </c>
      <c r="F2266" s="69">
        <v>17.130990982055664</v>
      </c>
      <c r="G2266" s="69">
        <v>17.000959396362305</v>
      </c>
      <c r="H2266" s="69">
        <v>2.0094296932220459</v>
      </c>
      <c r="I2266" s="69">
        <v>77.461196899414063</v>
      </c>
      <c r="J2266" s="64">
        <v>0</v>
      </c>
    </row>
    <row r="2267" spans="1:10" x14ac:dyDescent="0.25">
      <c r="A2267" s="3" t="str">
        <f t="shared" si="35"/>
        <v>Climate Zone166/17/2021 (5:00pm-6:00pm)10</v>
      </c>
      <c r="B2267" t="s">
        <v>67</v>
      </c>
      <c r="C2267" t="s">
        <v>189</v>
      </c>
      <c r="D2267" t="s">
        <v>170</v>
      </c>
      <c r="E2267" t="s">
        <v>183</v>
      </c>
      <c r="F2267" s="69">
        <v>19.465827941894531</v>
      </c>
      <c r="G2267" s="69">
        <v>17.806240081787109</v>
      </c>
      <c r="H2267" s="69">
        <v>2.40633225440979</v>
      </c>
      <c r="I2267" s="69">
        <v>81.599998474121094</v>
      </c>
      <c r="J2267" s="64">
        <v>0</v>
      </c>
    </row>
    <row r="2268" spans="1:10" x14ac:dyDescent="0.25">
      <c r="A2268" s="3" t="str">
        <f t="shared" si="35"/>
        <v>Climate Zone166/17/2021 (5:00pm-6:00pm)11</v>
      </c>
      <c r="B2268" t="s">
        <v>67</v>
      </c>
      <c r="C2268" t="s">
        <v>189</v>
      </c>
      <c r="D2268" t="s">
        <v>170</v>
      </c>
      <c r="E2268" t="s">
        <v>184</v>
      </c>
      <c r="F2268" s="69">
        <v>18.444713592529297</v>
      </c>
      <c r="G2268" s="69">
        <v>19.110321044921875</v>
      </c>
      <c r="H2268" s="69">
        <v>2.9245991706848145</v>
      </c>
      <c r="I2268" s="69">
        <v>86.004798889160156</v>
      </c>
      <c r="J2268" s="64">
        <v>0</v>
      </c>
    </row>
    <row r="2269" spans="1:10" x14ac:dyDescent="0.25">
      <c r="A2269" s="3" t="str">
        <f t="shared" si="35"/>
        <v>Climate Zone166/17/2021 (5:00pm-6:00pm)12</v>
      </c>
      <c r="B2269" t="s">
        <v>67</v>
      </c>
      <c r="C2269" t="s">
        <v>189</v>
      </c>
      <c r="D2269" t="s">
        <v>170</v>
      </c>
      <c r="E2269" t="s">
        <v>185</v>
      </c>
      <c r="F2269" s="69">
        <v>20.665777206420898</v>
      </c>
      <c r="G2269" s="69">
        <v>20.569040298461914</v>
      </c>
      <c r="H2269" s="69">
        <v>2.383887767791748</v>
      </c>
      <c r="I2269" s="69">
        <v>89.803199768066406</v>
      </c>
      <c r="J2269" s="64">
        <v>0</v>
      </c>
    </row>
    <row r="2270" spans="1:10" x14ac:dyDescent="0.25">
      <c r="A2270" s="3" t="str">
        <f t="shared" si="35"/>
        <v>Climate Zone166/17/2021 (5:00pm-6:00pm)13</v>
      </c>
      <c r="B2270" t="s">
        <v>67</v>
      </c>
      <c r="C2270" t="s">
        <v>189</v>
      </c>
      <c r="D2270" t="s">
        <v>170</v>
      </c>
      <c r="E2270" t="s">
        <v>186</v>
      </c>
      <c r="F2270" s="69">
        <v>21.06083869934082</v>
      </c>
      <c r="G2270" s="69">
        <v>21.280080795288086</v>
      </c>
      <c r="H2270" s="69">
        <v>2.0032589435577393</v>
      </c>
      <c r="I2270" s="69">
        <v>92.822402954101563</v>
      </c>
      <c r="J2270" s="64">
        <v>0</v>
      </c>
    </row>
    <row r="2271" spans="1:10" x14ac:dyDescent="0.25">
      <c r="A2271" s="3" t="str">
        <f t="shared" si="35"/>
        <v>Climate Zone166/17/2021 (5:00pm-6:00pm)14</v>
      </c>
      <c r="B2271" t="s">
        <v>67</v>
      </c>
      <c r="C2271" t="s">
        <v>189</v>
      </c>
      <c r="D2271" t="s">
        <v>170</v>
      </c>
      <c r="E2271" t="s">
        <v>187</v>
      </c>
      <c r="F2271" s="69">
        <v>21.783588409423828</v>
      </c>
      <c r="G2271" s="69">
        <v>21.345840454101563</v>
      </c>
      <c r="H2271" s="69">
        <v>2.2971382141113281</v>
      </c>
      <c r="I2271" s="69">
        <v>94.755203247070313</v>
      </c>
      <c r="J2271" s="64">
        <v>0</v>
      </c>
    </row>
    <row r="2272" spans="1:10" x14ac:dyDescent="0.25">
      <c r="A2272" s="3" t="str">
        <f t="shared" si="35"/>
        <v>Climate Zone166/17/2021 (5:00pm-6:00pm)15</v>
      </c>
      <c r="B2272" t="s">
        <v>67</v>
      </c>
      <c r="C2272" t="s">
        <v>189</v>
      </c>
      <c r="D2272" t="s">
        <v>170</v>
      </c>
      <c r="E2272" t="s">
        <v>188</v>
      </c>
      <c r="F2272" s="69">
        <v>20.587394714355469</v>
      </c>
      <c r="G2272" s="69">
        <v>19.06096076965332</v>
      </c>
      <c r="H2272" s="69">
        <v>2.1088829040527344</v>
      </c>
      <c r="I2272" s="69">
        <v>96.366401672363281</v>
      </c>
      <c r="J2272" s="64">
        <v>0</v>
      </c>
    </row>
    <row r="2273" spans="1:10" x14ac:dyDescent="0.25">
      <c r="A2273" s="3" t="str">
        <f t="shared" si="35"/>
        <v>Climate Zone166/17/2021 (5:00pm-6:00pm)16</v>
      </c>
      <c r="B2273" t="s">
        <v>67</v>
      </c>
      <c r="C2273" t="s">
        <v>189</v>
      </c>
      <c r="D2273" t="s">
        <v>170</v>
      </c>
      <c r="E2273" t="s">
        <v>189</v>
      </c>
      <c r="F2273" s="69">
        <v>15.966046333312988</v>
      </c>
      <c r="G2273" s="69">
        <v>17.49247932434082</v>
      </c>
      <c r="H2273" s="69">
        <v>2.1088831424713135</v>
      </c>
      <c r="I2273" s="69">
        <v>96.848800659179688</v>
      </c>
      <c r="J2273" s="64">
        <v>0</v>
      </c>
    </row>
    <row r="2274" spans="1:10" x14ac:dyDescent="0.25">
      <c r="A2274" s="3" t="str">
        <f t="shared" si="35"/>
        <v>Climate Zone166/17/2021 (5:00pm-6:00pm)17</v>
      </c>
      <c r="B2274" t="s">
        <v>67</v>
      </c>
      <c r="C2274" t="s">
        <v>189</v>
      </c>
      <c r="D2274" t="s">
        <v>170</v>
      </c>
      <c r="E2274" t="s">
        <v>190</v>
      </c>
      <c r="F2274" s="69">
        <v>9.629307746887207</v>
      </c>
      <c r="G2274" s="69">
        <v>14.360799789428711</v>
      </c>
      <c r="H2274" s="69">
        <v>3.0292673110961914</v>
      </c>
      <c r="I2274" s="69">
        <v>96.588798522949219</v>
      </c>
      <c r="J2274" s="64">
        <v>0</v>
      </c>
    </row>
    <row r="2275" spans="1:10" x14ac:dyDescent="0.25">
      <c r="A2275" s="3" t="str">
        <f t="shared" si="35"/>
        <v>Climate Zone166/17/2021 (5:00pm-6:00pm)18</v>
      </c>
      <c r="B2275" t="s">
        <v>67</v>
      </c>
      <c r="C2275" t="s">
        <v>189</v>
      </c>
      <c r="D2275" t="s">
        <v>170</v>
      </c>
      <c r="E2275" t="s">
        <v>191</v>
      </c>
      <c r="F2275" s="69">
        <v>9.0564403533935547</v>
      </c>
      <c r="G2275" s="69">
        <v>11.481599807739258</v>
      </c>
      <c r="H2275" s="69">
        <v>2.9822304248809814</v>
      </c>
      <c r="I2275" s="69">
        <v>94.893600463867188</v>
      </c>
      <c r="J2275" s="64">
        <v>0</v>
      </c>
    </row>
    <row r="2276" spans="1:10" x14ac:dyDescent="0.25">
      <c r="A2276" s="3" t="str">
        <f t="shared" si="35"/>
        <v>Climate Zone166/17/2021 (5:00pm-6:00pm)19</v>
      </c>
      <c r="B2276" t="s">
        <v>67</v>
      </c>
      <c r="C2276" t="s">
        <v>189</v>
      </c>
      <c r="D2276" t="s">
        <v>170</v>
      </c>
      <c r="E2276" t="s">
        <v>192</v>
      </c>
      <c r="F2276" s="69">
        <v>12.688015937805176</v>
      </c>
      <c r="G2276" s="69">
        <v>12.782959938049316</v>
      </c>
      <c r="H2276" s="69">
        <v>1.4111909866333008</v>
      </c>
      <c r="I2276" s="69">
        <v>92.912796020507813</v>
      </c>
      <c r="J2276" s="64">
        <v>0</v>
      </c>
    </row>
    <row r="2277" spans="1:10" x14ac:dyDescent="0.25">
      <c r="A2277" s="3" t="str">
        <f t="shared" si="35"/>
        <v>Climate Zone166/17/2021 (5:00pm-6:00pm)20</v>
      </c>
      <c r="B2277" t="s">
        <v>67</v>
      </c>
      <c r="C2277" t="s">
        <v>189</v>
      </c>
      <c r="D2277" t="s">
        <v>170</v>
      </c>
      <c r="E2277" t="s">
        <v>193</v>
      </c>
      <c r="F2277" s="69">
        <v>12.021721839904785</v>
      </c>
      <c r="G2277" s="69">
        <v>12.539119720458984</v>
      </c>
      <c r="H2277" s="69">
        <v>1.4030169248580933</v>
      </c>
      <c r="I2277" s="69">
        <v>90.222396850585938</v>
      </c>
      <c r="J2277" s="64">
        <v>0</v>
      </c>
    </row>
    <row r="2278" spans="1:10" x14ac:dyDescent="0.25">
      <c r="A2278" s="3" t="str">
        <f t="shared" si="35"/>
        <v>Climate Zone166/17/2021 (5:00pm-6:00pm)21</v>
      </c>
      <c r="B2278" t="s">
        <v>67</v>
      </c>
      <c r="C2278" t="s">
        <v>189</v>
      </c>
      <c r="D2278" t="s">
        <v>170</v>
      </c>
      <c r="E2278" t="s">
        <v>194</v>
      </c>
      <c r="F2278" s="69">
        <v>11.848093032836914</v>
      </c>
      <c r="G2278" s="69">
        <v>12.040960311889648</v>
      </c>
      <c r="H2278" s="69">
        <v>0.79362326860427856</v>
      </c>
      <c r="I2278" s="69">
        <v>87.183197021484375</v>
      </c>
      <c r="J2278" s="64">
        <v>0</v>
      </c>
    </row>
    <row r="2279" spans="1:10" x14ac:dyDescent="0.25">
      <c r="A2279" s="3" t="str">
        <f t="shared" si="35"/>
        <v>Climate Zone166/17/2021 (5:00pm-6:00pm)22</v>
      </c>
      <c r="B2279" t="s">
        <v>67</v>
      </c>
      <c r="C2279" t="s">
        <v>189</v>
      </c>
      <c r="D2279" t="s">
        <v>170</v>
      </c>
      <c r="E2279" t="s">
        <v>195</v>
      </c>
      <c r="F2279" s="69">
        <v>10.719479560852051</v>
      </c>
      <c r="G2279" s="69">
        <v>10.901840209960938</v>
      </c>
      <c r="H2279" s="69">
        <v>0.74899482727050781</v>
      </c>
      <c r="I2279" s="69">
        <v>84.292961120605469</v>
      </c>
      <c r="J2279" s="64">
        <v>0</v>
      </c>
    </row>
    <row r="2280" spans="1:10" x14ac:dyDescent="0.25">
      <c r="A2280" s="3" t="str">
        <f t="shared" si="35"/>
        <v>Climate Zone166/17/2021 (5:00pm-6:00pm)23</v>
      </c>
      <c r="B2280" t="s">
        <v>67</v>
      </c>
      <c r="C2280" t="s">
        <v>189</v>
      </c>
      <c r="D2280" t="s">
        <v>170</v>
      </c>
      <c r="E2280" t="s">
        <v>196</v>
      </c>
      <c r="F2280" s="69">
        <v>9.315394401550293</v>
      </c>
      <c r="G2280" s="69">
        <v>9.4763202667236328</v>
      </c>
      <c r="H2280" s="69">
        <v>0.71334224939346313</v>
      </c>
      <c r="I2280" s="69">
        <v>82.809837341308594</v>
      </c>
      <c r="J2280" s="64">
        <v>0</v>
      </c>
    </row>
    <row r="2281" spans="1:10" x14ac:dyDescent="0.25">
      <c r="A2281" s="3" t="str">
        <f t="shared" si="35"/>
        <v>Climate Zone166/17/2021 (5:00pm-6:00pm)24</v>
      </c>
      <c r="B2281" t="s">
        <v>67</v>
      </c>
      <c r="C2281" t="s">
        <v>189</v>
      </c>
      <c r="D2281" t="s">
        <v>170</v>
      </c>
      <c r="E2281" t="s">
        <v>197</v>
      </c>
      <c r="F2281" s="69">
        <v>8.730067253112793</v>
      </c>
      <c r="G2281" s="69">
        <v>8.871119499206543</v>
      </c>
      <c r="H2281" s="69">
        <v>0.6111137866973877</v>
      </c>
      <c r="I2281" s="69">
        <v>80.924079895019531</v>
      </c>
      <c r="J2281" s="64">
        <v>0</v>
      </c>
    </row>
    <row r="2282" spans="1:10" x14ac:dyDescent="0.25">
      <c r="A2282" s="3" t="str">
        <f t="shared" si="35"/>
        <v>Climate Zone167/9/2021 (5:50pm-8:55pm)1</v>
      </c>
      <c r="B2282" t="s">
        <v>67</v>
      </c>
      <c r="C2282" t="s">
        <v>189</v>
      </c>
      <c r="D2282" t="s">
        <v>171</v>
      </c>
      <c r="E2282" t="s">
        <v>174</v>
      </c>
      <c r="F2282" s="69" t="s">
        <v>208</v>
      </c>
      <c r="G2282" s="69" t="s">
        <v>208</v>
      </c>
      <c r="H2282" s="69" t="s">
        <v>208</v>
      </c>
      <c r="I2282" s="69" t="s">
        <v>208</v>
      </c>
      <c r="J2282" s="64">
        <v>1</v>
      </c>
    </row>
    <row r="2283" spans="1:10" x14ac:dyDescent="0.25">
      <c r="A2283" s="3" t="str">
        <f t="shared" si="35"/>
        <v>Climate Zone167/9/2021 (5:50pm-8:55pm)2</v>
      </c>
      <c r="B2283" t="s">
        <v>67</v>
      </c>
      <c r="C2283" t="s">
        <v>189</v>
      </c>
      <c r="D2283" t="s">
        <v>171</v>
      </c>
      <c r="E2283" t="s">
        <v>175</v>
      </c>
      <c r="F2283" s="69" t="s">
        <v>208</v>
      </c>
      <c r="G2283" s="69" t="s">
        <v>208</v>
      </c>
      <c r="H2283" s="69" t="s">
        <v>208</v>
      </c>
      <c r="I2283" s="69" t="s">
        <v>208</v>
      </c>
      <c r="J2283" s="64">
        <v>1</v>
      </c>
    </row>
    <row r="2284" spans="1:10" x14ac:dyDescent="0.25">
      <c r="A2284" s="3" t="str">
        <f t="shared" si="35"/>
        <v>Climate Zone167/9/2021 (5:50pm-8:55pm)3</v>
      </c>
      <c r="B2284" t="s">
        <v>67</v>
      </c>
      <c r="C2284" t="s">
        <v>189</v>
      </c>
      <c r="D2284" t="s">
        <v>171</v>
      </c>
      <c r="E2284" t="s">
        <v>176</v>
      </c>
      <c r="F2284" s="69" t="s">
        <v>208</v>
      </c>
      <c r="G2284" s="69" t="s">
        <v>208</v>
      </c>
      <c r="H2284" s="69" t="s">
        <v>208</v>
      </c>
      <c r="I2284" s="69" t="s">
        <v>208</v>
      </c>
      <c r="J2284" s="64">
        <v>1</v>
      </c>
    </row>
    <row r="2285" spans="1:10" x14ac:dyDescent="0.25">
      <c r="A2285" s="3" t="str">
        <f t="shared" si="35"/>
        <v>Climate Zone167/9/2021 (5:50pm-8:55pm)4</v>
      </c>
      <c r="B2285" t="s">
        <v>67</v>
      </c>
      <c r="C2285" t="s">
        <v>189</v>
      </c>
      <c r="D2285" t="s">
        <v>171</v>
      </c>
      <c r="E2285" t="s">
        <v>177</v>
      </c>
      <c r="F2285" s="69" t="s">
        <v>208</v>
      </c>
      <c r="G2285" s="69" t="s">
        <v>208</v>
      </c>
      <c r="H2285" s="69" t="s">
        <v>208</v>
      </c>
      <c r="I2285" s="69" t="s">
        <v>208</v>
      </c>
      <c r="J2285" s="64">
        <v>1</v>
      </c>
    </row>
    <row r="2286" spans="1:10" x14ac:dyDescent="0.25">
      <c r="A2286" s="3" t="str">
        <f t="shared" si="35"/>
        <v>Climate Zone167/9/2021 (5:50pm-8:55pm)5</v>
      </c>
      <c r="B2286" t="s">
        <v>67</v>
      </c>
      <c r="C2286" t="s">
        <v>189</v>
      </c>
      <c r="D2286" t="s">
        <v>171</v>
      </c>
      <c r="E2286" t="s">
        <v>178</v>
      </c>
      <c r="F2286" s="69" t="s">
        <v>208</v>
      </c>
      <c r="G2286" s="69" t="s">
        <v>208</v>
      </c>
      <c r="H2286" s="69" t="s">
        <v>208</v>
      </c>
      <c r="I2286" s="69" t="s">
        <v>208</v>
      </c>
      <c r="J2286" s="64">
        <v>1</v>
      </c>
    </row>
    <row r="2287" spans="1:10" x14ac:dyDescent="0.25">
      <c r="A2287" s="3" t="str">
        <f t="shared" si="35"/>
        <v>Climate Zone167/9/2021 (5:50pm-8:55pm)6</v>
      </c>
      <c r="B2287" t="s">
        <v>67</v>
      </c>
      <c r="C2287" t="s">
        <v>189</v>
      </c>
      <c r="D2287" t="s">
        <v>171</v>
      </c>
      <c r="E2287" t="s">
        <v>179</v>
      </c>
      <c r="F2287" s="69" t="s">
        <v>208</v>
      </c>
      <c r="G2287" s="69" t="s">
        <v>208</v>
      </c>
      <c r="H2287" s="69" t="s">
        <v>208</v>
      </c>
      <c r="I2287" s="69" t="s">
        <v>208</v>
      </c>
      <c r="J2287" s="64">
        <v>1</v>
      </c>
    </row>
    <row r="2288" spans="1:10" x14ac:dyDescent="0.25">
      <c r="A2288" s="3" t="str">
        <f t="shared" si="35"/>
        <v>Climate Zone167/9/2021 (5:50pm-8:55pm)7</v>
      </c>
      <c r="B2288" t="s">
        <v>67</v>
      </c>
      <c r="C2288" t="s">
        <v>189</v>
      </c>
      <c r="D2288" t="s">
        <v>171</v>
      </c>
      <c r="E2288" t="s">
        <v>180</v>
      </c>
      <c r="F2288" s="69" t="s">
        <v>208</v>
      </c>
      <c r="G2288" s="69" t="s">
        <v>208</v>
      </c>
      <c r="H2288" s="69" t="s">
        <v>208</v>
      </c>
      <c r="I2288" s="69" t="s">
        <v>208</v>
      </c>
      <c r="J2288" s="64">
        <v>1</v>
      </c>
    </row>
    <row r="2289" spans="1:10" x14ac:dyDescent="0.25">
      <c r="A2289" s="3" t="str">
        <f t="shared" si="35"/>
        <v>Climate Zone167/9/2021 (5:50pm-8:55pm)8</v>
      </c>
      <c r="B2289" t="s">
        <v>67</v>
      </c>
      <c r="C2289" t="s">
        <v>189</v>
      </c>
      <c r="D2289" t="s">
        <v>171</v>
      </c>
      <c r="E2289" t="s">
        <v>181</v>
      </c>
      <c r="F2289" s="69" t="s">
        <v>208</v>
      </c>
      <c r="G2289" s="69" t="s">
        <v>208</v>
      </c>
      <c r="H2289" s="69" t="s">
        <v>208</v>
      </c>
      <c r="I2289" s="69" t="s">
        <v>208</v>
      </c>
      <c r="J2289" s="64">
        <v>1</v>
      </c>
    </row>
    <row r="2290" spans="1:10" x14ac:dyDescent="0.25">
      <c r="A2290" s="3" t="str">
        <f t="shared" si="35"/>
        <v>Climate Zone167/9/2021 (5:50pm-8:55pm)9</v>
      </c>
      <c r="B2290" t="s">
        <v>67</v>
      </c>
      <c r="C2290" t="s">
        <v>189</v>
      </c>
      <c r="D2290" t="s">
        <v>171</v>
      </c>
      <c r="E2290" t="s">
        <v>182</v>
      </c>
      <c r="F2290" s="69" t="s">
        <v>208</v>
      </c>
      <c r="G2290" s="69" t="s">
        <v>208</v>
      </c>
      <c r="H2290" s="69" t="s">
        <v>208</v>
      </c>
      <c r="I2290" s="69" t="s">
        <v>208</v>
      </c>
      <c r="J2290" s="64">
        <v>1</v>
      </c>
    </row>
    <row r="2291" spans="1:10" x14ac:dyDescent="0.25">
      <c r="A2291" s="3" t="str">
        <f t="shared" si="35"/>
        <v>Climate Zone167/9/2021 (5:50pm-8:55pm)10</v>
      </c>
      <c r="B2291" t="s">
        <v>67</v>
      </c>
      <c r="C2291" t="s">
        <v>189</v>
      </c>
      <c r="D2291" t="s">
        <v>171</v>
      </c>
      <c r="E2291" t="s">
        <v>183</v>
      </c>
      <c r="F2291" s="69" t="s">
        <v>208</v>
      </c>
      <c r="G2291" s="69" t="s">
        <v>208</v>
      </c>
      <c r="H2291" s="69" t="s">
        <v>208</v>
      </c>
      <c r="I2291" s="69" t="s">
        <v>208</v>
      </c>
      <c r="J2291" s="64">
        <v>1</v>
      </c>
    </row>
    <row r="2292" spans="1:10" x14ac:dyDescent="0.25">
      <c r="A2292" s="3" t="str">
        <f t="shared" si="35"/>
        <v>Climate Zone167/9/2021 (5:50pm-8:55pm)11</v>
      </c>
      <c r="B2292" t="s">
        <v>67</v>
      </c>
      <c r="C2292" t="s">
        <v>189</v>
      </c>
      <c r="D2292" t="s">
        <v>171</v>
      </c>
      <c r="E2292" t="s">
        <v>184</v>
      </c>
      <c r="F2292" s="69" t="s">
        <v>208</v>
      </c>
      <c r="G2292" s="69" t="s">
        <v>208</v>
      </c>
      <c r="H2292" s="69" t="s">
        <v>208</v>
      </c>
      <c r="I2292" s="69" t="s">
        <v>208</v>
      </c>
      <c r="J2292" s="64">
        <v>1</v>
      </c>
    </row>
    <row r="2293" spans="1:10" x14ac:dyDescent="0.25">
      <c r="A2293" s="3" t="str">
        <f t="shared" si="35"/>
        <v>Climate Zone167/9/2021 (5:50pm-8:55pm)12</v>
      </c>
      <c r="B2293" t="s">
        <v>67</v>
      </c>
      <c r="C2293" t="s">
        <v>189</v>
      </c>
      <c r="D2293" t="s">
        <v>171</v>
      </c>
      <c r="E2293" t="s">
        <v>185</v>
      </c>
      <c r="F2293" s="69" t="s">
        <v>208</v>
      </c>
      <c r="G2293" s="69" t="s">
        <v>208</v>
      </c>
      <c r="H2293" s="69" t="s">
        <v>208</v>
      </c>
      <c r="I2293" s="69" t="s">
        <v>208</v>
      </c>
      <c r="J2293" s="64">
        <v>1</v>
      </c>
    </row>
    <row r="2294" spans="1:10" x14ac:dyDescent="0.25">
      <c r="A2294" s="3" t="str">
        <f t="shared" si="35"/>
        <v>Climate Zone167/9/2021 (5:50pm-8:55pm)13</v>
      </c>
      <c r="B2294" t="s">
        <v>67</v>
      </c>
      <c r="C2294" t="s">
        <v>189</v>
      </c>
      <c r="D2294" t="s">
        <v>171</v>
      </c>
      <c r="E2294" t="s">
        <v>186</v>
      </c>
      <c r="F2294" s="69" t="s">
        <v>208</v>
      </c>
      <c r="G2294" s="69" t="s">
        <v>208</v>
      </c>
      <c r="H2294" s="69" t="s">
        <v>208</v>
      </c>
      <c r="I2294" s="69" t="s">
        <v>208</v>
      </c>
      <c r="J2294" s="64">
        <v>1</v>
      </c>
    </row>
    <row r="2295" spans="1:10" x14ac:dyDescent="0.25">
      <c r="A2295" s="3" t="str">
        <f t="shared" si="35"/>
        <v>Climate Zone167/9/2021 (5:50pm-8:55pm)14</v>
      </c>
      <c r="B2295" t="s">
        <v>67</v>
      </c>
      <c r="C2295" t="s">
        <v>189</v>
      </c>
      <c r="D2295" t="s">
        <v>171</v>
      </c>
      <c r="E2295" t="s">
        <v>187</v>
      </c>
      <c r="F2295" s="69" t="s">
        <v>208</v>
      </c>
      <c r="G2295" s="69" t="s">
        <v>208</v>
      </c>
      <c r="H2295" s="69" t="s">
        <v>208</v>
      </c>
      <c r="I2295" s="69" t="s">
        <v>208</v>
      </c>
      <c r="J2295" s="64">
        <v>1</v>
      </c>
    </row>
    <row r="2296" spans="1:10" x14ac:dyDescent="0.25">
      <c r="A2296" s="3" t="str">
        <f t="shared" si="35"/>
        <v>Climate Zone167/9/2021 (5:50pm-8:55pm)15</v>
      </c>
      <c r="B2296" t="s">
        <v>67</v>
      </c>
      <c r="C2296" t="s">
        <v>189</v>
      </c>
      <c r="D2296" t="s">
        <v>171</v>
      </c>
      <c r="E2296" t="s">
        <v>188</v>
      </c>
      <c r="F2296" s="69" t="s">
        <v>208</v>
      </c>
      <c r="G2296" s="69" t="s">
        <v>208</v>
      </c>
      <c r="H2296" s="69" t="s">
        <v>208</v>
      </c>
      <c r="I2296" s="69" t="s">
        <v>208</v>
      </c>
      <c r="J2296" s="64">
        <v>1</v>
      </c>
    </row>
    <row r="2297" spans="1:10" x14ac:dyDescent="0.25">
      <c r="A2297" s="3" t="str">
        <f t="shared" si="35"/>
        <v>Climate Zone167/9/2021 (5:50pm-8:55pm)16</v>
      </c>
      <c r="B2297" t="s">
        <v>67</v>
      </c>
      <c r="C2297" t="s">
        <v>189</v>
      </c>
      <c r="D2297" t="s">
        <v>171</v>
      </c>
      <c r="E2297" t="s">
        <v>189</v>
      </c>
      <c r="F2297" s="69" t="s">
        <v>208</v>
      </c>
      <c r="G2297" s="69" t="s">
        <v>208</v>
      </c>
      <c r="H2297" s="69" t="s">
        <v>208</v>
      </c>
      <c r="I2297" s="69" t="s">
        <v>208</v>
      </c>
      <c r="J2297" s="64">
        <v>1</v>
      </c>
    </row>
    <row r="2298" spans="1:10" x14ac:dyDescent="0.25">
      <c r="A2298" s="3" t="str">
        <f t="shared" si="35"/>
        <v>Climate Zone167/9/2021 (5:50pm-8:55pm)17</v>
      </c>
      <c r="B2298" t="s">
        <v>67</v>
      </c>
      <c r="C2298" t="s">
        <v>189</v>
      </c>
      <c r="D2298" t="s">
        <v>171</v>
      </c>
      <c r="E2298" t="s">
        <v>190</v>
      </c>
      <c r="F2298" s="69" t="s">
        <v>208</v>
      </c>
      <c r="G2298" s="69" t="s">
        <v>208</v>
      </c>
      <c r="H2298" s="69" t="s">
        <v>208</v>
      </c>
      <c r="I2298" s="69" t="s">
        <v>208</v>
      </c>
      <c r="J2298" s="64">
        <v>1</v>
      </c>
    </row>
    <row r="2299" spans="1:10" x14ac:dyDescent="0.25">
      <c r="A2299" s="3" t="str">
        <f t="shared" si="35"/>
        <v>Climate Zone167/9/2021 (5:50pm-8:55pm)18</v>
      </c>
      <c r="B2299" t="s">
        <v>67</v>
      </c>
      <c r="C2299" t="s">
        <v>189</v>
      </c>
      <c r="D2299" t="s">
        <v>171</v>
      </c>
      <c r="E2299" t="s">
        <v>191</v>
      </c>
      <c r="F2299" s="69" t="s">
        <v>208</v>
      </c>
      <c r="G2299" s="69" t="s">
        <v>208</v>
      </c>
      <c r="H2299" s="69" t="s">
        <v>208</v>
      </c>
      <c r="I2299" s="69" t="s">
        <v>208</v>
      </c>
      <c r="J2299" s="64">
        <v>1</v>
      </c>
    </row>
    <row r="2300" spans="1:10" x14ac:dyDescent="0.25">
      <c r="A2300" s="3" t="str">
        <f t="shared" si="35"/>
        <v>Climate Zone167/9/2021 (5:50pm-8:55pm)19</v>
      </c>
      <c r="B2300" t="s">
        <v>67</v>
      </c>
      <c r="C2300" t="s">
        <v>189</v>
      </c>
      <c r="D2300" t="s">
        <v>171</v>
      </c>
      <c r="E2300" t="s">
        <v>192</v>
      </c>
      <c r="F2300" s="69" t="s">
        <v>208</v>
      </c>
      <c r="G2300" s="69" t="s">
        <v>208</v>
      </c>
      <c r="H2300" s="69" t="s">
        <v>208</v>
      </c>
      <c r="I2300" s="69" t="s">
        <v>208</v>
      </c>
      <c r="J2300" s="64">
        <v>1</v>
      </c>
    </row>
    <row r="2301" spans="1:10" x14ac:dyDescent="0.25">
      <c r="A2301" s="3" t="str">
        <f t="shared" si="35"/>
        <v>Climate Zone167/9/2021 (5:50pm-8:55pm)20</v>
      </c>
      <c r="B2301" t="s">
        <v>67</v>
      </c>
      <c r="C2301" t="s">
        <v>189</v>
      </c>
      <c r="D2301" t="s">
        <v>171</v>
      </c>
      <c r="E2301" t="s">
        <v>193</v>
      </c>
      <c r="F2301" s="69" t="s">
        <v>208</v>
      </c>
      <c r="G2301" s="69" t="s">
        <v>208</v>
      </c>
      <c r="H2301" s="69" t="s">
        <v>208</v>
      </c>
      <c r="I2301" s="69" t="s">
        <v>208</v>
      </c>
      <c r="J2301" s="64">
        <v>1</v>
      </c>
    </row>
    <row r="2302" spans="1:10" x14ac:dyDescent="0.25">
      <c r="A2302" s="3" t="str">
        <f t="shared" si="35"/>
        <v>Climate Zone167/9/2021 (5:50pm-8:55pm)21</v>
      </c>
      <c r="B2302" t="s">
        <v>67</v>
      </c>
      <c r="C2302" t="s">
        <v>189</v>
      </c>
      <c r="D2302" t="s">
        <v>171</v>
      </c>
      <c r="E2302" t="s">
        <v>194</v>
      </c>
      <c r="F2302" s="69" t="s">
        <v>208</v>
      </c>
      <c r="G2302" s="69" t="s">
        <v>208</v>
      </c>
      <c r="H2302" s="69" t="s">
        <v>208</v>
      </c>
      <c r="I2302" s="69" t="s">
        <v>208</v>
      </c>
      <c r="J2302" s="64">
        <v>1</v>
      </c>
    </row>
    <row r="2303" spans="1:10" x14ac:dyDescent="0.25">
      <c r="A2303" s="3" t="str">
        <f t="shared" si="35"/>
        <v>Climate Zone167/9/2021 (5:50pm-8:55pm)22</v>
      </c>
      <c r="B2303" t="s">
        <v>67</v>
      </c>
      <c r="C2303" t="s">
        <v>189</v>
      </c>
      <c r="D2303" t="s">
        <v>171</v>
      </c>
      <c r="E2303" t="s">
        <v>195</v>
      </c>
      <c r="F2303" s="69" t="s">
        <v>208</v>
      </c>
      <c r="G2303" s="69" t="s">
        <v>208</v>
      </c>
      <c r="H2303" s="69" t="s">
        <v>208</v>
      </c>
      <c r="I2303" s="69" t="s">
        <v>208</v>
      </c>
      <c r="J2303" s="64">
        <v>1</v>
      </c>
    </row>
    <row r="2304" spans="1:10" x14ac:dyDescent="0.25">
      <c r="A2304" s="3" t="str">
        <f t="shared" si="35"/>
        <v>Climate Zone167/9/2021 (5:50pm-8:55pm)23</v>
      </c>
      <c r="B2304" t="s">
        <v>67</v>
      </c>
      <c r="C2304" t="s">
        <v>189</v>
      </c>
      <c r="D2304" t="s">
        <v>171</v>
      </c>
      <c r="E2304" t="s">
        <v>196</v>
      </c>
      <c r="F2304" s="69" t="s">
        <v>208</v>
      </c>
      <c r="G2304" s="69" t="s">
        <v>208</v>
      </c>
      <c r="H2304" s="69" t="s">
        <v>208</v>
      </c>
      <c r="I2304" s="69" t="s">
        <v>208</v>
      </c>
      <c r="J2304" s="64">
        <v>1</v>
      </c>
    </row>
    <row r="2305" spans="1:10" x14ac:dyDescent="0.25">
      <c r="A2305" s="3" t="str">
        <f t="shared" si="35"/>
        <v>Climate Zone167/9/2021 (5:50pm-8:55pm)24</v>
      </c>
      <c r="B2305" t="s">
        <v>67</v>
      </c>
      <c r="C2305" t="s">
        <v>189</v>
      </c>
      <c r="D2305" t="s">
        <v>171</v>
      </c>
      <c r="E2305" t="s">
        <v>197</v>
      </c>
      <c r="F2305" s="69" t="s">
        <v>208</v>
      </c>
      <c r="G2305" s="69" t="s">
        <v>208</v>
      </c>
      <c r="H2305" s="69" t="s">
        <v>208</v>
      </c>
      <c r="I2305" s="69" t="s">
        <v>208</v>
      </c>
      <c r="J2305" s="64">
        <v>1</v>
      </c>
    </row>
    <row r="2306" spans="1:10" x14ac:dyDescent="0.25">
      <c r="A2306" s="3" t="str">
        <f t="shared" si="35"/>
        <v>Climate Zone168/27/2021 (5:00pm-6:00pm)1</v>
      </c>
      <c r="B2306" t="s">
        <v>67</v>
      </c>
      <c r="C2306" t="s">
        <v>189</v>
      </c>
      <c r="D2306" t="s">
        <v>172</v>
      </c>
      <c r="E2306" t="s">
        <v>174</v>
      </c>
      <c r="F2306" s="69">
        <v>8.3508520126342773</v>
      </c>
      <c r="G2306" s="69">
        <v>9.0863151550292969</v>
      </c>
      <c r="H2306" s="69">
        <v>0.51838129758834839</v>
      </c>
      <c r="I2306" s="69">
        <v>75.384063720703125</v>
      </c>
      <c r="J2306" s="64">
        <v>0</v>
      </c>
    </row>
    <row r="2307" spans="1:10" x14ac:dyDescent="0.25">
      <c r="A2307" s="3" t="str">
        <f t="shared" ref="A2307:A2370" si="36">B2307&amp;C2307&amp;D2307&amp;E2307</f>
        <v>Climate Zone168/27/2021 (5:00pm-6:00pm)2</v>
      </c>
      <c r="B2307" t="s">
        <v>67</v>
      </c>
      <c r="C2307" t="s">
        <v>189</v>
      </c>
      <c r="D2307" t="s">
        <v>172</v>
      </c>
      <c r="E2307" t="s">
        <v>175</v>
      </c>
      <c r="F2307" s="69">
        <v>8.1218795776367188</v>
      </c>
      <c r="G2307" s="69">
        <v>8.8887262344360352</v>
      </c>
      <c r="H2307" s="69">
        <v>0.53214001655578613</v>
      </c>
      <c r="I2307" s="69">
        <v>74.172035217285156</v>
      </c>
      <c r="J2307" s="64">
        <v>0</v>
      </c>
    </row>
    <row r="2308" spans="1:10" x14ac:dyDescent="0.25">
      <c r="A2308" s="3" t="str">
        <f t="shared" si="36"/>
        <v>Climate Zone168/27/2021 (5:00pm-6:00pm)3</v>
      </c>
      <c r="B2308" t="s">
        <v>67</v>
      </c>
      <c r="C2308" t="s">
        <v>189</v>
      </c>
      <c r="D2308" t="s">
        <v>172</v>
      </c>
      <c r="E2308" t="s">
        <v>176</v>
      </c>
      <c r="F2308" s="69">
        <v>8.1389865875244141</v>
      </c>
      <c r="G2308" s="69">
        <v>8.7617893218994141</v>
      </c>
      <c r="H2308" s="69">
        <v>0.49084123969078064</v>
      </c>
      <c r="I2308" s="69">
        <v>72.388458251953125</v>
      </c>
      <c r="J2308" s="64">
        <v>0</v>
      </c>
    </row>
    <row r="2309" spans="1:10" x14ac:dyDescent="0.25">
      <c r="A2309" s="3" t="str">
        <f t="shared" si="36"/>
        <v>Climate Zone168/27/2021 (5:00pm-6:00pm)4</v>
      </c>
      <c r="B2309" t="s">
        <v>67</v>
      </c>
      <c r="C2309" t="s">
        <v>189</v>
      </c>
      <c r="D2309" t="s">
        <v>172</v>
      </c>
      <c r="E2309" t="s">
        <v>177</v>
      </c>
      <c r="F2309" s="69">
        <v>8.0981359481811523</v>
      </c>
      <c r="G2309" s="69">
        <v>8.751652717590332</v>
      </c>
      <c r="H2309" s="69">
        <v>0.54491370916366577</v>
      </c>
      <c r="I2309" s="69">
        <v>71.762680053710938</v>
      </c>
      <c r="J2309" s="64">
        <v>0</v>
      </c>
    </row>
    <row r="2310" spans="1:10" x14ac:dyDescent="0.25">
      <c r="A2310" s="3" t="str">
        <f t="shared" si="36"/>
        <v>Climate Zone168/27/2021 (5:00pm-6:00pm)5</v>
      </c>
      <c r="B2310" t="s">
        <v>67</v>
      </c>
      <c r="C2310" t="s">
        <v>189</v>
      </c>
      <c r="D2310" t="s">
        <v>172</v>
      </c>
      <c r="E2310" t="s">
        <v>178</v>
      </c>
      <c r="F2310" s="69">
        <v>8.719416618347168</v>
      </c>
      <c r="G2310" s="69">
        <v>8.8461513519287109</v>
      </c>
      <c r="H2310" s="69">
        <v>0.69912630319595337</v>
      </c>
      <c r="I2310" s="69">
        <v>70.359107971191406</v>
      </c>
      <c r="J2310" s="64">
        <v>0</v>
      </c>
    </row>
    <row r="2311" spans="1:10" x14ac:dyDescent="0.25">
      <c r="A2311" s="3" t="str">
        <f t="shared" si="36"/>
        <v>Climate Zone168/27/2021 (5:00pm-6:00pm)6</v>
      </c>
      <c r="B2311" t="s">
        <v>67</v>
      </c>
      <c r="C2311" t="s">
        <v>189</v>
      </c>
      <c r="D2311" t="s">
        <v>172</v>
      </c>
      <c r="E2311" t="s">
        <v>179</v>
      </c>
      <c r="F2311" s="69">
        <v>9.2421436309814453</v>
      </c>
      <c r="G2311" s="69">
        <v>10.602438926696777</v>
      </c>
      <c r="H2311" s="69">
        <v>1.4093456268310547</v>
      </c>
      <c r="I2311" s="69">
        <v>69.539268493652344</v>
      </c>
      <c r="J2311" s="64">
        <v>0</v>
      </c>
    </row>
    <row r="2312" spans="1:10" x14ac:dyDescent="0.25">
      <c r="A2312" s="3" t="str">
        <f t="shared" si="36"/>
        <v>Climate Zone168/27/2021 (5:00pm-6:00pm)7</v>
      </c>
      <c r="B2312" t="s">
        <v>67</v>
      </c>
      <c r="C2312" t="s">
        <v>189</v>
      </c>
      <c r="D2312" t="s">
        <v>172</v>
      </c>
      <c r="E2312" t="s">
        <v>180</v>
      </c>
      <c r="F2312" s="69">
        <v>12.755732536315918</v>
      </c>
      <c r="G2312" s="69">
        <v>14.175040245056152</v>
      </c>
      <c r="H2312" s="69">
        <v>1.0616319179534912</v>
      </c>
      <c r="I2312" s="69">
        <v>68.972030639648438</v>
      </c>
      <c r="J2312" s="64">
        <v>0</v>
      </c>
    </row>
    <row r="2313" spans="1:10" x14ac:dyDescent="0.25">
      <c r="A2313" s="3" t="str">
        <f t="shared" si="36"/>
        <v>Climate Zone168/27/2021 (5:00pm-6:00pm)8</v>
      </c>
      <c r="B2313" t="s">
        <v>67</v>
      </c>
      <c r="C2313" t="s">
        <v>189</v>
      </c>
      <c r="D2313" t="s">
        <v>172</v>
      </c>
      <c r="E2313" t="s">
        <v>181</v>
      </c>
      <c r="F2313" s="69">
        <v>18.019794464111328</v>
      </c>
      <c r="G2313" s="69">
        <v>18.915529251098633</v>
      </c>
      <c r="H2313" s="69">
        <v>1.3428950309753418</v>
      </c>
      <c r="I2313" s="69">
        <v>68.684226989746094</v>
      </c>
      <c r="J2313" s="64">
        <v>0</v>
      </c>
    </row>
    <row r="2314" spans="1:10" x14ac:dyDescent="0.25">
      <c r="A2314" s="3" t="str">
        <f t="shared" si="36"/>
        <v>Climate Zone168/27/2021 (5:00pm-6:00pm)9</v>
      </c>
      <c r="B2314" t="s">
        <v>67</v>
      </c>
      <c r="C2314" t="s">
        <v>189</v>
      </c>
      <c r="D2314" t="s">
        <v>172</v>
      </c>
      <c r="E2314" t="s">
        <v>182</v>
      </c>
      <c r="F2314" s="69">
        <v>25.600873947143555</v>
      </c>
      <c r="G2314" s="69">
        <v>25.153116226196289</v>
      </c>
      <c r="H2314" s="69">
        <v>2.2026734352111816</v>
      </c>
      <c r="I2314" s="69">
        <v>72.347640991210938</v>
      </c>
      <c r="J2314" s="64">
        <v>0</v>
      </c>
    </row>
    <row r="2315" spans="1:10" x14ac:dyDescent="0.25">
      <c r="A2315" s="3" t="str">
        <f t="shared" si="36"/>
        <v>Climate Zone168/27/2021 (5:00pm-6:00pm)10</v>
      </c>
      <c r="B2315" t="s">
        <v>67</v>
      </c>
      <c r="C2315" t="s">
        <v>189</v>
      </c>
      <c r="D2315" t="s">
        <v>172</v>
      </c>
      <c r="E2315" t="s">
        <v>183</v>
      </c>
      <c r="F2315" s="69">
        <v>27.514276504516602</v>
      </c>
      <c r="G2315" s="69">
        <v>28.316909790039063</v>
      </c>
      <c r="H2315" s="69">
        <v>1.804774284362793</v>
      </c>
      <c r="I2315" s="69">
        <v>77.325042724609375</v>
      </c>
      <c r="J2315" s="64">
        <v>0</v>
      </c>
    </row>
    <row r="2316" spans="1:10" x14ac:dyDescent="0.25">
      <c r="A2316" s="3" t="str">
        <f t="shared" si="36"/>
        <v>Climate Zone168/27/2021 (5:00pm-6:00pm)11</v>
      </c>
      <c r="B2316" t="s">
        <v>67</v>
      </c>
      <c r="C2316" t="s">
        <v>189</v>
      </c>
      <c r="D2316" t="s">
        <v>172</v>
      </c>
      <c r="E2316" t="s">
        <v>184</v>
      </c>
      <c r="F2316" s="69">
        <v>30.073556900024414</v>
      </c>
      <c r="G2316" s="69">
        <v>30.301193237304688</v>
      </c>
      <c r="H2316" s="69">
        <v>1.81620192527771</v>
      </c>
      <c r="I2316" s="69">
        <v>81.331298828125</v>
      </c>
      <c r="J2316" s="64">
        <v>0</v>
      </c>
    </row>
    <row r="2317" spans="1:10" x14ac:dyDescent="0.25">
      <c r="A2317" s="3" t="str">
        <f t="shared" si="36"/>
        <v>Climate Zone168/27/2021 (5:00pm-6:00pm)12</v>
      </c>
      <c r="B2317" t="s">
        <v>67</v>
      </c>
      <c r="C2317" t="s">
        <v>189</v>
      </c>
      <c r="D2317" t="s">
        <v>172</v>
      </c>
      <c r="E2317" t="s">
        <v>185</v>
      </c>
      <c r="F2317" s="69">
        <v>31.687709808349609</v>
      </c>
      <c r="G2317" s="69">
        <v>33.144580841064453</v>
      </c>
      <c r="H2317" s="69">
        <v>1.8046916723251343</v>
      </c>
      <c r="I2317" s="69">
        <v>84.701629638671875</v>
      </c>
      <c r="J2317" s="64">
        <v>0</v>
      </c>
    </row>
    <row r="2318" spans="1:10" x14ac:dyDescent="0.25">
      <c r="A2318" s="3" t="str">
        <f t="shared" si="36"/>
        <v>Climate Zone168/27/2021 (5:00pm-6:00pm)13</v>
      </c>
      <c r="B2318" t="s">
        <v>67</v>
      </c>
      <c r="C2318" t="s">
        <v>189</v>
      </c>
      <c r="D2318" t="s">
        <v>172</v>
      </c>
      <c r="E2318" t="s">
        <v>186</v>
      </c>
      <c r="F2318" s="69">
        <v>35.017082214355469</v>
      </c>
      <c r="G2318" s="69">
        <v>35.475852966308594</v>
      </c>
      <c r="H2318" s="69">
        <v>1.5459308624267578</v>
      </c>
      <c r="I2318" s="69">
        <v>88.378860473632813</v>
      </c>
      <c r="J2318" s="64">
        <v>0</v>
      </c>
    </row>
    <row r="2319" spans="1:10" x14ac:dyDescent="0.25">
      <c r="A2319" s="3" t="str">
        <f t="shared" si="36"/>
        <v>Climate Zone168/27/2021 (5:00pm-6:00pm)14</v>
      </c>
      <c r="B2319" t="s">
        <v>67</v>
      </c>
      <c r="C2319" t="s">
        <v>189</v>
      </c>
      <c r="D2319" t="s">
        <v>172</v>
      </c>
      <c r="E2319" t="s">
        <v>187</v>
      </c>
      <c r="F2319" s="69">
        <v>37.92303466796875</v>
      </c>
      <c r="G2319" s="69">
        <v>37.418670654296875</v>
      </c>
      <c r="H2319" s="69">
        <v>0.99468612670898438</v>
      </c>
      <c r="I2319" s="69">
        <v>91.427642822265625</v>
      </c>
      <c r="J2319" s="64">
        <v>0</v>
      </c>
    </row>
    <row r="2320" spans="1:10" x14ac:dyDescent="0.25">
      <c r="A2320" s="3" t="str">
        <f t="shared" si="36"/>
        <v>Climate Zone168/27/2021 (5:00pm-6:00pm)15</v>
      </c>
      <c r="B2320" t="s">
        <v>67</v>
      </c>
      <c r="C2320" t="s">
        <v>189</v>
      </c>
      <c r="D2320" t="s">
        <v>172</v>
      </c>
      <c r="E2320" t="s">
        <v>188</v>
      </c>
      <c r="F2320" s="69">
        <v>38.030254364013672</v>
      </c>
      <c r="G2320" s="69">
        <v>37.192031860351563</v>
      </c>
      <c r="H2320" s="69">
        <v>0.70141041278839111</v>
      </c>
      <c r="I2320" s="69">
        <v>93.804878234863281</v>
      </c>
      <c r="J2320" s="64">
        <v>0</v>
      </c>
    </row>
    <row r="2321" spans="1:10" x14ac:dyDescent="0.25">
      <c r="A2321" s="3" t="str">
        <f t="shared" si="36"/>
        <v>Climate Zone168/27/2021 (5:00pm-6:00pm)16</v>
      </c>
      <c r="B2321" t="s">
        <v>67</v>
      </c>
      <c r="C2321" t="s">
        <v>189</v>
      </c>
      <c r="D2321" t="s">
        <v>172</v>
      </c>
      <c r="E2321" t="s">
        <v>189</v>
      </c>
      <c r="F2321" s="69">
        <v>31.717035293579102</v>
      </c>
      <c r="G2321" s="69">
        <v>32.555255889892578</v>
      </c>
      <c r="H2321" s="69">
        <v>0.70141059160232544</v>
      </c>
      <c r="I2321" s="69">
        <v>95.555282592773438</v>
      </c>
      <c r="J2321" s="64">
        <v>0</v>
      </c>
    </row>
    <row r="2322" spans="1:10" x14ac:dyDescent="0.25">
      <c r="A2322" s="3" t="str">
        <f t="shared" si="36"/>
        <v>Climate Zone168/27/2021 (5:00pm-6:00pm)17</v>
      </c>
      <c r="B2322" t="s">
        <v>67</v>
      </c>
      <c r="C2322" t="s">
        <v>189</v>
      </c>
      <c r="D2322" t="s">
        <v>172</v>
      </c>
      <c r="E2322" t="s">
        <v>190</v>
      </c>
      <c r="F2322" s="69">
        <v>20.588216781616211</v>
      </c>
      <c r="G2322" s="69">
        <v>20.005582809448242</v>
      </c>
      <c r="H2322" s="69">
        <v>1.1736984252929688</v>
      </c>
      <c r="I2322" s="69">
        <v>95.719512939453125</v>
      </c>
      <c r="J2322" s="64">
        <v>0</v>
      </c>
    </row>
    <row r="2323" spans="1:10" x14ac:dyDescent="0.25">
      <c r="A2323" s="3" t="str">
        <f t="shared" si="36"/>
        <v>Climate Zone168/27/2021 (5:00pm-6:00pm)18</v>
      </c>
      <c r="B2323" t="s">
        <v>67</v>
      </c>
      <c r="C2323" t="s">
        <v>189</v>
      </c>
      <c r="D2323" t="s">
        <v>172</v>
      </c>
      <c r="E2323" t="s">
        <v>191</v>
      </c>
      <c r="F2323" s="69">
        <v>17.909767150878906</v>
      </c>
      <c r="G2323" s="69">
        <v>14.387372016906738</v>
      </c>
      <c r="H2323" s="69">
        <v>1.6165456771850586</v>
      </c>
      <c r="I2323" s="69">
        <v>95.292686462402344</v>
      </c>
      <c r="J2323" s="64">
        <v>0</v>
      </c>
    </row>
    <row r="2324" spans="1:10" x14ac:dyDescent="0.25">
      <c r="A2324" s="3" t="str">
        <f t="shared" si="36"/>
        <v>Climate Zone168/27/2021 (5:00pm-6:00pm)19</v>
      </c>
      <c r="B2324" t="s">
        <v>67</v>
      </c>
      <c r="C2324" t="s">
        <v>189</v>
      </c>
      <c r="D2324" t="s">
        <v>172</v>
      </c>
      <c r="E2324" t="s">
        <v>192</v>
      </c>
      <c r="F2324" s="69">
        <v>16.611967086791992</v>
      </c>
      <c r="G2324" s="69">
        <v>15.060568809509277</v>
      </c>
      <c r="H2324" s="69">
        <v>1.6787682771682739</v>
      </c>
      <c r="I2324" s="69">
        <v>93.83251953125</v>
      </c>
      <c r="J2324" s="64">
        <v>0</v>
      </c>
    </row>
    <row r="2325" spans="1:10" x14ac:dyDescent="0.25">
      <c r="A2325" s="3" t="str">
        <f t="shared" si="36"/>
        <v>Climate Zone168/27/2021 (5:00pm-6:00pm)20</v>
      </c>
      <c r="B2325" t="s">
        <v>67</v>
      </c>
      <c r="C2325" t="s">
        <v>189</v>
      </c>
      <c r="D2325" t="s">
        <v>172</v>
      </c>
      <c r="E2325" t="s">
        <v>193</v>
      </c>
      <c r="F2325" s="69">
        <v>15.230442047119141</v>
      </c>
      <c r="G2325" s="69">
        <v>14.518942832946777</v>
      </c>
      <c r="H2325" s="69">
        <v>1.5264523029327393</v>
      </c>
      <c r="I2325" s="69">
        <v>90.465042114257813</v>
      </c>
      <c r="J2325" s="64">
        <v>0</v>
      </c>
    </row>
    <row r="2326" spans="1:10" x14ac:dyDescent="0.25">
      <c r="A2326" s="3" t="str">
        <f t="shared" si="36"/>
        <v>Climate Zone168/27/2021 (5:00pm-6:00pm)21</v>
      </c>
      <c r="B2326" t="s">
        <v>67</v>
      </c>
      <c r="C2326" t="s">
        <v>189</v>
      </c>
      <c r="D2326" t="s">
        <v>172</v>
      </c>
      <c r="E2326" t="s">
        <v>194</v>
      </c>
      <c r="F2326" s="69">
        <v>12.866094589233398</v>
      </c>
      <c r="G2326" s="69">
        <v>13.416557312011719</v>
      </c>
      <c r="H2326" s="69">
        <v>1.7944862842559814</v>
      </c>
      <c r="I2326" s="69">
        <v>86.348533630371094</v>
      </c>
      <c r="J2326" s="64">
        <v>0</v>
      </c>
    </row>
    <row r="2327" spans="1:10" x14ac:dyDescent="0.25">
      <c r="A2327" s="3" t="str">
        <f t="shared" si="36"/>
        <v>Climate Zone168/27/2021 (5:00pm-6:00pm)22</v>
      </c>
      <c r="B2327" t="s">
        <v>67</v>
      </c>
      <c r="C2327" t="s">
        <v>189</v>
      </c>
      <c r="D2327" t="s">
        <v>172</v>
      </c>
      <c r="E2327" t="s">
        <v>195</v>
      </c>
      <c r="F2327" s="69">
        <v>11.048938751220703</v>
      </c>
      <c r="G2327" s="69">
        <v>12.280813217163086</v>
      </c>
      <c r="H2327" s="69">
        <v>1.7860342264175415</v>
      </c>
      <c r="I2327" s="69">
        <v>83.730003356933594</v>
      </c>
      <c r="J2327" s="64">
        <v>0</v>
      </c>
    </row>
    <row r="2328" spans="1:10" x14ac:dyDescent="0.25">
      <c r="A2328" s="3" t="str">
        <f t="shared" si="36"/>
        <v>Climate Zone168/27/2021 (5:00pm-6:00pm)23</v>
      </c>
      <c r="B2328" t="s">
        <v>67</v>
      </c>
      <c r="C2328" t="s">
        <v>189</v>
      </c>
      <c r="D2328" t="s">
        <v>172</v>
      </c>
      <c r="E2328" t="s">
        <v>196</v>
      </c>
      <c r="F2328" s="69">
        <v>9.8472976684570313</v>
      </c>
      <c r="G2328" s="69">
        <v>9.9070196151733398</v>
      </c>
      <c r="H2328" s="69">
        <v>0.74089908599853516</v>
      </c>
      <c r="I2328" s="69">
        <v>80.912277221679688</v>
      </c>
      <c r="J2328" s="64">
        <v>0</v>
      </c>
    </row>
    <row r="2329" spans="1:10" x14ac:dyDescent="0.25">
      <c r="A2329" s="3" t="str">
        <f t="shared" si="36"/>
        <v>Climate Zone168/27/2021 (5:00pm-6:00pm)24</v>
      </c>
      <c r="B2329" t="s">
        <v>67</v>
      </c>
      <c r="C2329" t="s">
        <v>189</v>
      </c>
      <c r="D2329" t="s">
        <v>172</v>
      </c>
      <c r="E2329" t="s">
        <v>197</v>
      </c>
      <c r="F2329" s="69">
        <v>9.512939453125</v>
      </c>
      <c r="G2329" s="69">
        <v>9.2293767929077148</v>
      </c>
      <c r="H2329" s="69">
        <v>0.63468366861343384</v>
      </c>
      <c r="I2329" s="69">
        <v>78.6265869140625</v>
      </c>
      <c r="J2329" s="64">
        <v>0</v>
      </c>
    </row>
    <row r="2330" spans="1:10" x14ac:dyDescent="0.25">
      <c r="A2330" s="3" t="str">
        <f t="shared" si="36"/>
        <v>Climate Zone169/9/2021 (3:58pm-5:00pm)1</v>
      </c>
      <c r="B2330" t="s">
        <v>67</v>
      </c>
      <c r="C2330" t="s">
        <v>189</v>
      </c>
      <c r="D2330" t="s">
        <v>173</v>
      </c>
      <c r="E2330" t="s">
        <v>174</v>
      </c>
      <c r="F2330" s="69" t="s">
        <v>208</v>
      </c>
      <c r="G2330" s="69" t="s">
        <v>208</v>
      </c>
      <c r="H2330" s="69" t="s">
        <v>208</v>
      </c>
      <c r="I2330" s="69" t="s">
        <v>208</v>
      </c>
      <c r="J2330" s="64">
        <v>1</v>
      </c>
    </row>
    <row r="2331" spans="1:10" x14ac:dyDescent="0.25">
      <c r="A2331" s="3" t="str">
        <f t="shared" si="36"/>
        <v>Climate Zone169/9/2021 (3:58pm-5:00pm)2</v>
      </c>
      <c r="B2331" t="s">
        <v>67</v>
      </c>
      <c r="C2331" t="s">
        <v>189</v>
      </c>
      <c r="D2331" t="s">
        <v>173</v>
      </c>
      <c r="E2331" t="s">
        <v>175</v>
      </c>
      <c r="F2331" s="69" t="s">
        <v>208</v>
      </c>
      <c r="G2331" s="69" t="s">
        <v>208</v>
      </c>
      <c r="H2331" s="69" t="s">
        <v>208</v>
      </c>
      <c r="I2331" s="69" t="s">
        <v>208</v>
      </c>
      <c r="J2331" s="64">
        <v>1</v>
      </c>
    </row>
    <row r="2332" spans="1:10" x14ac:dyDescent="0.25">
      <c r="A2332" s="3" t="str">
        <f t="shared" si="36"/>
        <v>Climate Zone169/9/2021 (3:58pm-5:00pm)3</v>
      </c>
      <c r="B2332" t="s">
        <v>67</v>
      </c>
      <c r="C2332" t="s">
        <v>189</v>
      </c>
      <c r="D2332" t="s">
        <v>173</v>
      </c>
      <c r="E2332" t="s">
        <v>176</v>
      </c>
      <c r="F2332" s="69" t="s">
        <v>208</v>
      </c>
      <c r="G2332" s="69" t="s">
        <v>208</v>
      </c>
      <c r="H2332" s="69" t="s">
        <v>208</v>
      </c>
      <c r="I2332" s="69" t="s">
        <v>208</v>
      </c>
      <c r="J2332" s="64">
        <v>1</v>
      </c>
    </row>
    <row r="2333" spans="1:10" x14ac:dyDescent="0.25">
      <c r="A2333" s="3" t="str">
        <f t="shared" si="36"/>
        <v>Climate Zone169/9/2021 (3:58pm-5:00pm)4</v>
      </c>
      <c r="B2333" t="s">
        <v>67</v>
      </c>
      <c r="C2333" t="s">
        <v>189</v>
      </c>
      <c r="D2333" t="s">
        <v>173</v>
      </c>
      <c r="E2333" t="s">
        <v>177</v>
      </c>
      <c r="F2333" s="69" t="s">
        <v>208</v>
      </c>
      <c r="G2333" s="69" t="s">
        <v>208</v>
      </c>
      <c r="H2333" s="69" t="s">
        <v>208</v>
      </c>
      <c r="I2333" s="69" t="s">
        <v>208</v>
      </c>
      <c r="J2333" s="64">
        <v>1</v>
      </c>
    </row>
    <row r="2334" spans="1:10" x14ac:dyDescent="0.25">
      <c r="A2334" s="3" t="str">
        <f t="shared" si="36"/>
        <v>Climate Zone169/9/2021 (3:58pm-5:00pm)5</v>
      </c>
      <c r="B2334" t="s">
        <v>67</v>
      </c>
      <c r="C2334" t="s">
        <v>189</v>
      </c>
      <c r="D2334" t="s">
        <v>173</v>
      </c>
      <c r="E2334" t="s">
        <v>178</v>
      </c>
      <c r="F2334" s="69" t="s">
        <v>208</v>
      </c>
      <c r="G2334" s="69" t="s">
        <v>208</v>
      </c>
      <c r="H2334" s="69" t="s">
        <v>208</v>
      </c>
      <c r="I2334" s="69" t="s">
        <v>208</v>
      </c>
      <c r="J2334" s="64">
        <v>1</v>
      </c>
    </row>
    <row r="2335" spans="1:10" x14ac:dyDescent="0.25">
      <c r="A2335" s="3" t="str">
        <f t="shared" si="36"/>
        <v>Climate Zone169/9/2021 (3:58pm-5:00pm)6</v>
      </c>
      <c r="B2335" t="s">
        <v>67</v>
      </c>
      <c r="C2335" t="s">
        <v>189</v>
      </c>
      <c r="D2335" t="s">
        <v>173</v>
      </c>
      <c r="E2335" t="s">
        <v>179</v>
      </c>
      <c r="F2335" s="69" t="s">
        <v>208</v>
      </c>
      <c r="G2335" s="69" t="s">
        <v>208</v>
      </c>
      <c r="H2335" s="69" t="s">
        <v>208</v>
      </c>
      <c r="I2335" s="69" t="s">
        <v>208</v>
      </c>
      <c r="J2335" s="64">
        <v>1</v>
      </c>
    </row>
    <row r="2336" spans="1:10" x14ac:dyDescent="0.25">
      <c r="A2336" s="3" t="str">
        <f t="shared" si="36"/>
        <v>Climate Zone169/9/2021 (3:58pm-5:00pm)7</v>
      </c>
      <c r="B2336" t="s">
        <v>67</v>
      </c>
      <c r="C2336" t="s">
        <v>189</v>
      </c>
      <c r="D2336" t="s">
        <v>173</v>
      </c>
      <c r="E2336" t="s">
        <v>180</v>
      </c>
      <c r="F2336" s="69" t="s">
        <v>208</v>
      </c>
      <c r="G2336" s="69" t="s">
        <v>208</v>
      </c>
      <c r="H2336" s="69" t="s">
        <v>208</v>
      </c>
      <c r="I2336" s="69" t="s">
        <v>208</v>
      </c>
      <c r="J2336" s="64">
        <v>1</v>
      </c>
    </row>
    <row r="2337" spans="1:10" x14ac:dyDescent="0.25">
      <c r="A2337" s="3" t="str">
        <f t="shared" si="36"/>
        <v>Climate Zone169/9/2021 (3:58pm-5:00pm)8</v>
      </c>
      <c r="B2337" t="s">
        <v>67</v>
      </c>
      <c r="C2337" t="s">
        <v>189</v>
      </c>
      <c r="D2337" t="s">
        <v>173</v>
      </c>
      <c r="E2337" t="s">
        <v>181</v>
      </c>
      <c r="F2337" s="69" t="s">
        <v>208</v>
      </c>
      <c r="G2337" s="69" t="s">
        <v>208</v>
      </c>
      <c r="H2337" s="69" t="s">
        <v>208</v>
      </c>
      <c r="I2337" s="69" t="s">
        <v>208</v>
      </c>
      <c r="J2337" s="64">
        <v>1</v>
      </c>
    </row>
    <row r="2338" spans="1:10" x14ac:dyDescent="0.25">
      <c r="A2338" s="3" t="str">
        <f t="shared" si="36"/>
        <v>Climate Zone169/9/2021 (3:58pm-5:00pm)9</v>
      </c>
      <c r="B2338" t="s">
        <v>67</v>
      </c>
      <c r="C2338" t="s">
        <v>189</v>
      </c>
      <c r="D2338" t="s">
        <v>173</v>
      </c>
      <c r="E2338" t="s">
        <v>182</v>
      </c>
      <c r="F2338" s="69" t="s">
        <v>208</v>
      </c>
      <c r="G2338" s="69" t="s">
        <v>208</v>
      </c>
      <c r="H2338" s="69" t="s">
        <v>208</v>
      </c>
      <c r="I2338" s="69" t="s">
        <v>208</v>
      </c>
      <c r="J2338" s="64">
        <v>1</v>
      </c>
    </row>
    <row r="2339" spans="1:10" x14ac:dyDescent="0.25">
      <c r="A2339" s="3" t="str">
        <f t="shared" si="36"/>
        <v>Climate Zone169/9/2021 (3:58pm-5:00pm)10</v>
      </c>
      <c r="B2339" t="s">
        <v>67</v>
      </c>
      <c r="C2339" t="s">
        <v>189</v>
      </c>
      <c r="D2339" t="s">
        <v>173</v>
      </c>
      <c r="E2339" t="s">
        <v>183</v>
      </c>
      <c r="F2339" s="69" t="s">
        <v>208</v>
      </c>
      <c r="G2339" s="69" t="s">
        <v>208</v>
      </c>
      <c r="H2339" s="69" t="s">
        <v>208</v>
      </c>
      <c r="I2339" s="69" t="s">
        <v>208</v>
      </c>
      <c r="J2339" s="64">
        <v>1</v>
      </c>
    </row>
    <row r="2340" spans="1:10" x14ac:dyDescent="0.25">
      <c r="A2340" s="3" t="str">
        <f t="shared" si="36"/>
        <v>Climate Zone169/9/2021 (3:58pm-5:00pm)11</v>
      </c>
      <c r="B2340" t="s">
        <v>67</v>
      </c>
      <c r="C2340" t="s">
        <v>189</v>
      </c>
      <c r="D2340" t="s">
        <v>173</v>
      </c>
      <c r="E2340" t="s">
        <v>184</v>
      </c>
      <c r="F2340" s="69" t="s">
        <v>208</v>
      </c>
      <c r="G2340" s="69" t="s">
        <v>208</v>
      </c>
      <c r="H2340" s="69" t="s">
        <v>208</v>
      </c>
      <c r="I2340" s="69" t="s">
        <v>208</v>
      </c>
      <c r="J2340" s="64">
        <v>1</v>
      </c>
    </row>
    <row r="2341" spans="1:10" x14ac:dyDescent="0.25">
      <c r="A2341" s="3" t="str">
        <f t="shared" si="36"/>
        <v>Climate Zone169/9/2021 (3:58pm-5:00pm)12</v>
      </c>
      <c r="B2341" t="s">
        <v>67</v>
      </c>
      <c r="C2341" t="s">
        <v>189</v>
      </c>
      <c r="D2341" t="s">
        <v>173</v>
      </c>
      <c r="E2341" t="s">
        <v>185</v>
      </c>
      <c r="F2341" s="69" t="s">
        <v>208</v>
      </c>
      <c r="G2341" s="69" t="s">
        <v>208</v>
      </c>
      <c r="H2341" s="69" t="s">
        <v>208</v>
      </c>
      <c r="I2341" s="69" t="s">
        <v>208</v>
      </c>
      <c r="J2341" s="64">
        <v>1</v>
      </c>
    </row>
    <row r="2342" spans="1:10" x14ac:dyDescent="0.25">
      <c r="A2342" s="3" t="str">
        <f t="shared" si="36"/>
        <v>Climate Zone169/9/2021 (3:58pm-5:00pm)13</v>
      </c>
      <c r="B2342" t="s">
        <v>67</v>
      </c>
      <c r="C2342" t="s">
        <v>189</v>
      </c>
      <c r="D2342" t="s">
        <v>173</v>
      </c>
      <c r="E2342" t="s">
        <v>186</v>
      </c>
      <c r="F2342" s="69" t="s">
        <v>208</v>
      </c>
      <c r="G2342" s="69" t="s">
        <v>208</v>
      </c>
      <c r="H2342" s="69" t="s">
        <v>208</v>
      </c>
      <c r="I2342" s="69" t="s">
        <v>208</v>
      </c>
      <c r="J2342" s="64">
        <v>1</v>
      </c>
    </row>
    <row r="2343" spans="1:10" x14ac:dyDescent="0.25">
      <c r="A2343" s="3" t="str">
        <f t="shared" si="36"/>
        <v>Climate Zone169/9/2021 (3:58pm-5:00pm)14</v>
      </c>
      <c r="B2343" t="s">
        <v>67</v>
      </c>
      <c r="C2343" t="s">
        <v>189</v>
      </c>
      <c r="D2343" t="s">
        <v>173</v>
      </c>
      <c r="E2343" t="s">
        <v>187</v>
      </c>
      <c r="F2343" s="69" t="s">
        <v>208</v>
      </c>
      <c r="G2343" s="69" t="s">
        <v>208</v>
      </c>
      <c r="H2343" s="69" t="s">
        <v>208</v>
      </c>
      <c r="I2343" s="69" t="s">
        <v>208</v>
      </c>
      <c r="J2343" s="64">
        <v>1</v>
      </c>
    </row>
    <row r="2344" spans="1:10" x14ac:dyDescent="0.25">
      <c r="A2344" s="3" t="str">
        <f t="shared" si="36"/>
        <v>Climate Zone169/9/2021 (3:58pm-5:00pm)15</v>
      </c>
      <c r="B2344" t="s">
        <v>67</v>
      </c>
      <c r="C2344" t="s">
        <v>189</v>
      </c>
      <c r="D2344" t="s">
        <v>173</v>
      </c>
      <c r="E2344" t="s">
        <v>188</v>
      </c>
      <c r="F2344" s="69" t="s">
        <v>208</v>
      </c>
      <c r="G2344" s="69" t="s">
        <v>208</v>
      </c>
      <c r="H2344" s="69" t="s">
        <v>208</v>
      </c>
      <c r="I2344" s="69" t="s">
        <v>208</v>
      </c>
      <c r="J2344" s="64">
        <v>1</v>
      </c>
    </row>
    <row r="2345" spans="1:10" x14ac:dyDescent="0.25">
      <c r="A2345" s="3" t="str">
        <f t="shared" si="36"/>
        <v>Climate Zone169/9/2021 (3:58pm-5:00pm)16</v>
      </c>
      <c r="B2345" t="s">
        <v>67</v>
      </c>
      <c r="C2345" t="s">
        <v>189</v>
      </c>
      <c r="D2345" t="s">
        <v>173</v>
      </c>
      <c r="E2345" t="s">
        <v>189</v>
      </c>
      <c r="F2345" s="69" t="s">
        <v>208</v>
      </c>
      <c r="G2345" s="69" t="s">
        <v>208</v>
      </c>
      <c r="H2345" s="69" t="s">
        <v>208</v>
      </c>
      <c r="I2345" s="69" t="s">
        <v>208</v>
      </c>
      <c r="J2345" s="64">
        <v>1</v>
      </c>
    </row>
    <row r="2346" spans="1:10" x14ac:dyDescent="0.25">
      <c r="A2346" s="3" t="str">
        <f t="shared" si="36"/>
        <v>Climate Zone169/9/2021 (3:58pm-5:00pm)17</v>
      </c>
      <c r="B2346" t="s">
        <v>67</v>
      </c>
      <c r="C2346" t="s">
        <v>189</v>
      </c>
      <c r="D2346" t="s">
        <v>173</v>
      </c>
      <c r="E2346" t="s">
        <v>190</v>
      </c>
      <c r="F2346" s="69" t="s">
        <v>208</v>
      </c>
      <c r="G2346" s="69" t="s">
        <v>208</v>
      </c>
      <c r="H2346" s="69" t="s">
        <v>208</v>
      </c>
      <c r="I2346" s="69" t="s">
        <v>208</v>
      </c>
      <c r="J2346" s="64">
        <v>1</v>
      </c>
    </row>
    <row r="2347" spans="1:10" x14ac:dyDescent="0.25">
      <c r="A2347" s="3" t="str">
        <f t="shared" si="36"/>
        <v>Climate Zone169/9/2021 (3:58pm-5:00pm)18</v>
      </c>
      <c r="B2347" t="s">
        <v>67</v>
      </c>
      <c r="C2347" t="s">
        <v>189</v>
      </c>
      <c r="D2347" t="s">
        <v>173</v>
      </c>
      <c r="E2347" t="s">
        <v>191</v>
      </c>
      <c r="F2347" s="69" t="s">
        <v>208</v>
      </c>
      <c r="G2347" s="69" t="s">
        <v>208</v>
      </c>
      <c r="H2347" s="69" t="s">
        <v>208</v>
      </c>
      <c r="I2347" s="69" t="s">
        <v>208</v>
      </c>
      <c r="J2347" s="64">
        <v>1</v>
      </c>
    </row>
    <row r="2348" spans="1:10" x14ac:dyDescent="0.25">
      <c r="A2348" s="3" t="str">
        <f t="shared" si="36"/>
        <v>Climate Zone169/9/2021 (3:58pm-5:00pm)19</v>
      </c>
      <c r="B2348" t="s">
        <v>67</v>
      </c>
      <c r="C2348" t="s">
        <v>189</v>
      </c>
      <c r="D2348" t="s">
        <v>173</v>
      </c>
      <c r="E2348" t="s">
        <v>192</v>
      </c>
      <c r="F2348" s="69" t="s">
        <v>208</v>
      </c>
      <c r="G2348" s="69" t="s">
        <v>208</v>
      </c>
      <c r="H2348" s="69" t="s">
        <v>208</v>
      </c>
      <c r="I2348" s="69" t="s">
        <v>208</v>
      </c>
      <c r="J2348" s="64">
        <v>1</v>
      </c>
    </row>
    <row r="2349" spans="1:10" x14ac:dyDescent="0.25">
      <c r="A2349" s="3" t="str">
        <f t="shared" si="36"/>
        <v>Climate Zone169/9/2021 (3:58pm-5:00pm)20</v>
      </c>
      <c r="B2349" t="s">
        <v>67</v>
      </c>
      <c r="C2349" t="s">
        <v>189</v>
      </c>
      <c r="D2349" t="s">
        <v>173</v>
      </c>
      <c r="E2349" t="s">
        <v>193</v>
      </c>
      <c r="F2349" s="69" t="s">
        <v>208</v>
      </c>
      <c r="G2349" s="69" t="s">
        <v>208</v>
      </c>
      <c r="H2349" s="69" t="s">
        <v>208</v>
      </c>
      <c r="I2349" s="69" t="s">
        <v>208</v>
      </c>
      <c r="J2349" s="64">
        <v>1</v>
      </c>
    </row>
    <row r="2350" spans="1:10" x14ac:dyDescent="0.25">
      <c r="A2350" s="3" t="str">
        <f t="shared" si="36"/>
        <v>Climate Zone169/9/2021 (3:58pm-5:00pm)21</v>
      </c>
      <c r="B2350" t="s">
        <v>67</v>
      </c>
      <c r="C2350" t="s">
        <v>189</v>
      </c>
      <c r="D2350" t="s">
        <v>173</v>
      </c>
      <c r="E2350" t="s">
        <v>194</v>
      </c>
      <c r="F2350" s="69" t="s">
        <v>208</v>
      </c>
      <c r="G2350" s="69" t="s">
        <v>208</v>
      </c>
      <c r="H2350" s="69" t="s">
        <v>208</v>
      </c>
      <c r="I2350" s="69" t="s">
        <v>208</v>
      </c>
      <c r="J2350" s="64">
        <v>1</v>
      </c>
    </row>
    <row r="2351" spans="1:10" x14ac:dyDescent="0.25">
      <c r="A2351" s="3" t="str">
        <f t="shared" si="36"/>
        <v>Climate Zone169/9/2021 (3:58pm-5:00pm)22</v>
      </c>
      <c r="B2351" t="s">
        <v>67</v>
      </c>
      <c r="C2351" t="s">
        <v>189</v>
      </c>
      <c r="D2351" t="s">
        <v>173</v>
      </c>
      <c r="E2351" t="s">
        <v>195</v>
      </c>
      <c r="F2351" s="69" t="s">
        <v>208</v>
      </c>
      <c r="G2351" s="69" t="s">
        <v>208</v>
      </c>
      <c r="H2351" s="69" t="s">
        <v>208</v>
      </c>
      <c r="I2351" s="69" t="s">
        <v>208</v>
      </c>
      <c r="J2351" s="64">
        <v>1</v>
      </c>
    </row>
    <row r="2352" spans="1:10" x14ac:dyDescent="0.25">
      <c r="A2352" s="3" t="str">
        <f t="shared" si="36"/>
        <v>Climate Zone169/9/2021 (3:58pm-5:00pm)23</v>
      </c>
      <c r="B2352" t="s">
        <v>67</v>
      </c>
      <c r="C2352" t="s">
        <v>189</v>
      </c>
      <c r="D2352" t="s">
        <v>173</v>
      </c>
      <c r="E2352" t="s">
        <v>196</v>
      </c>
      <c r="F2352" s="69" t="s">
        <v>208</v>
      </c>
      <c r="G2352" s="69" t="s">
        <v>208</v>
      </c>
      <c r="H2352" s="69" t="s">
        <v>208</v>
      </c>
      <c r="I2352" s="69" t="s">
        <v>208</v>
      </c>
      <c r="J2352" s="64">
        <v>1</v>
      </c>
    </row>
    <row r="2353" spans="1:10" x14ac:dyDescent="0.25">
      <c r="A2353" s="3" t="str">
        <f t="shared" si="36"/>
        <v>Climate Zone169/9/2021 (3:58pm-5:00pm)24</v>
      </c>
      <c r="B2353" t="s">
        <v>67</v>
      </c>
      <c r="C2353" t="s">
        <v>189</v>
      </c>
      <c r="D2353" t="s">
        <v>173</v>
      </c>
      <c r="E2353" t="s">
        <v>197</v>
      </c>
      <c r="F2353" s="69" t="s">
        <v>208</v>
      </c>
      <c r="G2353" s="69" t="s">
        <v>208</v>
      </c>
      <c r="H2353" s="69" t="s">
        <v>208</v>
      </c>
      <c r="I2353" s="69" t="s">
        <v>208</v>
      </c>
      <c r="J2353" s="64">
        <v>1</v>
      </c>
    </row>
    <row r="2354" spans="1:10" x14ac:dyDescent="0.25">
      <c r="A2354" s="3" t="str">
        <f t="shared" si="36"/>
        <v>Climate Zone16Average Event Day (5:00pm-6:00pm)1</v>
      </c>
      <c r="B2354" t="s">
        <v>67</v>
      </c>
      <c r="C2354" t="s">
        <v>189</v>
      </c>
      <c r="D2354" t="s">
        <v>167</v>
      </c>
      <c r="E2354" t="s">
        <v>174</v>
      </c>
      <c r="F2354" s="69" t="s">
        <v>208</v>
      </c>
      <c r="G2354" s="69" t="s">
        <v>208</v>
      </c>
      <c r="H2354" s="69" t="s">
        <v>208</v>
      </c>
      <c r="I2354" s="69" t="s">
        <v>208</v>
      </c>
      <c r="J2354" s="64">
        <v>1</v>
      </c>
    </row>
    <row r="2355" spans="1:10" x14ac:dyDescent="0.25">
      <c r="A2355" s="3" t="str">
        <f t="shared" si="36"/>
        <v>Climate Zone16Average Event Day (5:00pm-6:00pm)2</v>
      </c>
      <c r="B2355" t="s">
        <v>67</v>
      </c>
      <c r="C2355" t="s">
        <v>189</v>
      </c>
      <c r="D2355" t="s">
        <v>167</v>
      </c>
      <c r="E2355" t="s">
        <v>175</v>
      </c>
      <c r="F2355" s="69" t="s">
        <v>208</v>
      </c>
      <c r="G2355" s="69" t="s">
        <v>208</v>
      </c>
      <c r="H2355" s="69" t="s">
        <v>208</v>
      </c>
      <c r="I2355" s="69" t="s">
        <v>208</v>
      </c>
      <c r="J2355" s="64">
        <v>1</v>
      </c>
    </row>
    <row r="2356" spans="1:10" x14ac:dyDescent="0.25">
      <c r="A2356" s="3" t="str">
        <f t="shared" si="36"/>
        <v>Climate Zone16Average Event Day (5:00pm-6:00pm)3</v>
      </c>
      <c r="B2356" t="s">
        <v>67</v>
      </c>
      <c r="C2356" t="s">
        <v>189</v>
      </c>
      <c r="D2356" t="s">
        <v>167</v>
      </c>
      <c r="E2356" t="s">
        <v>176</v>
      </c>
      <c r="F2356" s="69" t="s">
        <v>208</v>
      </c>
      <c r="G2356" s="69" t="s">
        <v>208</v>
      </c>
      <c r="H2356" s="69" t="s">
        <v>208</v>
      </c>
      <c r="I2356" s="69" t="s">
        <v>208</v>
      </c>
      <c r="J2356" s="64">
        <v>1</v>
      </c>
    </row>
    <row r="2357" spans="1:10" x14ac:dyDescent="0.25">
      <c r="A2357" s="3" t="str">
        <f t="shared" si="36"/>
        <v>Climate Zone16Average Event Day (5:00pm-6:00pm)4</v>
      </c>
      <c r="B2357" t="s">
        <v>67</v>
      </c>
      <c r="C2357" t="s">
        <v>189</v>
      </c>
      <c r="D2357" t="s">
        <v>167</v>
      </c>
      <c r="E2357" t="s">
        <v>177</v>
      </c>
      <c r="F2357" s="69" t="s">
        <v>208</v>
      </c>
      <c r="G2357" s="69" t="s">
        <v>208</v>
      </c>
      <c r="H2357" s="69" t="s">
        <v>208</v>
      </c>
      <c r="I2357" s="69" t="s">
        <v>208</v>
      </c>
      <c r="J2357" s="64">
        <v>1</v>
      </c>
    </row>
    <row r="2358" spans="1:10" x14ac:dyDescent="0.25">
      <c r="A2358" s="3" t="str">
        <f t="shared" si="36"/>
        <v>Climate Zone16Average Event Day (5:00pm-6:00pm)5</v>
      </c>
      <c r="B2358" t="s">
        <v>67</v>
      </c>
      <c r="C2358" t="s">
        <v>189</v>
      </c>
      <c r="D2358" t="s">
        <v>167</v>
      </c>
      <c r="E2358" t="s">
        <v>178</v>
      </c>
      <c r="F2358" s="69" t="s">
        <v>208</v>
      </c>
      <c r="G2358" s="69" t="s">
        <v>208</v>
      </c>
      <c r="H2358" s="69" t="s">
        <v>208</v>
      </c>
      <c r="I2358" s="69" t="s">
        <v>208</v>
      </c>
      <c r="J2358" s="64">
        <v>1</v>
      </c>
    </row>
    <row r="2359" spans="1:10" x14ac:dyDescent="0.25">
      <c r="A2359" s="3" t="str">
        <f t="shared" si="36"/>
        <v>Climate Zone16Average Event Day (5:00pm-6:00pm)6</v>
      </c>
      <c r="B2359" t="s">
        <v>67</v>
      </c>
      <c r="C2359" t="s">
        <v>189</v>
      </c>
      <c r="D2359" t="s">
        <v>167</v>
      </c>
      <c r="E2359" t="s">
        <v>179</v>
      </c>
      <c r="F2359" s="69" t="s">
        <v>208</v>
      </c>
      <c r="G2359" s="69" t="s">
        <v>208</v>
      </c>
      <c r="H2359" s="69" t="s">
        <v>208</v>
      </c>
      <c r="I2359" s="69" t="s">
        <v>208</v>
      </c>
      <c r="J2359" s="64">
        <v>1</v>
      </c>
    </row>
    <row r="2360" spans="1:10" x14ac:dyDescent="0.25">
      <c r="A2360" s="3" t="str">
        <f t="shared" si="36"/>
        <v>Climate Zone16Average Event Day (5:00pm-6:00pm)7</v>
      </c>
      <c r="B2360" t="s">
        <v>67</v>
      </c>
      <c r="C2360" t="s">
        <v>189</v>
      </c>
      <c r="D2360" t="s">
        <v>167</v>
      </c>
      <c r="E2360" t="s">
        <v>180</v>
      </c>
      <c r="F2360" s="69" t="s">
        <v>208</v>
      </c>
      <c r="G2360" s="69" t="s">
        <v>208</v>
      </c>
      <c r="H2360" s="69" t="s">
        <v>208</v>
      </c>
      <c r="I2360" s="69" t="s">
        <v>208</v>
      </c>
      <c r="J2360" s="64">
        <v>1</v>
      </c>
    </row>
    <row r="2361" spans="1:10" x14ac:dyDescent="0.25">
      <c r="A2361" s="3" t="str">
        <f t="shared" si="36"/>
        <v>Climate Zone16Average Event Day (5:00pm-6:00pm)8</v>
      </c>
      <c r="B2361" t="s">
        <v>67</v>
      </c>
      <c r="C2361" t="s">
        <v>189</v>
      </c>
      <c r="D2361" t="s">
        <v>167</v>
      </c>
      <c r="E2361" t="s">
        <v>181</v>
      </c>
      <c r="F2361" s="69" t="s">
        <v>208</v>
      </c>
      <c r="G2361" s="69" t="s">
        <v>208</v>
      </c>
      <c r="H2361" s="69" t="s">
        <v>208</v>
      </c>
      <c r="I2361" s="69" t="s">
        <v>208</v>
      </c>
      <c r="J2361" s="64">
        <v>1</v>
      </c>
    </row>
    <row r="2362" spans="1:10" x14ac:dyDescent="0.25">
      <c r="A2362" s="3" t="str">
        <f t="shared" si="36"/>
        <v>Climate Zone16Average Event Day (5:00pm-6:00pm)9</v>
      </c>
      <c r="B2362" t="s">
        <v>67</v>
      </c>
      <c r="C2362" t="s">
        <v>189</v>
      </c>
      <c r="D2362" t="s">
        <v>167</v>
      </c>
      <c r="E2362" t="s">
        <v>182</v>
      </c>
      <c r="F2362" s="69" t="s">
        <v>208</v>
      </c>
      <c r="G2362" s="69" t="s">
        <v>208</v>
      </c>
      <c r="H2362" s="69" t="s">
        <v>208</v>
      </c>
      <c r="I2362" s="69" t="s">
        <v>208</v>
      </c>
      <c r="J2362" s="64">
        <v>1</v>
      </c>
    </row>
    <row r="2363" spans="1:10" x14ac:dyDescent="0.25">
      <c r="A2363" s="3" t="str">
        <f t="shared" si="36"/>
        <v>Climate Zone16Average Event Day (5:00pm-6:00pm)10</v>
      </c>
      <c r="B2363" t="s">
        <v>67</v>
      </c>
      <c r="C2363" t="s">
        <v>189</v>
      </c>
      <c r="D2363" t="s">
        <v>167</v>
      </c>
      <c r="E2363" t="s">
        <v>183</v>
      </c>
      <c r="F2363" s="69" t="s">
        <v>208</v>
      </c>
      <c r="G2363" s="69" t="s">
        <v>208</v>
      </c>
      <c r="H2363" s="69" t="s">
        <v>208</v>
      </c>
      <c r="I2363" s="69" t="s">
        <v>208</v>
      </c>
      <c r="J2363" s="64">
        <v>1</v>
      </c>
    </row>
    <row r="2364" spans="1:10" x14ac:dyDescent="0.25">
      <c r="A2364" s="3" t="str">
        <f t="shared" si="36"/>
        <v>Climate Zone16Average Event Day (5:00pm-6:00pm)11</v>
      </c>
      <c r="B2364" t="s">
        <v>67</v>
      </c>
      <c r="C2364" t="s">
        <v>189</v>
      </c>
      <c r="D2364" t="s">
        <v>167</v>
      </c>
      <c r="E2364" t="s">
        <v>184</v>
      </c>
      <c r="F2364" s="69" t="s">
        <v>208</v>
      </c>
      <c r="G2364" s="69" t="s">
        <v>208</v>
      </c>
      <c r="H2364" s="69" t="s">
        <v>208</v>
      </c>
      <c r="I2364" s="69" t="s">
        <v>208</v>
      </c>
      <c r="J2364" s="64">
        <v>1</v>
      </c>
    </row>
    <row r="2365" spans="1:10" x14ac:dyDescent="0.25">
      <c r="A2365" s="3" t="str">
        <f t="shared" si="36"/>
        <v>Climate Zone16Average Event Day (5:00pm-6:00pm)12</v>
      </c>
      <c r="B2365" t="s">
        <v>67</v>
      </c>
      <c r="C2365" t="s">
        <v>189</v>
      </c>
      <c r="D2365" t="s">
        <v>167</v>
      </c>
      <c r="E2365" t="s">
        <v>185</v>
      </c>
      <c r="F2365" s="69" t="s">
        <v>208</v>
      </c>
      <c r="G2365" s="69" t="s">
        <v>208</v>
      </c>
      <c r="H2365" s="69" t="s">
        <v>208</v>
      </c>
      <c r="I2365" s="69" t="s">
        <v>208</v>
      </c>
      <c r="J2365" s="64">
        <v>1</v>
      </c>
    </row>
    <row r="2366" spans="1:10" x14ac:dyDescent="0.25">
      <c r="A2366" s="3" t="str">
        <f t="shared" si="36"/>
        <v>Climate Zone16Average Event Day (5:00pm-6:00pm)13</v>
      </c>
      <c r="B2366" t="s">
        <v>67</v>
      </c>
      <c r="C2366" t="s">
        <v>189</v>
      </c>
      <c r="D2366" t="s">
        <v>167</v>
      </c>
      <c r="E2366" t="s">
        <v>186</v>
      </c>
      <c r="F2366" s="69" t="s">
        <v>208</v>
      </c>
      <c r="G2366" s="69" t="s">
        <v>208</v>
      </c>
      <c r="H2366" s="69" t="s">
        <v>208</v>
      </c>
      <c r="I2366" s="69" t="s">
        <v>208</v>
      </c>
      <c r="J2366" s="64">
        <v>1</v>
      </c>
    </row>
    <row r="2367" spans="1:10" x14ac:dyDescent="0.25">
      <c r="A2367" s="3" t="str">
        <f t="shared" si="36"/>
        <v>Climate Zone16Average Event Day (5:00pm-6:00pm)14</v>
      </c>
      <c r="B2367" t="s">
        <v>67</v>
      </c>
      <c r="C2367" t="s">
        <v>189</v>
      </c>
      <c r="D2367" t="s">
        <v>167</v>
      </c>
      <c r="E2367" t="s">
        <v>187</v>
      </c>
      <c r="F2367" s="69" t="s">
        <v>208</v>
      </c>
      <c r="G2367" s="69" t="s">
        <v>208</v>
      </c>
      <c r="H2367" s="69" t="s">
        <v>208</v>
      </c>
      <c r="I2367" s="69" t="s">
        <v>208</v>
      </c>
      <c r="J2367" s="64">
        <v>1</v>
      </c>
    </row>
    <row r="2368" spans="1:10" x14ac:dyDescent="0.25">
      <c r="A2368" s="3" t="str">
        <f t="shared" si="36"/>
        <v>Climate Zone16Average Event Day (5:00pm-6:00pm)15</v>
      </c>
      <c r="B2368" t="s">
        <v>67</v>
      </c>
      <c r="C2368" t="s">
        <v>189</v>
      </c>
      <c r="D2368" t="s">
        <v>167</v>
      </c>
      <c r="E2368" t="s">
        <v>188</v>
      </c>
      <c r="F2368" s="69" t="s">
        <v>208</v>
      </c>
      <c r="G2368" s="69" t="s">
        <v>208</v>
      </c>
      <c r="H2368" s="69" t="s">
        <v>208</v>
      </c>
      <c r="I2368" s="69" t="s">
        <v>208</v>
      </c>
      <c r="J2368" s="64">
        <v>1</v>
      </c>
    </row>
    <row r="2369" spans="1:10" x14ac:dyDescent="0.25">
      <c r="A2369" s="3" t="str">
        <f t="shared" si="36"/>
        <v>Climate Zone16Average Event Day (5:00pm-6:00pm)16</v>
      </c>
      <c r="B2369" t="s">
        <v>67</v>
      </c>
      <c r="C2369" t="s">
        <v>189</v>
      </c>
      <c r="D2369" t="s">
        <v>167</v>
      </c>
      <c r="E2369" t="s">
        <v>189</v>
      </c>
      <c r="F2369" s="69" t="s">
        <v>208</v>
      </c>
      <c r="G2369" s="69" t="s">
        <v>208</v>
      </c>
      <c r="H2369" s="69" t="s">
        <v>208</v>
      </c>
      <c r="I2369" s="69" t="s">
        <v>208</v>
      </c>
      <c r="J2369" s="64">
        <v>1</v>
      </c>
    </row>
    <row r="2370" spans="1:10" x14ac:dyDescent="0.25">
      <c r="A2370" s="3" t="str">
        <f t="shared" si="36"/>
        <v>Climate Zone16Average Event Day (5:00pm-6:00pm)17</v>
      </c>
      <c r="B2370" t="s">
        <v>67</v>
      </c>
      <c r="C2370" t="s">
        <v>189</v>
      </c>
      <c r="D2370" t="s">
        <v>167</v>
      </c>
      <c r="E2370" t="s">
        <v>190</v>
      </c>
      <c r="F2370" s="69" t="s">
        <v>208</v>
      </c>
      <c r="G2370" s="69" t="s">
        <v>208</v>
      </c>
      <c r="H2370" s="69" t="s">
        <v>208</v>
      </c>
      <c r="I2370" s="69" t="s">
        <v>208</v>
      </c>
      <c r="J2370" s="64">
        <v>1</v>
      </c>
    </row>
    <row r="2371" spans="1:10" x14ac:dyDescent="0.25">
      <c r="A2371" s="3" t="str">
        <f t="shared" ref="A2371:A2434" si="37">B2371&amp;C2371&amp;D2371&amp;E2371</f>
        <v>Climate Zone16Average Event Day (5:00pm-6:00pm)18</v>
      </c>
      <c r="B2371" t="s">
        <v>67</v>
      </c>
      <c r="C2371" t="s">
        <v>189</v>
      </c>
      <c r="D2371" t="s">
        <v>167</v>
      </c>
      <c r="E2371" t="s">
        <v>191</v>
      </c>
      <c r="F2371" s="69" t="s">
        <v>208</v>
      </c>
      <c r="G2371" s="69" t="s">
        <v>208</v>
      </c>
      <c r="H2371" s="69" t="s">
        <v>208</v>
      </c>
      <c r="I2371" s="69" t="s">
        <v>208</v>
      </c>
      <c r="J2371" s="64">
        <v>1</v>
      </c>
    </row>
    <row r="2372" spans="1:10" x14ac:dyDescent="0.25">
      <c r="A2372" s="3" t="str">
        <f t="shared" si="37"/>
        <v>Climate Zone16Average Event Day (5:00pm-6:00pm)19</v>
      </c>
      <c r="B2372" t="s">
        <v>67</v>
      </c>
      <c r="C2372" t="s">
        <v>189</v>
      </c>
      <c r="D2372" t="s">
        <v>167</v>
      </c>
      <c r="E2372" t="s">
        <v>192</v>
      </c>
      <c r="F2372" s="69" t="s">
        <v>208</v>
      </c>
      <c r="G2372" s="69" t="s">
        <v>208</v>
      </c>
      <c r="H2372" s="69" t="s">
        <v>208</v>
      </c>
      <c r="I2372" s="69" t="s">
        <v>208</v>
      </c>
      <c r="J2372" s="64">
        <v>1</v>
      </c>
    </row>
    <row r="2373" spans="1:10" x14ac:dyDescent="0.25">
      <c r="A2373" s="3" t="str">
        <f t="shared" si="37"/>
        <v>Climate Zone16Average Event Day (5:00pm-6:00pm)20</v>
      </c>
      <c r="B2373" t="s">
        <v>67</v>
      </c>
      <c r="C2373" t="s">
        <v>189</v>
      </c>
      <c r="D2373" t="s">
        <v>167</v>
      </c>
      <c r="E2373" t="s">
        <v>193</v>
      </c>
      <c r="F2373" s="69" t="s">
        <v>208</v>
      </c>
      <c r="G2373" s="69" t="s">
        <v>208</v>
      </c>
      <c r="H2373" s="69" t="s">
        <v>208</v>
      </c>
      <c r="I2373" s="69" t="s">
        <v>208</v>
      </c>
      <c r="J2373" s="64">
        <v>1</v>
      </c>
    </row>
    <row r="2374" spans="1:10" x14ac:dyDescent="0.25">
      <c r="A2374" s="3" t="str">
        <f t="shared" si="37"/>
        <v>Climate Zone16Average Event Day (5:00pm-6:00pm)21</v>
      </c>
      <c r="B2374" t="s">
        <v>67</v>
      </c>
      <c r="C2374" t="s">
        <v>189</v>
      </c>
      <c r="D2374" t="s">
        <v>167</v>
      </c>
      <c r="E2374" t="s">
        <v>194</v>
      </c>
      <c r="F2374" s="69" t="s">
        <v>208</v>
      </c>
      <c r="G2374" s="69" t="s">
        <v>208</v>
      </c>
      <c r="H2374" s="69" t="s">
        <v>208</v>
      </c>
      <c r="I2374" s="69" t="s">
        <v>208</v>
      </c>
      <c r="J2374" s="64">
        <v>1</v>
      </c>
    </row>
    <row r="2375" spans="1:10" x14ac:dyDescent="0.25">
      <c r="A2375" s="3" t="str">
        <f t="shared" si="37"/>
        <v>Climate Zone16Average Event Day (5:00pm-6:00pm)22</v>
      </c>
      <c r="B2375" t="s">
        <v>67</v>
      </c>
      <c r="C2375" t="s">
        <v>189</v>
      </c>
      <c r="D2375" t="s">
        <v>167</v>
      </c>
      <c r="E2375" t="s">
        <v>195</v>
      </c>
      <c r="F2375" s="69" t="s">
        <v>208</v>
      </c>
      <c r="G2375" s="69" t="s">
        <v>208</v>
      </c>
      <c r="H2375" s="69" t="s">
        <v>208</v>
      </c>
      <c r="I2375" s="69" t="s">
        <v>208</v>
      </c>
      <c r="J2375" s="64">
        <v>1</v>
      </c>
    </row>
    <row r="2376" spans="1:10" x14ac:dyDescent="0.25">
      <c r="A2376" s="3" t="str">
        <f t="shared" si="37"/>
        <v>Climate Zone16Average Event Day (5:00pm-6:00pm)23</v>
      </c>
      <c r="B2376" t="s">
        <v>67</v>
      </c>
      <c r="C2376" t="s">
        <v>189</v>
      </c>
      <c r="D2376" t="s">
        <v>167</v>
      </c>
      <c r="E2376" t="s">
        <v>196</v>
      </c>
      <c r="F2376" s="69" t="s">
        <v>208</v>
      </c>
      <c r="G2376" s="69" t="s">
        <v>208</v>
      </c>
      <c r="H2376" s="69" t="s">
        <v>208</v>
      </c>
      <c r="I2376" s="69" t="s">
        <v>208</v>
      </c>
      <c r="J2376" s="64">
        <v>1</v>
      </c>
    </row>
    <row r="2377" spans="1:10" x14ac:dyDescent="0.25">
      <c r="A2377" s="3" t="str">
        <f t="shared" si="37"/>
        <v>Climate Zone16Average Event Day (5:00pm-6:00pm)24</v>
      </c>
      <c r="B2377" t="s">
        <v>67</v>
      </c>
      <c r="C2377" t="s">
        <v>189</v>
      </c>
      <c r="D2377" t="s">
        <v>167</v>
      </c>
      <c r="E2377" t="s">
        <v>197</v>
      </c>
      <c r="F2377" s="69" t="s">
        <v>208</v>
      </c>
      <c r="G2377" s="69" t="s">
        <v>208</v>
      </c>
      <c r="H2377" s="69" t="s">
        <v>208</v>
      </c>
      <c r="I2377" s="69" t="s">
        <v>208</v>
      </c>
      <c r="J2377" s="64">
        <v>1</v>
      </c>
    </row>
    <row r="2378" spans="1:10" x14ac:dyDescent="0.25">
      <c r="A2378" s="3" t="str">
        <f t="shared" si="37"/>
        <v>Climate Zone56/17/2021 (5:00pm-6:00pm)1</v>
      </c>
      <c r="B2378" t="s">
        <v>67</v>
      </c>
      <c r="C2378" t="s">
        <v>178</v>
      </c>
      <c r="D2378" t="s">
        <v>170</v>
      </c>
      <c r="E2378" t="s">
        <v>174</v>
      </c>
      <c r="F2378" s="69" t="s">
        <v>208</v>
      </c>
      <c r="G2378" s="69" t="s">
        <v>208</v>
      </c>
      <c r="H2378" s="69" t="s">
        <v>208</v>
      </c>
      <c r="I2378" s="69" t="s">
        <v>208</v>
      </c>
      <c r="J2378" s="64">
        <v>1</v>
      </c>
    </row>
    <row r="2379" spans="1:10" x14ac:dyDescent="0.25">
      <c r="A2379" s="3" t="str">
        <f t="shared" si="37"/>
        <v>Climate Zone56/17/2021 (5:00pm-6:00pm)2</v>
      </c>
      <c r="B2379" t="s">
        <v>67</v>
      </c>
      <c r="C2379" t="s">
        <v>178</v>
      </c>
      <c r="D2379" t="s">
        <v>170</v>
      </c>
      <c r="E2379" t="s">
        <v>175</v>
      </c>
      <c r="F2379" s="69" t="s">
        <v>208</v>
      </c>
      <c r="G2379" s="69" t="s">
        <v>208</v>
      </c>
      <c r="H2379" s="69" t="s">
        <v>208</v>
      </c>
      <c r="I2379" s="69" t="s">
        <v>208</v>
      </c>
      <c r="J2379" s="64">
        <v>1</v>
      </c>
    </row>
    <row r="2380" spans="1:10" x14ac:dyDescent="0.25">
      <c r="A2380" s="3" t="str">
        <f t="shared" si="37"/>
        <v>Climate Zone56/17/2021 (5:00pm-6:00pm)3</v>
      </c>
      <c r="B2380" t="s">
        <v>67</v>
      </c>
      <c r="C2380" t="s">
        <v>178</v>
      </c>
      <c r="D2380" t="s">
        <v>170</v>
      </c>
      <c r="E2380" t="s">
        <v>176</v>
      </c>
      <c r="F2380" s="69" t="s">
        <v>208</v>
      </c>
      <c r="G2380" s="69" t="s">
        <v>208</v>
      </c>
      <c r="H2380" s="69" t="s">
        <v>208</v>
      </c>
      <c r="I2380" s="69" t="s">
        <v>208</v>
      </c>
      <c r="J2380" s="64">
        <v>1</v>
      </c>
    </row>
    <row r="2381" spans="1:10" x14ac:dyDescent="0.25">
      <c r="A2381" s="3" t="str">
        <f t="shared" si="37"/>
        <v>Climate Zone56/17/2021 (5:00pm-6:00pm)4</v>
      </c>
      <c r="B2381" t="s">
        <v>67</v>
      </c>
      <c r="C2381" t="s">
        <v>178</v>
      </c>
      <c r="D2381" t="s">
        <v>170</v>
      </c>
      <c r="E2381" t="s">
        <v>177</v>
      </c>
      <c r="F2381" s="69" t="s">
        <v>208</v>
      </c>
      <c r="G2381" s="69" t="s">
        <v>208</v>
      </c>
      <c r="H2381" s="69" t="s">
        <v>208</v>
      </c>
      <c r="I2381" s="69" t="s">
        <v>208</v>
      </c>
      <c r="J2381" s="64">
        <v>1</v>
      </c>
    </row>
    <row r="2382" spans="1:10" x14ac:dyDescent="0.25">
      <c r="A2382" s="3" t="str">
        <f t="shared" si="37"/>
        <v>Climate Zone56/17/2021 (5:00pm-6:00pm)5</v>
      </c>
      <c r="B2382" t="s">
        <v>67</v>
      </c>
      <c r="C2382" t="s">
        <v>178</v>
      </c>
      <c r="D2382" t="s">
        <v>170</v>
      </c>
      <c r="E2382" t="s">
        <v>178</v>
      </c>
      <c r="F2382" s="69" t="s">
        <v>208</v>
      </c>
      <c r="G2382" s="69" t="s">
        <v>208</v>
      </c>
      <c r="H2382" s="69" t="s">
        <v>208</v>
      </c>
      <c r="I2382" s="69" t="s">
        <v>208</v>
      </c>
      <c r="J2382" s="64">
        <v>1</v>
      </c>
    </row>
    <row r="2383" spans="1:10" x14ac:dyDescent="0.25">
      <c r="A2383" s="3" t="str">
        <f t="shared" si="37"/>
        <v>Climate Zone56/17/2021 (5:00pm-6:00pm)6</v>
      </c>
      <c r="B2383" t="s">
        <v>67</v>
      </c>
      <c r="C2383" t="s">
        <v>178</v>
      </c>
      <c r="D2383" t="s">
        <v>170</v>
      </c>
      <c r="E2383" t="s">
        <v>179</v>
      </c>
      <c r="F2383" s="69" t="s">
        <v>208</v>
      </c>
      <c r="G2383" s="69" t="s">
        <v>208</v>
      </c>
      <c r="H2383" s="69" t="s">
        <v>208</v>
      </c>
      <c r="I2383" s="69" t="s">
        <v>208</v>
      </c>
      <c r="J2383" s="64">
        <v>1</v>
      </c>
    </row>
    <row r="2384" spans="1:10" x14ac:dyDescent="0.25">
      <c r="A2384" s="3" t="str">
        <f t="shared" si="37"/>
        <v>Climate Zone56/17/2021 (5:00pm-6:00pm)7</v>
      </c>
      <c r="B2384" t="s">
        <v>67</v>
      </c>
      <c r="C2384" t="s">
        <v>178</v>
      </c>
      <c r="D2384" t="s">
        <v>170</v>
      </c>
      <c r="E2384" t="s">
        <v>180</v>
      </c>
      <c r="F2384" s="69" t="s">
        <v>208</v>
      </c>
      <c r="G2384" s="69" t="s">
        <v>208</v>
      </c>
      <c r="H2384" s="69" t="s">
        <v>208</v>
      </c>
      <c r="I2384" s="69" t="s">
        <v>208</v>
      </c>
      <c r="J2384" s="64">
        <v>1</v>
      </c>
    </row>
    <row r="2385" spans="1:10" x14ac:dyDescent="0.25">
      <c r="A2385" s="3" t="str">
        <f t="shared" si="37"/>
        <v>Climate Zone56/17/2021 (5:00pm-6:00pm)8</v>
      </c>
      <c r="B2385" t="s">
        <v>67</v>
      </c>
      <c r="C2385" t="s">
        <v>178</v>
      </c>
      <c r="D2385" t="s">
        <v>170</v>
      </c>
      <c r="E2385" t="s">
        <v>181</v>
      </c>
      <c r="F2385" s="69" t="s">
        <v>208</v>
      </c>
      <c r="G2385" s="69" t="s">
        <v>208</v>
      </c>
      <c r="H2385" s="69" t="s">
        <v>208</v>
      </c>
      <c r="I2385" s="69" t="s">
        <v>208</v>
      </c>
      <c r="J2385" s="64">
        <v>1</v>
      </c>
    </row>
    <row r="2386" spans="1:10" x14ac:dyDescent="0.25">
      <c r="A2386" s="3" t="str">
        <f t="shared" si="37"/>
        <v>Climate Zone56/17/2021 (5:00pm-6:00pm)9</v>
      </c>
      <c r="B2386" t="s">
        <v>67</v>
      </c>
      <c r="C2386" t="s">
        <v>178</v>
      </c>
      <c r="D2386" t="s">
        <v>170</v>
      </c>
      <c r="E2386" t="s">
        <v>182</v>
      </c>
      <c r="F2386" s="69" t="s">
        <v>208</v>
      </c>
      <c r="G2386" s="69" t="s">
        <v>208</v>
      </c>
      <c r="H2386" s="69" t="s">
        <v>208</v>
      </c>
      <c r="I2386" s="69" t="s">
        <v>208</v>
      </c>
      <c r="J2386" s="64">
        <v>1</v>
      </c>
    </row>
    <row r="2387" spans="1:10" x14ac:dyDescent="0.25">
      <c r="A2387" s="3" t="str">
        <f t="shared" si="37"/>
        <v>Climate Zone56/17/2021 (5:00pm-6:00pm)10</v>
      </c>
      <c r="B2387" t="s">
        <v>67</v>
      </c>
      <c r="C2387" t="s">
        <v>178</v>
      </c>
      <c r="D2387" t="s">
        <v>170</v>
      </c>
      <c r="E2387" t="s">
        <v>183</v>
      </c>
      <c r="F2387" s="69" t="s">
        <v>208</v>
      </c>
      <c r="G2387" s="69" t="s">
        <v>208</v>
      </c>
      <c r="H2387" s="69" t="s">
        <v>208</v>
      </c>
      <c r="I2387" s="69" t="s">
        <v>208</v>
      </c>
      <c r="J2387" s="64">
        <v>1</v>
      </c>
    </row>
    <row r="2388" spans="1:10" x14ac:dyDescent="0.25">
      <c r="A2388" s="3" t="str">
        <f t="shared" si="37"/>
        <v>Climate Zone56/17/2021 (5:00pm-6:00pm)11</v>
      </c>
      <c r="B2388" t="s">
        <v>67</v>
      </c>
      <c r="C2388" t="s">
        <v>178</v>
      </c>
      <c r="D2388" t="s">
        <v>170</v>
      </c>
      <c r="E2388" t="s">
        <v>184</v>
      </c>
      <c r="F2388" s="69" t="s">
        <v>208</v>
      </c>
      <c r="G2388" s="69" t="s">
        <v>208</v>
      </c>
      <c r="H2388" s="69" t="s">
        <v>208</v>
      </c>
      <c r="I2388" s="69" t="s">
        <v>208</v>
      </c>
      <c r="J2388" s="64">
        <v>1</v>
      </c>
    </row>
    <row r="2389" spans="1:10" x14ac:dyDescent="0.25">
      <c r="A2389" s="3" t="str">
        <f t="shared" si="37"/>
        <v>Climate Zone56/17/2021 (5:00pm-6:00pm)12</v>
      </c>
      <c r="B2389" t="s">
        <v>67</v>
      </c>
      <c r="C2389" t="s">
        <v>178</v>
      </c>
      <c r="D2389" t="s">
        <v>170</v>
      </c>
      <c r="E2389" t="s">
        <v>185</v>
      </c>
      <c r="F2389" s="69" t="s">
        <v>208</v>
      </c>
      <c r="G2389" s="69" t="s">
        <v>208</v>
      </c>
      <c r="H2389" s="69" t="s">
        <v>208</v>
      </c>
      <c r="I2389" s="69" t="s">
        <v>208</v>
      </c>
      <c r="J2389" s="64">
        <v>1</v>
      </c>
    </row>
    <row r="2390" spans="1:10" x14ac:dyDescent="0.25">
      <c r="A2390" s="3" t="str">
        <f t="shared" si="37"/>
        <v>Climate Zone56/17/2021 (5:00pm-6:00pm)13</v>
      </c>
      <c r="B2390" t="s">
        <v>67</v>
      </c>
      <c r="C2390" t="s">
        <v>178</v>
      </c>
      <c r="D2390" t="s">
        <v>170</v>
      </c>
      <c r="E2390" t="s">
        <v>186</v>
      </c>
      <c r="F2390" s="69" t="s">
        <v>208</v>
      </c>
      <c r="G2390" s="69" t="s">
        <v>208</v>
      </c>
      <c r="H2390" s="69" t="s">
        <v>208</v>
      </c>
      <c r="I2390" s="69" t="s">
        <v>208</v>
      </c>
      <c r="J2390" s="64">
        <v>1</v>
      </c>
    </row>
    <row r="2391" spans="1:10" x14ac:dyDescent="0.25">
      <c r="A2391" s="3" t="str">
        <f t="shared" si="37"/>
        <v>Climate Zone56/17/2021 (5:00pm-6:00pm)14</v>
      </c>
      <c r="B2391" t="s">
        <v>67</v>
      </c>
      <c r="C2391" t="s">
        <v>178</v>
      </c>
      <c r="D2391" t="s">
        <v>170</v>
      </c>
      <c r="E2391" t="s">
        <v>187</v>
      </c>
      <c r="F2391" s="69" t="s">
        <v>208</v>
      </c>
      <c r="G2391" s="69" t="s">
        <v>208</v>
      </c>
      <c r="H2391" s="69" t="s">
        <v>208</v>
      </c>
      <c r="I2391" s="69" t="s">
        <v>208</v>
      </c>
      <c r="J2391" s="64">
        <v>1</v>
      </c>
    </row>
    <row r="2392" spans="1:10" x14ac:dyDescent="0.25">
      <c r="A2392" s="3" t="str">
        <f t="shared" si="37"/>
        <v>Climate Zone56/17/2021 (5:00pm-6:00pm)15</v>
      </c>
      <c r="B2392" t="s">
        <v>67</v>
      </c>
      <c r="C2392" t="s">
        <v>178</v>
      </c>
      <c r="D2392" t="s">
        <v>170</v>
      </c>
      <c r="E2392" t="s">
        <v>188</v>
      </c>
      <c r="F2392" s="69" t="s">
        <v>208</v>
      </c>
      <c r="G2392" s="69" t="s">
        <v>208</v>
      </c>
      <c r="H2392" s="69" t="s">
        <v>208</v>
      </c>
      <c r="I2392" s="69" t="s">
        <v>208</v>
      </c>
      <c r="J2392" s="64">
        <v>1</v>
      </c>
    </row>
    <row r="2393" spans="1:10" x14ac:dyDescent="0.25">
      <c r="A2393" s="3" t="str">
        <f t="shared" si="37"/>
        <v>Climate Zone56/17/2021 (5:00pm-6:00pm)16</v>
      </c>
      <c r="B2393" t="s">
        <v>67</v>
      </c>
      <c r="C2393" t="s">
        <v>178</v>
      </c>
      <c r="D2393" t="s">
        <v>170</v>
      </c>
      <c r="E2393" t="s">
        <v>189</v>
      </c>
      <c r="F2393" s="69" t="s">
        <v>208</v>
      </c>
      <c r="G2393" s="69" t="s">
        <v>208</v>
      </c>
      <c r="H2393" s="69" t="s">
        <v>208</v>
      </c>
      <c r="I2393" s="69" t="s">
        <v>208</v>
      </c>
      <c r="J2393" s="64">
        <v>1</v>
      </c>
    </row>
    <row r="2394" spans="1:10" x14ac:dyDescent="0.25">
      <c r="A2394" s="3" t="str">
        <f t="shared" si="37"/>
        <v>Climate Zone56/17/2021 (5:00pm-6:00pm)17</v>
      </c>
      <c r="B2394" t="s">
        <v>67</v>
      </c>
      <c r="C2394" t="s">
        <v>178</v>
      </c>
      <c r="D2394" t="s">
        <v>170</v>
      </c>
      <c r="E2394" t="s">
        <v>190</v>
      </c>
      <c r="F2394" s="69" t="s">
        <v>208</v>
      </c>
      <c r="G2394" s="69" t="s">
        <v>208</v>
      </c>
      <c r="H2394" s="69" t="s">
        <v>208</v>
      </c>
      <c r="I2394" s="69" t="s">
        <v>208</v>
      </c>
      <c r="J2394" s="64">
        <v>1</v>
      </c>
    </row>
    <row r="2395" spans="1:10" x14ac:dyDescent="0.25">
      <c r="A2395" s="3" t="str">
        <f t="shared" si="37"/>
        <v>Climate Zone56/17/2021 (5:00pm-6:00pm)18</v>
      </c>
      <c r="B2395" t="s">
        <v>67</v>
      </c>
      <c r="C2395" t="s">
        <v>178</v>
      </c>
      <c r="D2395" t="s">
        <v>170</v>
      </c>
      <c r="E2395" t="s">
        <v>191</v>
      </c>
      <c r="F2395" s="69" t="s">
        <v>208</v>
      </c>
      <c r="G2395" s="69" t="s">
        <v>208</v>
      </c>
      <c r="H2395" s="69" t="s">
        <v>208</v>
      </c>
      <c r="I2395" s="69" t="s">
        <v>208</v>
      </c>
      <c r="J2395" s="64">
        <v>1</v>
      </c>
    </row>
    <row r="2396" spans="1:10" x14ac:dyDescent="0.25">
      <c r="A2396" s="3" t="str">
        <f t="shared" si="37"/>
        <v>Climate Zone56/17/2021 (5:00pm-6:00pm)19</v>
      </c>
      <c r="B2396" t="s">
        <v>67</v>
      </c>
      <c r="C2396" t="s">
        <v>178</v>
      </c>
      <c r="D2396" t="s">
        <v>170</v>
      </c>
      <c r="E2396" t="s">
        <v>192</v>
      </c>
      <c r="F2396" s="69" t="s">
        <v>208</v>
      </c>
      <c r="G2396" s="69" t="s">
        <v>208</v>
      </c>
      <c r="H2396" s="69" t="s">
        <v>208</v>
      </c>
      <c r="I2396" s="69" t="s">
        <v>208</v>
      </c>
      <c r="J2396" s="64">
        <v>1</v>
      </c>
    </row>
    <row r="2397" spans="1:10" x14ac:dyDescent="0.25">
      <c r="A2397" s="3" t="str">
        <f t="shared" si="37"/>
        <v>Climate Zone56/17/2021 (5:00pm-6:00pm)20</v>
      </c>
      <c r="B2397" t="s">
        <v>67</v>
      </c>
      <c r="C2397" t="s">
        <v>178</v>
      </c>
      <c r="D2397" t="s">
        <v>170</v>
      </c>
      <c r="E2397" t="s">
        <v>193</v>
      </c>
      <c r="F2397" s="69" t="s">
        <v>208</v>
      </c>
      <c r="G2397" s="69" t="s">
        <v>208</v>
      </c>
      <c r="H2397" s="69" t="s">
        <v>208</v>
      </c>
      <c r="I2397" s="69" t="s">
        <v>208</v>
      </c>
      <c r="J2397" s="64">
        <v>1</v>
      </c>
    </row>
    <row r="2398" spans="1:10" x14ac:dyDescent="0.25">
      <c r="A2398" s="3" t="str">
        <f t="shared" si="37"/>
        <v>Climate Zone56/17/2021 (5:00pm-6:00pm)21</v>
      </c>
      <c r="B2398" t="s">
        <v>67</v>
      </c>
      <c r="C2398" t="s">
        <v>178</v>
      </c>
      <c r="D2398" t="s">
        <v>170</v>
      </c>
      <c r="E2398" t="s">
        <v>194</v>
      </c>
      <c r="F2398" s="69" t="s">
        <v>208</v>
      </c>
      <c r="G2398" s="69" t="s">
        <v>208</v>
      </c>
      <c r="H2398" s="69" t="s">
        <v>208</v>
      </c>
      <c r="I2398" s="69" t="s">
        <v>208</v>
      </c>
      <c r="J2398" s="64">
        <v>1</v>
      </c>
    </row>
    <row r="2399" spans="1:10" x14ac:dyDescent="0.25">
      <c r="A2399" s="3" t="str">
        <f t="shared" si="37"/>
        <v>Climate Zone56/17/2021 (5:00pm-6:00pm)22</v>
      </c>
      <c r="B2399" t="s">
        <v>67</v>
      </c>
      <c r="C2399" t="s">
        <v>178</v>
      </c>
      <c r="D2399" t="s">
        <v>170</v>
      </c>
      <c r="E2399" t="s">
        <v>195</v>
      </c>
      <c r="F2399" s="69" t="s">
        <v>208</v>
      </c>
      <c r="G2399" s="69" t="s">
        <v>208</v>
      </c>
      <c r="H2399" s="69" t="s">
        <v>208</v>
      </c>
      <c r="I2399" s="69" t="s">
        <v>208</v>
      </c>
      <c r="J2399" s="64">
        <v>1</v>
      </c>
    </row>
    <row r="2400" spans="1:10" x14ac:dyDescent="0.25">
      <c r="A2400" s="3" t="str">
        <f t="shared" si="37"/>
        <v>Climate Zone56/17/2021 (5:00pm-6:00pm)23</v>
      </c>
      <c r="B2400" t="s">
        <v>67</v>
      </c>
      <c r="C2400" t="s">
        <v>178</v>
      </c>
      <c r="D2400" t="s">
        <v>170</v>
      </c>
      <c r="E2400" t="s">
        <v>196</v>
      </c>
      <c r="F2400" s="69" t="s">
        <v>208</v>
      </c>
      <c r="G2400" s="69" t="s">
        <v>208</v>
      </c>
      <c r="H2400" s="69" t="s">
        <v>208</v>
      </c>
      <c r="I2400" s="69" t="s">
        <v>208</v>
      </c>
      <c r="J2400" s="64">
        <v>1</v>
      </c>
    </row>
    <row r="2401" spans="1:10" x14ac:dyDescent="0.25">
      <c r="A2401" s="3" t="str">
        <f t="shared" si="37"/>
        <v>Climate Zone56/17/2021 (5:00pm-6:00pm)24</v>
      </c>
      <c r="B2401" t="s">
        <v>67</v>
      </c>
      <c r="C2401" t="s">
        <v>178</v>
      </c>
      <c r="D2401" t="s">
        <v>170</v>
      </c>
      <c r="E2401" t="s">
        <v>197</v>
      </c>
      <c r="F2401" s="69" t="s">
        <v>208</v>
      </c>
      <c r="G2401" s="69" t="s">
        <v>208</v>
      </c>
      <c r="H2401" s="69" t="s">
        <v>208</v>
      </c>
      <c r="I2401" s="69" t="s">
        <v>208</v>
      </c>
      <c r="J2401" s="64">
        <v>1</v>
      </c>
    </row>
    <row r="2402" spans="1:10" x14ac:dyDescent="0.25">
      <c r="A2402" s="3" t="str">
        <f t="shared" si="37"/>
        <v>Climate Zone57/9/2021 (5:50pm-8:55pm)1</v>
      </c>
      <c r="B2402" t="s">
        <v>67</v>
      </c>
      <c r="C2402" t="s">
        <v>178</v>
      </c>
      <c r="D2402" t="s">
        <v>171</v>
      </c>
      <c r="E2402" t="s">
        <v>174</v>
      </c>
      <c r="F2402" s="69" t="s">
        <v>208</v>
      </c>
      <c r="G2402" s="69" t="s">
        <v>208</v>
      </c>
      <c r="H2402" s="69" t="s">
        <v>208</v>
      </c>
      <c r="I2402" s="69" t="s">
        <v>208</v>
      </c>
      <c r="J2402" s="64">
        <v>1</v>
      </c>
    </row>
    <row r="2403" spans="1:10" x14ac:dyDescent="0.25">
      <c r="A2403" s="3" t="str">
        <f t="shared" si="37"/>
        <v>Climate Zone57/9/2021 (5:50pm-8:55pm)2</v>
      </c>
      <c r="B2403" t="s">
        <v>67</v>
      </c>
      <c r="C2403" t="s">
        <v>178</v>
      </c>
      <c r="D2403" t="s">
        <v>171</v>
      </c>
      <c r="E2403" t="s">
        <v>175</v>
      </c>
      <c r="F2403" s="69" t="s">
        <v>208</v>
      </c>
      <c r="G2403" s="69" t="s">
        <v>208</v>
      </c>
      <c r="H2403" s="69" t="s">
        <v>208</v>
      </c>
      <c r="I2403" s="69" t="s">
        <v>208</v>
      </c>
      <c r="J2403" s="64">
        <v>1</v>
      </c>
    </row>
    <row r="2404" spans="1:10" x14ac:dyDescent="0.25">
      <c r="A2404" s="3" t="str">
        <f t="shared" si="37"/>
        <v>Climate Zone57/9/2021 (5:50pm-8:55pm)3</v>
      </c>
      <c r="B2404" t="s">
        <v>67</v>
      </c>
      <c r="C2404" t="s">
        <v>178</v>
      </c>
      <c r="D2404" t="s">
        <v>171</v>
      </c>
      <c r="E2404" t="s">
        <v>176</v>
      </c>
      <c r="F2404" s="69" t="s">
        <v>208</v>
      </c>
      <c r="G2404" s="69" t="s">
        <v>208</v>
      </c>
      <c r="H2404" s="69" t="s">
        <v>208</v>
      </c>
      <c r="I2404" s="69" t="s">
        <v>208</v>
      </c>
      <c r="J2404" s="64">
        <v>1</v>
      </c>
    </row>
    <row r="2405" spans="1:10" x14ac:dyDescent="0.25">
      <c r="A2405" s="3" t="str">
        <f t="shared" si="37"/>
        <v>Climate Zone57/9/2021 (5:50pm-8:55pm)4</v>
      </c>
      <c r="B2405" t="s">
        <v>67</v>
      </c>
      <c r="C2405" t="s">
        <v>178</v>
      </c>
      <c r="D2405" t="s">
        <v>171</v>
      </c>
      <c r="E2405" t="s">
        <v>177</v>
      </c>
      <c r="F2405" s="69" t="s">
        <v>208</v>
      </c>
      <c r="G2405" s="69" t="s">
        <v>208</v>
      </c>
      <c r="H2405" s="69" t="s">
        <v>208</v>
      </c>
      <c r="I2405" s="69" t="s">
        <v>208</v>
      </c>
      <c r="J2405" s="64">
        <v>1</v>
      </c>
    </row>
    <row r="2406" spans="1:10" x14ac:dyDescent="0.25">
      <c r="A2406" s="3" t="str">
        <f t="shared" si="37"/>
        <v>Climate Zone57/9/2021 (5:50pm-8:55pm)5</v>
      </c>
      <c r="B2406" t="s">
        <v>67</v>
      </c>
      <c r="C2406" t="s">
        <v>178</v>
      </c>
      <c r="D2406" t="s">
        <v>171</v>
      </c>
      <c r="E2406" t="s">
        <v>178</v>
      </c>
      <c r="F2406" s="69" t="s">
        <v>208</v>
      </c>
      <c r="G2406" s="69" t="s">
        <v>208</v>
      </c>
      <c r="H2406" s="69" t="s">
        <v>208</v>
      </c>
      <c r="I2406" s="69" t="s">
        <v>208</v>
      </c>
      <c r="J2406" s="64">
        <v>1</v>
      </c>
    </row>
    <row r="2407" spans="1:10" x14ac:dyDescent="0.25">
      <c r="A2407" s="3" t="str">
        <f t="shared" si="37"/>
        <v>Climate Zone57/9/2021 (5:50pm-8:55pm)6</v>
      </c>
      <c r="B2407" t="s">
        <v>67</v>
      </c>
      <c r="C2407" t="s">
        <v>178</v>
      </c>
      <c r="D2407" t="s">
        <v>171</v>
      </c>
      <c r="E2407" t="s">
        <v>179</v>
      </c>
      <c r="F2407" s="69" t="s">
        <v>208</v>
      </c>
      <c r="G2407" s="69" t="s">
        <v>208</v>
      </c>
      <c r="H2407" s="69" t="s">
        <v>208</v>
      </c>
      <c r="I2407" s="69" t="s">
        <v>208</v>
      </c>
      <c r="J2407" s="64">
        <v>1</v>
      </c>
    </row>
    <row r="2408" spans="1:10" x14ac:dyDescent="0.25">
      <c r="A2408" s="3" t="str">
        <f t="shared" si="37"/>
        <v>Climate Zone57/9/2021 (5:50pm-8:55pm)7</v>
      </c>
      <c r="B2408" t="s">
        <v>67</v>
      </c>
      <c r="C2408" t="s">
        <v>178</v>
      </c>
      <c r="D2408" t="s">
        <v>171</v>
      </c>
      <c r="E2408" t="s">
        <v>180</v>
      </c>
      <c r="F2408" s="69" t="s">
        <v>208</v>
      </c>
      <c r="G2408" s="69" t="s">
        <v>208</v>
      </c>
      <c r="H2408" s="69" t="s">
        <v>208</v>
      </c>
      <c r="I2408" s="69" t="s">
        <v>208</v>
      </c>
      <c r="J2408" s="64">
        <v>1</v>
      </c>
    </row>
    <row r="2409" spans="1:10" x14ac:dyDescent="0.25">
      <c r="A2409" s="3" t="str">
        <f t="shared" si="37"/>
        <v>Climate Zone57/9/2021 (5:50pm-8:55pm)8</v>
      </c>
      <c r="B2409" t="s">
        <v>67</v>
      </c>
      <c r="C2409" t="s">
        <v>178</v>
      </c>
      <c r="D2409" t="s">
        <v>171</v>
      </c>
      <c r="E2409" t="s">
        <v>181</v>
      </c>
      <c r="F2409" s="69" t="s">
        <v>208</v>
      </c>
      <c r="G2409" s="69" t="s">
        <v>208</v>
      </c>
      <c r="H2409" s="69" t="s">
        <v>208</v>
      </c>
      <c r="I2409" s="69" t="s">
        <v>208</v>
      </c>
      <c r="J2409" s="64">
        <v>1</v>
      </c>
    </row>
    <row r="2410" spans="1:10" x14ac:dyDescent="0.25">
      <c r="A2410" s="3" t="str">
        <f t="shared" si="37"/>
        <v>Climate Zone57/9/2021 (5:50pm-8:55pm)9</v>
      </c>
      <c r="B2410" t="s">
        <v>67</v>
      </c>
      <c r="C2410" t="s">
        <v>178</v>
      </c>
      <c r="D2410" t="s">
        <v>171</v>
      </c>
      <c r="E2410" t="s">
        <v>182</v>
      </c>
      <c r="F2410" s="69" t="s">
        <v>208</v>
      </c>
      <c r="G2410" s="69" t="s">
        <v>208</v>
      </c>
      <c r="H2410" s="69" t="s">
        <v>208</v>
      </c>
      <c r="I2410" s="69" t="s">
        <v>208</v>
      </c>
      <c r="J2410" s="64">
        <v>1</v>
      </c>
    </row>
    <row r="2411" spans="1:10" x14ac:dyDescent="0.25">
      <c r="A2411" s="3" t="str">
        <f t="shared" si="37"/>
        <v>Climate Zone57/9/2021 (5:50pm-8:55pm)10</v>
      </c>
      <c r="B2411" t="s">
        <v>67</v>
      </c>
      <c r="C2411" t="s">
        <v>178</v>
      </c>
      <c r="D2411" t="s">
        <v>171</v>
      </c>
      <c r="E2411" t="s">
        <v>183</v>
      </c>
      <c r="F2411" s="69" t="s">
        <v>208</v>
      </c>
      <c r="G2411" s="69" t="s">
        <v>208</v>
      </c>
      <c r="H2411" s="69" t="s">
        <v>208</v>
      </c>
      <c r="I2411" s="69" t="s">
        <v>208</v>
      </c>
      <c r="J2411" s="64">
        <v>1</v>
      </c>
    </row>
    <row r="2412" spans="1:10" x14ac:dyDescent="0.25">
      <c r="A2412" s="3" t="str">
        <f t="shared" si="37"/>
        <v>Climate Zone57/9/2021 (5:50pm-8:55pm)11</v>
      </c>
      <c r="B2412" t="s">
        <v>67</v>
      </c>
      <c r="C2412" t="s">
        <v>178</v>
      </c>
      <c r="D2412" t="s">
        <v>171</v>
      </c>
      <c r="E2412" t="s">
        <v>184</v>
      </c>
      <c r="F2412" s="69" t="s">
        <v>208</v>
      </c>
      <c r="G2412" s="69" t="s">
        <v>208</v>
      </c>
      <c r="H2412" s="69" t="s">
        <v>208</v>
      </c>
      <c r="I2412" s="69" t="s">
        <v>208</v>
      </c>
      <c r="J2412" s="64">
        <v>1</v>
      </c>
    </row>
    <row r="2413" spans="1:10" x14ac:dyDescent="0.25">
      <c r="A2413" s="3" t="str">
        <f t="shared" si="37"/>
        <v>Climate Zone57/9/2021 (5:50pm-8:55pm)12</v>
      </c>
      <c r="B2413" t="s">
        <v>67</v>
      </c>
      <c r="C2413" t="s">
        <v>178</v>
      </c>
      <c r="D2413" t="s">
        <v>171</v>
      </c>
      <c r="E2413" t="s">
        <v>185</v>
      </c>
      <c r="F2413" s="69" t="s">
        <v>208</v>
      </c>
      <c r="G2413" s="69" t="s">
        <v>208</v>
      </c>
      <c r="H2413" s="69" t="s">
        <v>208</v>
      </c>
      <c r="I2413" s="69" t="s">
        <v>208</v>
      </c>
      <c r="J2413" s="64">
        <v>1</v>
      </c>
    </row>
    <row r="2414" spans="1:10" x14ac:dyDescent="0.25">
      <c r="A2414" s="3" t="str">
        <f t="shared" si="37"/>
        <v>Climate Zone57/9/2021 (5:50pm-8:55pm)13</v>
      </c>
      <c r="B2414" t="s">
        <v>67</v>
      </c>
      <c r="C2414" t="s">
        <v>178</v>
      </c>
      <c r="D2414" t="s">
        <v>171</v>
      </c>
      <c r="E2414" t="s">
        <v>186</v>
      </c>
      <c r="F2414" s="69" t="s">
        <v>208</v>
      </c>
      <c r="G2414" s="69" t="s">
        <v>208</v>
      </c>
      <c r="H2414" s="69" t="s">
        <v>208</v>
      </c>
      <c r="I2414" s="69" t="s">
        <v>208</v>
      </c>
      <c r="J2414" s="64">
        <v>1</v>
      </c>
    </row>
    <row r="2415" spans="1:10" x14ac:dyDescent="0.25">
      <c r="A2415" s="3" t="str">
        <f t="shared" si="37"/>
        <v>Climate Zone57/9/2021 (5:50pm-8:55pm)14</v>
      </c>
      <c r="B2415" t="s">
        <v>67</v>
      </c>
      <c r="C2415" t="s">
        <v>178</v>
      </c>
      <c r="D2415" t="s">
        <v>171</v>
      </c>
      <c r="E2415" t="s">
        <v>187</v>
      </c>
      <c r="F2415" s="69" t="s">
        <v>208</v>
      </c>
      <c r="G2415" s="69" t="s">
        <v>208</v>
      </c>
      <c r="H2415" s="69" t="s">
        <v>208</v>
      </c>
      <c r="I2415" s="69" t="s">
        <v>208</v>
      </c>
      <c r="J2415" s="64">
        <v>1</v>
      </c>
    </row>
    <row r="2416" spans="1:10" x14ac:dyDescent="0.25">
      <c r="A2416" s="3" t="str">
        <f t="shared" si="37"/>
        <v>Climate Zone57/9/2021 (5:50pm-8:55pm)15</v>
      </c>
      <c r="B2416" t="s">
        <v>67</v>
      </c>
      <c r="C2416" t="s">
        <v>178</v>
      </c>
      <c r="D2416" t="s">
        <v>171</v>
      </c>
      <c r="E2416" t="s">
        <v>188</v>
      </c>
      <c r="F2416" s="69" t="s">
        <v>208</v>
      </c>
      <c r="G2416" s="69" t="s">
        <v>208</v>
      </c>
      <c r="H2416" s="69" t="s">
        <v>208</v>
      </c>
      <c r="I2416" s="69" t="s">
        <v>208</v>
      </c>
      <c r="J2416" s="64">
        <v>1</v>
      </c>
    </row>
    <row r="2417" spans="1:10" x14ac:dyDescent="0.25">
      <c r="A2417" s="3" t="str">
        <f t="shared" si="37"/>
        <v>Climate Zone57/9/2021 (5:50pm-8:55pm)16</v>
      </c>
      <c r="B2417" t="s">
        <v>67</v>
      </c>
      <c r="C2417" t="s">
        <v>178</v>
      </c>
      <c r="D2417" t="s">
        <v>171</v>
      </c>
      <c r="E2417" t="s">
        <v>189</v>
      </c>
      <c r="F2417" s="69" t="s">
        <v>208</v>
      </c>
      <c r="G2417" s="69" t="s">
        <v>208</v>
      </c>
      <c r="H2417" s="69" t="s">
        <v>208</v>
      </c>
      <c r="I2417" s="69" t="s">
        <v>208</v>
      </c>
      <c r="J2417" s="64">
        <v>1</v>
      </c>
    </row>
    <row r="2418" spans="1:10" x14ac:dyDescent="0.25">
      <c r="A2418" s="3" t="str">
        <f t="shared" si="37"/>
        <v>Climate Zone57/9/2021 (5:50pm-8:55pm)17</v>
      </c>
      <c r="B2418" t="s">
        <v>67</v>
      </c>
      <c r="C2418" t="s">
        <v>178</v>
      </c>
      <c r="D2418" t="s">
        <v>171</v>
      </c>
      <c r="E2418" t="s">
        <v>190</v>
      </c>
      <c r="F2418" s="69" t="s">
        <v>208</v>
      </c>
      <c r="G2418" s="69" t="s">
        <v>208</v>
      </c>
      <c r="H2418" s="69" t="s">
        <v>208</v>
      </c>
      <c r="I2418" s="69" t="s">
        <v>208</v>
      </c>
      <c r="J2418" s="64">
        <v>1</v>
      </c>
    </row>
    <row r="2419" spans="1:10" x14ac:dyDescent="0.25">
      <c r="A2419" s="3" t="str">
        <f t="shared" si="37"/>
        <v>Climate Zone57/9/2021 (5:50pm-8:55pm)18</v>
      </c>
      <c r="B2419" t="s">
        <v>67</v>
      </c>
      <c r="C2419" t="s">
        <v>178</v>
      </c>
      <c r="D2419" t="s">
        <v>171</v>
      </c>
      <c r="E2419" t="s">
        <v>191</v>
      </c>
      <c r="F2419" s="69" t="s">
        <v>208</v>
      </c>
      <c r="G2419" s="69" t="s">
        <v>208</v>
      </c>
      <c r="H2419" s="69" t="s">
        <v>208</v>
      </c>
      <c r="I2419" s="69" t="s">
        <v>208</v>
      </c>
      <c r="J2419" s="64">
        <v>1</v>
      </c>
    </row>
    <row r="2420" spans="1:10" x14ac:dyDescent="0.25">
      <c r="A2420" s="3" t="str">
        <f t="shared" si="37"/>
        <v>Climate Zone57/9/2021 (5:50pm-8:55pm)19</v>
      </c>
      <c r="B2420" t="s">
        <v>67</v>
      </c>
      <c r="C2420" t="s">
        <v>178</v>
      </c>
      <c r="D2420" t="s">
        <v>171</v>
      </c>
      <c r="E2420" t="s">
        <v>192</v>
      </c>
      <c r="F2420" s="69" t="s">
        <v>208</v>
      </c>
      <c r="G2420" s="69" t="s">
        <v>208</v>
      </c>
      <c r="H2420" s="69" t="s">
        <v>208</v>
      </c>
      <c r="I2420" s="69" t="s">
        <v>208</v>
      </c>
      <c r="J2420" s="64">
        <v>1</v>
      </c>
    </row>
    <row r="2421" spans="1:10" x14ac:dyDescent="0.25">
      <c r="A2421" s="3" t="str">
        <f t="shared" si="37"/>
        <v>Climate Zone57/9/2021 (5:50pm-8:55pm)20</v>
      </c>
      <c r="B2421" t="s">
        <v>67</v>
      </c>
      <c r="C2421" t="s">
        <v>178</v>
      </c>
      <c r="D2421" t="s">
        <v>171</v>
      </c>
      <c r="E2421" t="s">
        <v>193</v>
      </c>
      <c r="F2421" s="69" t="s">
        <v>208</v>
      </c>
      <c r="G2421" s="69" t="s">
        <v>208</v>
      </c>
      <c r="H2421" s="69" t="s">
        <v>208</v>
      </c>
      <c r="I2421" s="69" t="s">
        <v>208</v>
      </c>
      <c r="J2421" s="64">
        <v>1</v>
      </c>
    </row>
    <row r="2422" spans="1:10" x14ac:dyDescent="0.25">
      <c r="A2422" s="3" t="str">
        <f t="shared" si="37"/>
        <v>Climate Zone57/9/2021 (5:50pm-8:55pm)21</v>
      </c>
      <c r="B2422" t="s">
        <v>67</v>
      </c>
      <c r="C2422" t="s">
        <v>178</v>
      </c>
      <c r="D2422" t="s">
        <v>171</v>
      </c>
      <c r="E2422" t="s">
        <v>194</v>
      </c>
      <c r="F2422" s="69" t="s">
        <v>208</v>
      </c>
      <c r="G2422" s="69" t="s">
        <v>208</v>
      </c>
      <c r="H2422" s="69" t="s">
        <v>208</v>
      </c>
      <c r="I2422" s="69" t="s">
        <v>208</v>
      </c>
      <c r="J2422" s="64">
        <v>1</v>
      </c>
    </row>
    <row r="2423" spans="1:10" x14ac:dyDescent="0.25">
      <c r="A2423" s="3" t="str">
        <f t="shared" si="37"/>
        <v>Climate Zone57/9/2021 (5:50pm-8:55pm)22</v>
      </c>
      <c r="B2423" t="s">
        <v>67</v>
      </c>
      <c r="C2423" t="s">
        <v>178</v>
      </c>
      <c r="D2423" t="s">
        <v>171</v>
      </c>
      <c r="E2423" t="s">
        <v>195</v>
      </c>
      <c r="F2423" s="69" t="s">
        <v>208</v>
      </c>
      <c r="G2423" s="69" t="s">
        <v>208</v>
      </c>
      <c r="H2423" s="69" t="s">
        <v>208</v>
      </c>
      <c r="I2423" s="69" t="s">
        <v>208</v>
      </c>
      <c r="J2423" s="64">
        <v>1</v>
      </c>
    </row>
    <row r="2424" spans="1:10" x14ac:dyDescent="0.25">
      <c r="A2424" s="3" t="str">
        <f t="shared" si="37"/>
        <v>Climate Zone57/9/2021 (5:50pm-8:55pm)23</v>
      </c>
      <c r="B2424" t="s">
        <v>67</v>
      </c>
      <c r="C2424" t="s">
        <v>178</v>
      </c>
      <c r="D2424" t="s">
        <v>171</v>
      </c>
      <c r="E2424" t="s">
        <v>196</v>
      </c>
      <c r="F2424" s="69" t="s">
        <v>208</v>
      </c>
      <c r="G2424" s="69" t="s">
        <v>208</v>
      </c>
      <c r="H2424" s="69" t="s">
        <v>208</v>
      </c>
      <c r="I2424" s="69" t="s">
        <v>208</v>
      </c>
      <c r="J2424" s="64">
        <v>1</v>
      </c>
    </row>
    <row r="2425" spans="1:10" x14ac:dyDescent="0.25">
      <c r="A2425" s="3" t="str">
        <f t="shared" si="37"/>
        <v>Climate Zone57/9/2021 (5:50pm-8:55pm)24</v>
      </c>
      <c r="B2425" t="s">
        <v>67</v>
      </c>
      <c r="C2425" t="s">
        <v>178</v>
      </c>
      <c r="D2425" t="s">
        <v>171</v>
      </c>
      <c r="E2425" t="s">
        <v>197</v>
      </c>
      <c r="F2425" s="69" t="s">
        <v>208</v>
      </c>
      <c r="G2425" s="69" t="s">
        <v>208</v>
      </c>
      <c r="H2425" s="69" t="s">
        <v>208</v>
      </c>
      <c r="I2425" s="69" t="s">
        <v>208</v>
      </c>
      <c r="J2425" s="64">
        <v>1</v>
      </c>
    </row>
    <row r="2426" spans="1:10" x14ac:dyDescent="0.25">
      <c r="A2426" s="3" t="str">
        <f t="shared" si="37"/>
        <v>Climate Zone58/27/2021 (5:00pm-6:00pm)1</v>
      </c>
      <c r="B2426" t="s">
        <v>67</v>
      </c>
      <c r="C2426" t="s">
        <v>178</v>
      </c>
      <c r="D2426" t="s">
        <v>172</v>
      </c>
      <c r="E2426" t="s">
        <v>174</v>
      </c>
      <c r="F2426" s="69" t="s">
        <v>208</v>
      </c>
      <c r="G2426" s="69" t="s">
        <v>208</v>
      </c>
      <c r="H2426" s="69" t="s">
        <v>208</v>
      </c>
      <c r="I2426" s="69" t="s">
        <v>208</v>
      </c>
      <c r="J2426" s="64">
        <v>1</v>
      </c>
    </row>
    <row r="2427" spans="1:10" x14ac:dyDescent="0.25">
      <c r="A2427" s="3" t="str">
        <f t="shared" si="37"/>
        <v>Climate Zone58/27/2021 (5:00pm-6:00pm)2</v>
      </c>
      <c r="B2427" t="s">
        <v>67</v>
      </c>
      <c r="C2427" t="s">
        <v>178</v>
      </c>
      <c r="D2427" t="s">
        <v>172</v>
      </c>
      <c r="E2427" t="s">
        <v>175</v>
      </c>
      <c r="F2427" s="69" t="s">
        <v>208</v>
      </c>
      <c r="G2427" s="69" t="s">
        <v>208</v>
      </c>
      <c r="H2427" s="69" t="s">
        <v>208</v>
      </c>
      <c r="I2427" s="69" t="s">
        <v>208</v>
      </c>
      <c r="J2427" s="64">
        <v>1</v>
      </c>
    </row>
    <row r="2428" spans="1:10" x14ac:dyDescent="0.25">
      <c r="A2428" s="3" t="str">
        <f t="shared" si="37"/>
        <v>Climate Zone58/27/2021 (5:00pm-6:00pm)3</v>
      </c>
      <c r="B2428" t="s">
        <v>67</v>
      </c>
      <c r="C2428" t="s">
        <v>178</v>
      </c>
      <c r="D2428" t="s">
        <v>172</v>
      </c>
      <c r="E2428" t="s">
        <v>176</v>
      </c>
      <c r="F2428" s="69" t="s">
        <v>208</v>
      </c>
      <c r="G2428" s="69" t="s">
        <v>208</v>
      </c>
      <c r="H2428" s="69" t="s">
        <v>208</v>
      </c>
      <c r="I2428" s="69" t="s">
        <v>208</v>
      </c>
      <c r="J2428" s="64">
        <v>1</v>
      </c>
    </row>
    <row r="2429" spans="1:10" x14ac:dyDescent="0.25">
      <c r="A2429" s="3" t="str">
        <f t="shared" si="37"/>
        <v>Climate Zone58/27/2021 (5:00pm-6:00pm)4</v>
      </c>
      <c r="B2429" t="s">
        <v>67</v>
      </c>
      <c r="C2429" t="s">
        <v>178</v>
      </c>
      <c r="D2429" t="s">
        <v>172</v>
      </c>
      <c r="E2429" t="s">
        <v>177</v>
      </c>
      <c r="F2429" s="69" t="s">
        <v>208</v>
      </c>
      <c r="G2429" s="69" t="s">
        <v>208</v>
      </c>
      <c r="H2429" s="69" t="s">
        <v>208</v>
      </c>
      <c r="I2429" s="69" t="s">
        <v>208</v>
      </c>
      <c r="J2429" s="64">
        <v>1</v>
      </c>
    </row>
    <row r="2430" spans="1:10" x14ac:dyDescent="0.25">
      <c r="A2430" s="3" t="str">
        <f t="shared" si="37"/>
        <v>Climate Zone58/27/2021 (5:00pm-6:00pm)5</v>
      </c>
      <c r="B2430" t="s">
        <v>67</v>
      </c>
      <c r="C2430" t="s">
        <v>178</v>
      </c>
      <c r="D2430" t="s">
        <v>172</v>
      </c>
      <c r="E2430" t="s">
        <v>178</v>
      </c>
      <c r="F2430" s="69" t="s">
        <v>208</v>
      </c>
      <c r="G2430" s="69" t="s">
        <v>208</v>
      </c>
      <c r="H2430" s="69" t="s">
        <v>208</v>
      </c>
      <c r="I2430" s="69" t="s">
        <v>208</v>
      </c>
      <c r="J2430" s="64">
        <v>1</v>
      </c>
    </row>
    <row r="2431" spans="1:10" x14ac:dyDescent="0.25">
      <c r="A2431" s="3" t="str">
        <f t="shared" si="37"/>
        <v>Climate Zone58/27/2021 (5:00pm-6:00pm)6</v>
      </c>
      <c r="B2431" t="s">
        <v>67</v>
      </c>
      <c r="C2431" t="s">
        <v>178</v>
      </c>
      <c r="D2431" t="s">
        <v>172</v>
      </c>
      <c r="E2431" t="s">
        <v>179</v>
      </c>
      <c r="F2431" s="69" t="s">
        <v>208</v>
      </c>
      <c r="G2431" s="69" t="s">
        <v>208</v>
      </c>
      <c r="H2431" s="69" t="s">
        <v>208</v>
      </c>
      <c r="I2431" s="69" t="s">
        <v>208</v>
      </c>
      <c r="J2431" s="64">
        <v>1</v>
      </c>
    </row>
    <row r="2432" spans="1:10" x14ac:dyDescent="0.25">
      <c r="A2432" s="3" t="str">
        <f t="shared" si="37"/>
        <v>Climate Zone58/27/2021 (5:00pm-6:00pm)7</v>
      </c>
      <c r="B2432" t="s">
        <v>67</v>
      </c>
      <c r="C2432" t="s">
        <v>178</v>
      </c>
      <c r="D2432" t="s">
        <v>172</v>
      </c>
      <c r="E2432" t="s">
        <v>180</v>
      </c>
      <c r="F2432" s="69" t="s">
        <v>208</v>
      </c>
      <c r="G2432" s="69" t="s">
        <v>208</v>
      </c>
      <c r="H2432" s="69" t="s">
        <v>208</v>
      </c>
      <c r="I2432" s="69" t="s">
        <v>208</v>
      </c>
      <c r="J2432" s="64">
        <v>1</v>
      </c>
    </row>
    <row r="2433" spans="1:10" x14ac:dyDescent="0.25">
      <c r="A2433" s="3" t="str">
        <f t="shared" si="37"/>
        <v>Climate Zone58/27/2021 (5:00pm-6:00pm)8</v>
      </c>
      <c r="B2433" t="s">
        <v>67</v>
      </c>
      <c r="C2433" t="s">
        <v>178</v>
      </c>
      <c r="D2433" t="s">
        <v>172</v>
      </c>
      <c r="E2433" t="s">
        <v>181</v>
      </c>
      <c r="F2433" s="69" t="s">
        <v>208</v>
      </c>
      <c r="G2433" s="69" t="s">
        <v>208</v>
      </c>
      <c r="H2433" s="69" t="s">
        <v>208</v>
      </c>
      <c r="I2433" s="69" t="s">
        <v>208</v>
      </c>
      <c r="J2433" s="64">
        <v>1</v>
      </c>
    </row>
    <row r="2434" spans="1:10" x14ac:dyDescent="0.25">
      <c r="A2434" s="3" t="str">
        <f t="shared" si="37"/>
        <v>Climate Zone58/27/2021 (5:00pm-6:00pm)9</v>
      </c>
      <c r="B2434" t="s">
        <v>67</v>
      </c>
      <c r="C2434" t="s">
        <v>178</v>
      </c>
      <c r="D2434" t="s">
        <v>172</v>
      </c>
      <c r="E2434" t="s">
        <v>182</v>
      </c>
      <c r="F2434" s="69" t="s">
        <v>208</v>
      </c>
      <c r="G2434" s="69" t="s">
        <v>208</v>
      </c>
      <c r="H2434" s="69" t="s">
        <v>208</v>
      </c>
      <c r="I2434" s="69" t="s">
        <v>208</v>
      </c>
      <c r="J2434" s="64">
        <v>1</v>
      </c>
    </row>
    <row r="2435" spans="1:10" x14ac:dyDescent="0.25">
      <c r="A2435" s="3" t="str">
        <f t="shared" ref="A2435:A2498" si="38">B2435&amp;C2435&amp;D2435&amp;E2435</f>
        <v>Climate Zone58/27/2021 (5:00pm-6:00pm)10</v>
      </c>
      <c r="B2435" t="s">
        <v>67</v>
      </c>
      <c r="C2435" t="s">
        <v>178</v>
      </c>
      <c r="D2435" t="s">
        <v>172</v>
      </c>
      <c r="E2435" t="s">
        <v>183</v>
      </c>
      <c r="F2435" s="69" t="s">
        <v>208</v>
      </c>
      <c r="G2435" s="69" t="s">
        <v>208</v>
      </c>
      <c r="H2435" s="69" t="s">
        <v>208</v>
      </c>
      <c r="I2435" s="69" t="s">
        <v>208</v>
      </c>
      <c r="J2435" s="64">
        <v>1</v>
      </c>
    </row>
    <row r="2436" spans="1:10" x14ac:dyDescent="0.25">
      <c r="A2436" s="3" t="str">
        <f t="shared" si="38"/>
        <v>Climate Zone58/27/2021 (5:00pm-6:00pm)11</v>
      </c>
      <c r="B2436" t="s">
        <v>67</v>
      </c>
      <c r="C2436" t="s">
        <v>178</v>
      </c>
      <c r="D2436" t="s">
        <v>172</v>
      </c>
      <c r="E2436" t="s">
        <v>184</v>
      </c>
      <c r="F2436" s="69" t="s">
        <v>208</v>
      </c>
      <c r="G2436" s="69" t="s">
        <v>208</v>
      </c>
      <c r="H2436" s="69" t="s">
        <v>208</v>
      </c>
      <c r="I2436" s="69" t="s">
        <v>208</v>
      </c>
      <c r="J2436" s="64">
        <v>1</v>
      </c>
    </row>
    <row r="2437" spans="1:10" x14ac:dyDescent="0.25">
      <c r="A2437" s="3" t="str">
        <f t="shared" si="38"/>
        <v>Climate Zone58/27/2021 (5:00pm-6:00pm)12</v>
      </c>
      <c r="B2437" t="s">
        <v>67</v>
      </c>
      <c r="C2437" t="s">
        <v>178</v>
      </c>
      <c r="D2437" t="s">
        <v>172</v>
      </c>
      <c r="E2437" t="s">
        <v>185</v>
      </c>
      <c r="F2437" s="69" t="s">
        <v>208</v>
      </c>
      <c r="G2437" s="69" t="s">
        <v>208</v>
      </c>
      <c r="H2437" s="69" t="s">
        <v>208</v>
      </c>
      <c r="I2437" s="69" t="s">
        <v>208</v>
      </c>
      <c r="J2437" s="64">
        <v>1</v>
      </c>
    </row>
    <row r="2438" spans="1:10" x14ac:dyDescent="0.25">
      <c r="A2438" s="3" t="str">
        <f t="shared" si="38"/>
        <v>Climate Zone58/27/2021 (5:00pm-6:00pm)13</v>
      </c>
      <c r="B2438" t="s">
        <v>67</v>
      </c>
      <c r="C2438" t="s">
        <v>178</v>
      </c>
      <c r="D2438" t="s">
        <v>172</v>
      </c>
      <c r="E2438" t="s">
        <v>186</v>
      </c>
      <c r="F2438" s="69" t="s">
        <v>208</v>
      </c>
      <c r="G2438" s="69" t="s">
        <v>208</v>
      </c>
      <c r="H2438" s="69" t="s">
        <v>208</v>
      </c>
      <c r="I2438" s="69" t="s">
        <v>208</v>
      </c>
      <c r="J2438" s="64">
        <v>1</v>
      </c>
    </row>
    <row r="2439" spans="1:10" x14ac:dyDescent="0.25">
      <c r="A2439" s="3" t="str">
        <f t="shared" si="38"/>
        <v>Climate Zone58/27/2021 (5:00pm-6:00pm)14</v>
      </c>
      <c r="B2439" t="s">
        <v>67</v>
      </c>
      <c r="C2439" t="s">
        <v>178</v>
      </c>
      <c r="D2439" t="s">
        <v>172</v>
      </c>
      <c r="E2439" t="s">
        <v>187</v>
      </c>
      <c r="F2439" s="69" t="s">
        <v>208</v>
      </c>
      <c r="G2439" s="69" t="s">
        <v>208</v>
      </c>
      <c r="H2439" s="69" t="s">
        <v>208</v>
      </c>
      <c r="I2439" s="69" t="s">
        <v>208</v>
      </c>
      <c r="J2439" s="64">
        <v>1</v>
      </c>
    </row>
    <row r="2440" spans="1:10" x14ac:dyDescent="0.25">
      <c r="A2440" s="3" t="str">
        <f t="shared" si="38"/>
        <v>Climate Zone58/27/2021 (5:00pm-6:00pm)15</v>
      </c>
      <c r="B2440" t="s">
        <v>67</v>
      </c>
      <c r="C2440" t="s">
        <v>178</v>
      </c>
      <c r="D2440" t="s">
        <v>172</v>
      </c>
      <c r="E2440" t="s">
        <v>188</v>
      </c>
      <c r="F2440" s="69" t="s">
        <v>208</v>
      </c>
      <c r="G2440" s="69" t="s">
        <v>208</v>
      </c>
      <c r="H2440" s="69" t="s">
        <v>208</v>
      </c>
      <c r="I2440" s="69" t="s">
        <v>208</v>
      </c>
      <c r="J2440" s="64">
        <v>1</v>
      </c>
    </row>
    <row r="2441" spans="1:10" x14ac:dyDescent="0.25">
      <c r="A2441" s="3" t="str">
        <f t="shared" si="38"/>
        <v>Climate Zone58/27/2021 (5:00pm-6:00pm)16</v>
      </c>
      <c r="B2441" t="s">
        <v>67</v>
      </c>
      <c r="C2441" t="s">
        <v>178</v>
      </c>
      <c r="D2441" t="s">
        <v>172</v>
      </c>
      <c r="E2441" t="s">
        <v>189</v>
      </c>
      <c r="F2441" s="69" t="s">
        <v>208</v>
      </c>
      <c r="G2441" s="69" t="s">
        <v>208</v>
      </c>
      <c r="H2441" s="69" t="s">
        <v>208</v>
      </c>
      <c r="I2441" s="69" t="s">
        <v>208</v>
      </c>
      <c r="J2441" s="64">
        <v>1</v>
      </c>
    </row>
    <row r="2442" spans="1:10" x14ac:dyDescent="0.25">
      <c r="A2442" s="3" t="str">
        <f t="shared" si="38"/>
        <v>Climate Zone58/27/2021 (5:00pm-6:00pm)17</v>
      </c>
      <c r="B2442" t="s">
        <v>67</v>
      </c>
      <c r="C2442" t="s">
        <v>178</v>
      </c>
      <c r="D2442" t="s">
        <v>172</v>
      </c>
      <c r="E2442" t="s">
        <v>190</v>
      </c>
      <c r="F2442" s="69" t="s">
        <v>208</v>
      </c>
      <c r="G2442" s="69" t="s">
        <v>208</v>
      </c>
      <c r="H2442" s="69" t="s">
        <v>208</v>
      </c>
      <c r="I2442" s="69" t="s">
        <v>208</v>
      </c>
      <c r="J2442" s="64">
        <v>1</v>
      </c>
    </row>
    <row r="2443" spans="1:10" x14ac:dyDescent="0.25">
      <c r="A2443" s="3" t="str">
        <f t="shared" si="38"/>
        <v>Climate Zone58/27/2021 (5:00pm-6:00pm)18</v>
      </c>
      <c r="B2443" t="s">
        <v>67</v>
      </c>
      <c r="C2443" t="s">
        <v>178</v>
      </c>
      <c r="D2443" t="s">
        <v>172</v>
      </c>
      <c r="E2443" t="s">
        <v>191</v>
      </c>
      <c r="F2443" s="69" t="s">
        <v>208</v>
      </c>
      <c r="G2443" s="69" t="s">
        <v>208</v>
      </c>
      <c r="H2443" s="69" t="s">
        <v>208</v>
      </c>
      <c r="I2443" s="69" t="s">
        <v>208</v>
      </c>
      <c r="J2443" s="64">
        <v>1</v>
      </c>
    </row>
    <row r="2444" spans="1:10" x14ac:dyDescent="0.25">
      <c r="A2444" s="3" t="str">
        <f t="shared" si="38"/>
        <v>Climate Zone58/27/2021 (5:00pm-6:00pm)19</v>
      </c>
      <c r="B2444" t="s">
        <v>67</v>
      </c>
      <c r="C2444" t="s">
        <v>178</v>
      </c>
      <c r="D2444" t="s">
        <v>172</v>
      </c>
      <c r="E2444" t="s">
        <v>192</v>
      </c>
      <c r="F2444" s="69" t="s">
        <v>208</v>
      </c>
      <c r="G2444" s="69" t="s">
        <v>208</v>
      </c>
      <c r="H2444" s="69" t="s">
        <v>208</v>
      </c>
      <c r="I2444" s="69" t="s">
        <v>208</v>
      </c>
      <c r="J2444" s="64">
        <v>1</v>
      </c>
    </row>
    <row r="2445" spans="1:10" x14ac:dyDescent="0.25">
      <c r="A2445" s="3" t="str">
        <f t="shared" si="38"/>
        <v>Climate Zone58/27/2021 (5:00pm-6:00pm)20</v>
      </c>
      <c r="B2445" t="s">
        <v>67</v>
      </c>
      <c r="C2445" t="s">
        <v>178</v>
      </c>
      <c r="D2445" t="s">
        <v>172</v>
      </c>
      <c r="E2445" t="s">
        <v>193</v>
      </c>
      <c r="F2445" s="69" t="s">
        <v>208</v>
      </c>
      <c r="G2445" s="69" t="s">
        <v>208</v>
      </c>
      <c r="H2445" s="69" t="s">
        <v>208</v>
      </c>
      <c r="I2445" s="69" t="s">
        <v>208</v>
      </c>
      <c r="J2445" s="64">
        <v>1</v>
      </c>
    </row>
    <row r="2446" spans="1:10" x14ac:dyDescent="0.25">
      <c r="A2446" s="3" t="str">
        <f t="shared" si="38"/>
        <v>Climate Zone58/27/2021 (5:00pm-6:00pm)21</v>
      </c>
      <c r="B2446" t="s">
        <v>67</v>
      </c>
      <c r="C2446" t="s">
        <v>178</v>
      </c>
      <c r="D2446" t="s">
        <v>172</v>
      </c>
      <c r="E2446" t="s">
        <v>194</v>
      </c>
      <c r="F2446" s="69" t="s">
        <v>208</v>
      </c>
      <c r="G2446" s="69" t="s">
        <v>208</v>
      </c>
      <c r="H2446" s="69" t="s">
        <v>208</v>
      </c>
      <c r="I2446" s="69" t="s">
        <v>208</v>
      </c>
      <c r="J2446" s="64">
        <v>1</v>
      </c>
    </row>
    <row r="2447" spans="1:10" x14ac:dyDescent="0.25">
      <c r="A2447" s="3" t="str">
        <f t="shared" si="38"/>
        <v>Climate Zone58/27/2021 (5:00pm-6:00pm)22</v>
      </c>
      <c r="B2447" t="s">
        <v>67</v>
      </c>
      <c r="C2447" t="s">
        <v>178</v>
      </c>
      <c r="D2447" t="s">
        <v>172</v>
      </c>
      <c r="E2447" t="s">
        <v>195</v>
      </c>
      <c r="F2447" s="69" t="s">
        <v>208</v>
      </c>
      <c r="G2447" s="69" t="s">
        <v>208</v>
      </c>
      <c r="H2447" s="69" t="s">
        <v>208</v>
      </c>
      <c r="I2447" s="69" t="s">
        <v>208</v>
      </c>
      <c r="J2447" s="64">
        <v>1</v>
      </c>
    </row>
    <row r="2448" spans="1:10" x14ac:dyDescent="0.25">
      <c r="A2448" s="3" t="str">
        <f t="shared" si="38"/>
        <v>Climate Zone58/27/2021 (5:00pm-6:00pm)23</v>
      </c>
      <c r="B2448" t="s">
        <v>67</v>
      </c>
      <c r="C2448" t="s">
        <v>178</v>
      </c>
      <c r="D2448" t="s">
        <v>172</v>
      </c>
      <c r="E2448" t="s">
        <v>196</v>
      </c>
      <c r="F2448" s="69" t="s">
        <v>208</v>
      </c>
      <c r="G2448" s="69" t="s">
        <v>208</v>
      </c>
      <c r="H2448" s="69" t="s">
        <v>208</v>
      </c>
      <c r="I2448" s="69" t="s">
        <v>208</v>
      </c>
      <c r="J2448" s="64">
        <v>1</v>
      </c>
    </row>
    <row r="2449" spans="1:10" x14ac:dyDescent="0.25">
      <c r="A2449" s="3" t="str">
        <f t="shared" si="38"/>
        <v>Climate Zone58/27/2021 (5:00pm-6:00pm)24</v>
      </c>
      <c r="B2449" t="s">
        <v>67</v>
      </c>
      <c r="C2449" t="s">
        <v>178</v>
      </c>
      <c r="D2449" t="s">
        <v>172</v>
      </c>
      <c r="E2449" t="s">
        <v>197</v>
      </c>
      <c r="F2449" s="69" t="s">
        <v>208</v>
      </c>
      <c r="G2449" s="69" t="s">
        <v>208</v>
      </c>
      <c r="H2449" s="69" t="s">
        <v>208</v>
      </c>
      <c r="I2449" s="69" t="s">
        <v>208</v>
      </c>
      <c r="J2449" s="64">
        <v>1</v>
      </c>
    </row>
    <row r="2450" spans="1:10" x14ac:dyDescent="0.25">
      <c r="A2450" s="3" t="str">
        <f t="shared" si="38"/>
        <v>Climate Zone59/9/2021 (3:58pm-5:00pm)1</v>
      </c>
      <c r="B2450" t="s">
        <v>67</v>
      </c>
      <c r="C2450" t="s">
        <v>178</v>
      </c>
      <c r="D2450" t="s">
        <v>173</v>
      </c>
      <c r="E2450" t="s">
        <v>174</v>
      </c>
      <c r="F2450" s="69" t="s">
        <v>208</v>
      </c>
      <c r="G2450" s="69" t="s">
        <v>208</v>
      </c>
      <c r="H2450" s="69" t="s">
        <v>208</v>
      </c>
      <c r="I2450" s="69" t="s">
        <v>208</v>
      </c>
      <c r="J2450" s="64">
        <v>1</v>
      </c>
    </row>
    <row r="2451" spans="1:10" x14ac:dyDescent="0.25">
      <c r="A2451" s="3" t="str">
        <f t="shared" si="38"/>
        <v>Climate Zone59/9/2021 (3:58pm-5:00pm)2</v>
      </c>
      <c r="B2451" t="s">
        <v>67</v>
      </c>
      <c r="C2451" t="s">
        <v>178</v>
      </c>
      <c r="D2451" t="s">
        <v>173</v>
      </c>
      <c r="E2451" t="s">
        <v>175</v>
      </c>
      <c r="F2451" s="69" t="s">
        <v>208</v>
      </c>
      <c r="G2451" s="69" t="s">
        <v>208</v>
      </c>
      <c r="H2451" s="69" t="s">
        <v>208</v>
      </c>
      <c r="I2451" s="69" t="s">
        <v>208</v>
      </c>
      <c r="J2451" s="64">
        <v>1</v>
      </c>
    </row>
    <row r="2452" spans="1:10" x14ac:dyDescent="0.25">
      <c r="A2452" s="3" t="str">
        <f t="shared" si="38"/>
        <v>Climate Zone59/9/2021 (3:58pm-5:00pm)3</v>
      </c>
      <c r="B2452" t="s">
        <v>67</v>
      </c>
      <c r="C2452" t="s">
        <v>178</v>
      </c>
      <c r="D2452" t="s">
        <v>173</v>
      </c>
      <c r="E2452" t="s">
        <v>176</v>
      </c>
      <c r="F2452" s="69" t="s">
        <v>208</v>
      </c>
      <c r="G2452" s="69" t="s">
        <v>208</v>
      </c>
      <c r="H2452" s="69" t="s">
        <v>208</v>
      </c>
      <c r="I2452" s="69" t="s">
        <v>208</v>
      </c>
      <c r="J2452" s="64">
        <v>1</v>
      </c>
    </row>
    <row r="2453" spans="1:10" x14ac:dyDescent="0.25">
      <c r="A2453" s="3" t="str">
        <f t="shared" si="38"/>
        <v>Climate Zone59/9/2021 (3:58pm-5:00pm)4</v>
      </c>
      <c r="B2453" t="s">
        <v>67</v>
      </c>
      <c r="C2453" t="s">
        <v>178</v>
      </c>
      <c r="D2453" t="s">
        <v>173</v>
      </c>
      <c r="E2453" t="s">
        <v>177</v>
      </c>
      <c r="F2453" s="69" t="s">
        <v>208</v>
      </c>
      <c r="G2453" s="69" t="s">
        <v>208</v>
      </c>
      <c r="H2453" s="69" t="s">
        <v>208</v>
      </c>
      <c r="I2453" s="69" t="s">
        <v>208</v>
      </c>
      <c r="J2453" s="64">
        <v>1</v>
      </c>
    </row>
    <row r="2454" spans="1:10" x14ac:dyDescent="0.25">
      <c r="A2454" s="3" t="str">
        <f t="shared" si="38"/>
        <v>Climate Zone59/9/2021 (3:58pm-5:00pm)5</v>
      </c>
      <c r="B2454" t="s">
        <v>67</v>
      </c>
      <c r="C2454" t="s">
        <v>178</v>
      </c>
      <c r="D2454" t="s">
        <v>173</v>
      </c>
      <c r="E2454" t="s">
        <v>178</v>
      </c>
      <c r="F2454" s="69" t="s">
        <v>208</v>
      </c>
      <c r="G2454" s="69" t="s">
        <v>208</v>
      </c>
      <c r="H2454" s="69" t="s">
        <v>208</v>
      </c>
      <c r="I2454" s="69" t="s">
        <v>208</v>
      </c>
      <c r="J2454" s="64">
        <v>1</v>
      </c>
    </row>
    <row r="2455" spans="1:10" x14ac:dyDescent="0.25">
      <c r="A2455" s="3" t="str">
        <f t="shared" si="38"/>
        <v>Climate Zone59/9/2021 (3:58pm-5:00pm)6</v>
      </c>
      <c r="B2455" t="s">
        <v>67</v>
      </c>
      <c r="C2455" t="s">
        <v>178</v>
      </c>
      <c r="D2455" t="s">
        <v>173</v>
      </c>
      <c r="E2455" t="s">
        <v>179</v>
      </c>
      <c r="F2455" s="69" t="s">
        <v>208</v>
      </c>
      <c r="G2455" s="69" t="s">
        <v>208</v>
      </c>
      <c r="H2455" s="69" t="s">
        <v>208</v>
      </c>
      <c r="I2455" s="69" t="s">
        <v>208</v>
      </c>
      <c r="J2455" s="64">
        <v>1</v>
      </c>
    </row>
    <row r="2456" spans="1:10" x14ac:dyDescent="0.25">
      <c r="A2456" s="3" t="str">
        <f t="shared" si="38"/>
        <v>Climate Zone59/9/2021 (3:58pm-5:00pm)7</v>
      </c>
      <c r="B2456" t="s">
        <v>67</v>
      </c>
      <c r="C2456" t="s">
        <v>178</v>
      </c>
      <c r="D2456" t="s">
        <v>173</v>
      </c>
      <c r="E2456" t="s">
        <v>180</v>
      </c>
      <c r="F2456" s="69" t="s">
        <v>208</v>
      </c>
      <c r="G2456" s="69" t="s">
        <v>208</v>
      </c>
      <c r="H2456" s="69" t="s">
        <v>208</v>
      </c>
      <c r="I2456" s="69" t="s">
        <v>208</v>
      </c>
      <c r="J2456" s="64">
        <v>1</v>
      </c>
    </row>
    <row r="2457" spans="1:10" x14ac:dyDescent="0.25">
      <c r="A2457" s="3" t="str">
        <f t="shared" si="38"/>
        <v>Climate Zone59/9/2021 (3:58pm-5:00pm)8</v>
      </c>
      <c r="B2457" t="s">
        <v>67</v>
      </c>
      <c r="C2457" t="s">
        <v>178</v>
      </c>
      <c r="D2457" t="s">
        <v>173</v>
      </c>
      <c r="E2457" t="s">
        <v>181</v>
      </c>
      <c r="F2457" s="69" t="s">
        <v>208</v>
      </c>
      <c r="G2457" s="69" t="s">
        <v>208</v>
      </c>
      <c r="H2457" s="69" t="s">
        <v>208</v>
      </c>
      <c r="I2457" s="69" t="s">
        <v>208</v>
      </c>
      <c r="J2457" s="64">
        <v>1</v>
      </c>
    </row>
    <row r="2458" spans="1:10" x14ac:dyDescent="0.25">
      <c r="A2458" s="3" t="str">
        <f t="shared" si="38"/>
        <v>Climate Zone59/9/2021 (3:58pm-5:00pm)9</v>
      </c>
      <c r="B2458" t="s">
        <v>67</v>
      </c>
      <c r="C2458" t="s">
        <v>178</v>
      </c>
      <c r="D2458" t="s">
        <v>173</v>
      </c>
      <c r="E2458" t="s">
        <v>182</v>
      </c>
      <c r="F2458" s="69" t="s">
        <v>208</v>
      </c>
      <c r="G2458" s="69" t="s">
        <v>208</v>
      </c>
      <c r="H2458" s="69" t="s">
        <v>208</v>
      </c>
      <c r="I2458" s="69" t="s">
        <v>208</v>
      </c>
      <c r="J2458" s="64">
        <v>1</v>
      </c>
    </row>
    <row r="2459" spans="1:10" x14ac:dyDescent="0.25">
      <c r="A2459" s="3" t="str">
        <f t="shared" si="38"/>
        <v>Climate Zone59/9/2021 (3:58pm-5:00pm)10</v>
      </c>
      <c r="B2459" t="s">
        <v>67</v>
      </c>
      <c r="C2459" t="s">
        <v>178</v>
      </c>
      <c r="D2459" t="s">
        <v>173</v>
      </c>
      <c r="E2459" t="s">
        <v>183</v>
      </c>
      <c r="F2459" s="69" t="s">
        <v>208</v>
      </c>
      <c r="G2459" s="69" t="s">
        <v>208</v>
      </c>
      <c r="H2459" s="69" t="s">
        <v>208</v>
      </c>
      <c r="I2459" s="69" t="s">
        <v>208</v>
      </c>
      <c r="J2459" s="64">
        <v>1</v>
      </c>
    </row>
    <row r="2460" spans="1:10" x14ac:dyDescent="0.25">
      <c r="A2460" s="3" t="str">
        <f t="shared" si="38"/>
        <v>Climate Zone59/9/2021 (3:58pm-5:00pm)11</v>
      </c>
      <c r="B2460" t="s">
        <v>67</v>
      </c>
      <c r="C2460" t="s">
        <v>178</v>
      </c>
      <c r="D2460" t="s">
        <v>173</v>
      </c>
      <c r="E2460" t="s">
        <v>184</v>
      </c>
      <c r="F2460" s="69" t="s">
        <v>208</v>
      </c>
      <c r="G2460" s="69" t="s">
        <v>208</v>
      </c>
      <c r="H2460" s="69" t="s">
        <v>208</v>
      </c>
      <c r="I2460" s="69" t="s">
        <v>208</v>
      </c>
      <c r="J2460" s="64">
        <v>1</v>
      </c>
    </row>
    <row r="2461" spans="1:10" x14ac:dyDescent="0.25">
      <c r="A2461" s="3" t="str">
        <f t="shared" si="38"/>
        <v>Climate Zone59/9/2021 (3:58pm-5:00pm)12</v>
      </c>
      <c r="B2461" t="s">
        <v>67</v>
      </c>
      <c r="C2461" t="s">
        <v>178</v>
      </c>
      <c r="D2461" t="s">
        <v>173</v>
      </c>
      <c r="E2461" t="s">
        <v>185</v>
      </c>
      <c r="F2461" s="69" t="s">
        <v>208</v>
      </c>
      <c r="G2461" s="69" t="s">
        <v>208</v>
      </c>
      <c r="H2461" s="69" t="s">
        <v>208</v>
      </c>
      <c r="I2461" s="69" t="s">
        <v>208</v>
      </c>
      <c r="J2461" s="64">
        <v>1</v>
      </c>
    </row>
    <row r="2462" spans="1:10" x14ac:dyDescent="0.25">
      <c r="A2462" s="3" t="str">
        <f t="shared" si="38"/>
        <v>Climate Zone59/9/2021 (3:58pm-5:00pm)13</v>
      </c>
      <c r="B2462" t="s">
        <v>67</v>
      </c>
      <c r="C2462" t="s">
        <v>178</v>
      </c>
      <c r="D2462" t="s">
        <v>173</v>
      </c>
      <c r="E2462" t="s">
        <v>186</v>
      </c>
      <c r="F2462" s="69" t="s">
        <v>208</v>
      </c>
      <c r="G2462" s="69" t="s">
        <v>208</v>
      </c>
      <c r="H2462" s="69" t="s">
        <v>208</v>
      </c>
      <c r="I2462" s="69" t="s">
        <v>208</v>
      </c>
      <c r="J2462" s="64">
        <v>1</v>
      </c>
    </row>
    <row r="2463" spans="1:10" x14ac:dyDescent="0.25">
      <c r="A2463" s="3" t="str">
        <f t="shared" si="38"/>
        <v>Climate Zone59/9/2021 (3:58pm-5:00pm)14</v>
      </c>
      <c r="B2463" t="s">
        <v>67</v>
      </c>
      <c r="C2463" t="s">
        <v>178</v>
      </c>
      <c r="D2463" t="s">
        <v>173</v>
      </c>
      <c r="E2463" t="s">
        <v>187</v>
      </c>
      <c r="F2463" s="69" t="s">
        <v>208</v>
      </c>
      <c r="G2463" s="69" t="s">
        <v>208</v>
      </c>
      <c r="H2463" s="69" t="s">
        <v>208</v>
      </c>
      <c r="I2463" s="69" t="s">
        <v>208</v>
      </c>
      <c r="J2463" s="64">
        <v>1</v>
      </c>
    </row>
    <row r="2464" spans="1:10" x14ac:dyDescent="0.25">
      <c r="A2464" s="3" t="str">
        <f t="shared" si="38"/>
        <v>Climate Zone59/9/2021 (3:58pm-5:00pm)15</v>
      </c>
      <c r="B2464" t="s">
        <v>67</v>
      </c>
      <c r="C2464" t="s">
        <v>178</v>
      </c>
      <c r="D2464" t="s">
        <v>173</v>
      </c>
      <c r="E2464" t="s">
        <v>188</v>
      </c>
      <c r="F2464" s="69" t="s">
        <v>208</v>
      </c>
      <c r="G2464" s="69" t="s">
        <v>208</v>
      </c>
      <c r="H2464" s="69" t="s">
        <v>208</v>
      </c>
      <c r="I2464" s="69" t="s">
        <v>208</v>
      </c>
      <c r="J2464" s="64">
        <v>1</v>
      </c>
    </row>
    <row r="2465" spans="1:10" x14ac:dyDescent="0.25">
      <c r="A2465" s="3" t="str">
        <f t="shared" si="38"/>
        <v>Climate Zone59/9/2021 (3:58pm-5:00pm)16</v>
      </c>
      <c r="B2465" t="s">
        <v>67</v>
      </c>
      <c r="C2465" t="s">
        <v>178</v>
      </c>
      <c r="D2465" t="s">
        <v>173</v>
      </c>
      <c r="E2465" t="s">
        <v>189</v>
      </c>
      <c r="F2465" s="69" t="s">
        <v>208</v>
      </c>
      <c r="G2465" s="69" t="s">
        <v>208</v>
      </c>
      <c r="H2465" s="69" t="s">
        <v>208</v>
      </c>
      <c r="I2465" s="69" t="s">
        <v>208</v>
      </c>
      <c r="J2465" s="64">
        <v>1</v>
      </c>
    </row>
    <row r="2466" spans="1:10" x14ac:dyDescent="0.25">
      <c r="A2466" s="3" t="str">
        <f t="shared" si="38"/>
        <v>Climate Zone59/9/2021 (3:58pm-5:00pm)17</v>
      </c>
      <c r="B2466" t="s">
        <v>67</v>
      </c>
      <c r="C2466" t="s">
        <v>178</v>
      </c>
      <c r="D2466" t="s">
        <v>173</v>
      </c>
      <c r="E2466" t="s">
        <v>190</v>
      </c>
      <c r="F2466" s="69" t="s">
        <v>208</v>
      </c>
      <c r="G2466" s="69" t="s">
        <v>208</v>
      </c>
      <c r="H2466" s="69" t="s">
        <v>208</v>
      </c>
      <c r="I2466" s="69" t="s">
        <v>208</v>
      </c>
      <c r="J2466" s="64">
        <v>1</v>
      </c>
    </row>
    <row r="2467" spans="1:10" x14ac:dyDescent="0.25">
      <c r="A2467" s="3" t="str">
        <f t="shared" si="38"/>
        <v>Climate Zone59/9/2021 (3:58pm-5:00pm)18</v>
      </c>
      <c r="B2467" t="s">
        <v>67</v>
      </c>
      <c r="C2467" t="s">
        <v>178</v>
      </c>
      <c r="D2467" t="s">
        <v>173</v>
      </c>
      <c r="E2467" t="s">
        <v>191</v>
      </c>
      <c r="F2467" s="69" t="s">
        <v>208</v>
      </c>
      <c r="G2467" s="69" t="s">
        <v>208</v>
      </c>
      <c r="H2467" s="69" t="s">
        <v>208</v>
      </c>
      <c r="I2467" s="69" t="s">
        <v>208</v>
      </c>
      <c r="J2467" s="64">
        <v>1</v>
      </c>
    </row>
    <row r="2468" spans="1:10" x14ac:dyDescent="0.25">
      <c r="A2468" s="3" t="str">
        <f t="shared" si="38"/>
        <v>Climate Zone59/9/2021 (3:58pm-5:00pm)19</v>
      </c>
      <c r="B2468" t="s">
        <v>67</v>
      </c>
      <c r="C2468" t="s">
        <v>178</v>
      </c>
      <c r="D2468" t="s">
        <v>173</v>
      </c>
      <c r="E2468" t="s">
        <v>192</v>
      </c>
      <c r="F2468" s="69" t="s">
        <v>208</v>
      </c>
      <c r="G2468" s="69" t="s">
        <v>208</v>
      </c>
      <c r="H2468" s="69" t="s">
        <v>208</v>
      </c>
      <c r="I2468" s="69" t="s">
        <v>208</v>
      </c>
      <c r="J2468" s="64">
        <v>1</v>
      </c>
    </row>
    <row r="2469" spans="1:10" x14ac:dyDescent="0.25">
      <c r="A2469" s="3" t="str">
        <f t="shared" si="38"/>
        <v>Climate Zone59/9/2021 (3:58pm-5:00pm)20</v>
      </c>
      <c r="B2469" t="s">
        <v>67</v>
      </c>
      <c r="C2469" t="s">
        <v>178</v>
      </c>
      <c r="D2469" t="s">
        <v>173</v>
      </c>
      <c r="E2469" t="s">
        <v>193</v>
      </c>
      <c r="F2469" s="69" t="s">
        <v>208</v>
      </c>
      <c r="G2469" s="69" t="s">
        <v>208</v>
      </c>
      <c r="H2469" s="69" t="s">
        <v>208</v>
      </c>
      <c r="I2469" s="69" t="s">
        <v>208</v>
      </c>
      <c r="J2469" s="64">
        <v>1</v>
      </c>
    </row>
    <row r="2470" spans="1:10" x14ac:dyDescent="0.25">
      <c r="A2470" s="3" t="str">
        <f t="shared" si="38"/>
        <v>Climate Zone59/9/2021 (3:58pm-5:00pm)21</v>
      </c>
      <c r="B2470" t="s">
        <v>67</v>
      </c>
      <c r="C2470" t="s">
        <v>178</v>
      </c>
      <c r="D2470" t="s">
        <v>173</v>
      </c>
      <c r="E2470" t="s">
        <v>194</v>
      </c>
      <c r="F2470" s="69" t="s">
        <v>208</v>
      </c>
      <c r="G2470" s="69" t="s">
        <v>208</v>
      </c>
      <c r="H2470" s="69" t="s">
        <v>208</v>
      </c>
      <c r="I2470" s="69" t="s">
        <v>208</v>
      </c>
      <c r="J2470" s="64">
        <v>1</v>
      </c>
    </row>
    <row r="2471" spans="1:10" x14ac:dyDescent="0.25">
      <c r="A2471" s="3" t="str">
        <f t="shared" si="38"/>
        <v>Climate Zone59/9/2021 (3:58pm-5:00pm)22</v>
      </c>
      <c r="B2471" t="s">
        <v>67</v>
      </c>
      <c r="C2471" t="s">
        <v>178</v>
      </c>
      <c r="D2471" t="s">
        <v>173</v>
      </c>
      <c r="E2471" t="s">
        <v>195</v>
      </c>
      <c r="F2471" s="69" t="s">
        <v>208</v>
      </c>
      <c r="G2471" s="69" t="s">
        <v>208</v>
      </c>
      <c r="H2471" s="69" t="s">
        <v>208</v>
      </c>
      <c r="I2471" s="69" t="s">
        <v>208</v>
      </c>
      <c r="J2471" s="64">
        <v>1</v>
      </c>
    </row>
    <row r="2472" spans="1:10" x14ac:dyDescent="0.25">
      <c r="A2472" s="3" t="str">
        <f t="shared" si="38"/>
        <v>Climate Zone59/9/2021 (3:58pm-5:00pm)23</v>
      </c>
      <c r="B2472" t="s">
        <v>67</v>
      </c>
      <c r="C2472" t="s">
        <v>178</v>
      </c>
      <c r="D2472" t="s">
        <v>173</v>
      </c>
      <c r="E2472" t="s">
        <v>196</v>
      </c>
      <c r="F2472" s="69" t="s">
        <v>208</v>
      </c>
      <c r="G2472" s="69" t="s">
        <v>208</v>
      </c>
      <c r="H2472" s="69" t="s">
        <v>208</v>
      </c>
      <c r="I2472" s="69" t="s">
        <v>208</v>
      </c>
      <c r="J2472" s="64">
        <v>1</v>
      </c>
    </row>
    <row r="2473" spans="1:10" x14ac:dyDescent="0.25">
      <c r="A2473" s="3" t="str">
        <f t="shared" si="38"/>
        <v>Climate Zone59/9/2021 (3:58pm-5:00pm)24</v>
      </c>
      <c r="B2473" t="s">
        <v>67</v>
      </c>
      <c r="C2473" t="s">
        <v>178</v>
      </c>
      <c r="D2473" t="s">
        <v>173</v>
      </c>
      <c r="E2473" t="s">
        <v>197</v>
      </c>
      <c r="F2473" s="69" t="s">
        <v>208</v>
      </c>
      <c r="G2473" s="69" t="s">
        <v>208</v>
      </c>
      <c r="H2473" s="69" t="s">
        <v>208</v>
      </c>
      <c r="I2473" s="69" t="s">
        <v>208</v>
      </c>
      <c r="J2473" s="64">
        <v>1</v>
      </c>
    </row>
    <row r="2474" spans="1:10" x14ac:dyDescent="0.25">
      <c r="A2474" s="3" t="str">
        <f t="shared" si="38"/>
        <v>Climate Zone5Average Event Day (5:00pm-6:00pm)1</v>
      </c>
      <c r="B2474" t="s">
        <v>67</v>
      </c>
      <c r="C2474" t="s">
        <v>178</v>
      </c>
      <c r="D2474" t="s">
        <v>167</v>
      </c>
      <c r="E2474" t="s">
        <v>174</v>
      </c>
      <c r="F2474" s="69" t="s">
        <v>208</v>
      </c>
      <c r="G2474" s="69" t="s">
        <v>208</v>
      </c>
      <c r="H2474" s="69" t="s">
        <v>208</v>
      </c>
      <c r="I2474" s="69" t="s">
        <v>208</v>
      </c>
      <c r="J2474" s="64">
        <v>1</v>
      </c>
    </row>
    <row r="2475" spans="1:10" x14ac:dyDescent="0.25">
      <c r="A2475" s="3" t="str">
        <f t="shared" si="38"/>
        <v>Climate Zone5Average Event Day (5:00pm-6:00pm)2</v>
      </c>
      <c r="B2475" t="s">
        <v>67</v>
      </c>
      <c r="C2475" t="s">
        <v>178</v>
      </c>
      <c r="D2475" t="s">
        <v>167</v>
      </c>
      <c r="E2475" t="s">
        <v>175</v>
      </c>
      <c r="F2475" s="69" t="s">
        <v>208</v>
      </c>
      <c r="G2475" s="69" t="s">
        <v>208</v>
      </c>
      <c r="H2475" s="69" t="s">
        <v>208</v>
      </c>
      <c r="I2475" s="69" t="s">
        <v>208</v>
      </c>
      <c r="J2475" s="64">
        <v>1</v>
      </c>
    </row>
    <row r="2476" spans="1:10" x14ac:dyDescent="0.25">
      <c r="A2476" s="3" t="str">
        <f t="shared" si="38"/>
        <v>Climate Zone5Average Event Day (5:00pm-6:00pm)3</v>
      </c>
      <c r="B2476" t="s">
        <v>67</v>
      </c>
      <c r="C2476" t="s">
        <v>178</v>
      </c>
      <c r="D2476" t="s">
        <v>167</v>
      </c>
      <c r="E2476" t="s">
        <v>176</v>
      </c>
      <c r="F2476" s="69" t="s">
        <v>208</v>
      </c>
      <c r="G2476" s="69" t="s">
        <v>208</v>
      </c>
      <c r="H2476" s="69" t="s">
        <v>208</v>
      </c>
      <c r="I2476" s="69" t="s">
        <v>208</v>
      </c>
      <c r="J2476" s="64">
        <v>1</v>
      </c>
    </row>
    <row r="2477" spans="1:10" x14ac:dyDescent="0.25">
      <c r="A2477" s="3" t="str">
        <f t="shared" si="38"/>
        <v>Climate Zone5Average Event Day (5:00pm-6:00pm)4</v>
      </c>
      <c r="B2477" t="s">
        <v>67</v>
      </c>
      <c r="C2477" t="s">
        <v>178</v>
      </c>
      <c r="D2477" t="s">
        <v>167</v>
      </c>
      <c r="E2477" t="s">
        <v>177</v>
      </c>
      <c r="F2477" s="69" t="s">
        <v>208</v>
      </c>
      <c r="G2477" s="69" t="s">
        <v>208</v>
      </c>
      <c r="H2477" s="69" t="s">
        <v>208</v>
      </c>
      <c r="I2477" s="69" t="s">
        <v>208</v>
      </c>
      <c r="J2477" s="64">
        <v>1</v>
      </c>
    </row>
    <row r="2478" spans="1:10" x14ac:dyDescent="0.25">
      <c r="A2478" s="3" t="str">
        <f t="shared" si="38"/>
        <v>Climate Zone5Average Event Day (5:00pm-6:00pm)5</v>
      </c>
      <c r="B2478" t="s">
        <v>67</v>
      </c>
      <c r="C2478" t="s">
        <v>178</v>
      </c>
      <c r="D2478" t="s">
        <v>167</v>
      </c>
      <c r="E2478" t="s">
        <v>178</v>
      </c>
      <c r="F2478" s="69" t="s">
        <v>208</v>
      </c>
      <c r="G2478" s="69" t="s">
        <v>208</v>
      </c>
      <c r="H2478" s="69" t="s">
        <v>208</v>
      </c>
      <c r="I2478" s="69" t="s">
        <v>208</v>
      </c>
      <c r="J2478" s="64">
        <v>1</v>
      </c>
    </row>
    <row r="2479" spans="1:10" x14ac:dyDescent="0.25">
      <c r="A2479" s="3" t="str">
        <f t="shared" si="38"/>
        <v>Climate Zone5Average Event Day (5:00pm-6:00pm)6</v>
      </c>
      <c r="B2479" t="s">
        <v>67</v>
      </c>
      <c r="C2479" t="s">
        <v>178</v>
      </c>
      <c r="D2479" t="s">
        <v>167</v>
      </c>
      <c r="E2479" t="s">
        <v>179</v>
      </c>
      <c r="F2479" s="69" t="s">
        <v>208</v>
      </c>
      <c r="G2479" s="69" t="s">
        <v>208</v>
      </c>
      <c r="H2479" s="69" t="s">
        <v>208</v>
      </c>
      <c r="I2479" s="69" t="s">
        <v>208</v>
      </c>
      <c r="J2479" s="64">
        <v>1</v>
      </c>
    </row>
    <row r="2480" spans="1:10" x14ac:dyDescent="0.25">
      <c r="A2480" s="3" t="str">
        <f t="shared" si="38"/>
        <v>Climate Zone5Average Event Day (5:00pm-6:00pm)7</v>
      </c>
      <c r="B2480" t="s">
        <v>67</v>
      </c>
      <c r="C2480" t="s">
        <v>178</v>
      </c>
      <c r="D2480" t="s">
        <v>167</v>
      </c>
      <c r="E2480" t="s">
        <v>180</v>
      </c>
      <c r="F2480" s="69" t="s">
        <v>208</v>
      </c>
      <c r="G2480" s="69" t="s">
        <v>208</v>
      </c>
      <c r="H2480" s="69" t="s">
        <v>208</v>
      </c>
      <c r="I2480" s="69" t="s">
        <v>208</v>
      </c>
      <c r="J2480" s="64">
        <v>1</v>
      </c>
    </row>
    <row r="2481" spans="1:10" x14ac:dyDescent="0.25">
      <c r="A2481" s="3" t="str">
        <f t="shared" si="38"/>
        <v>Climate Zone5Average Event Day (5:00pm-6:00pm)8</v>
      </c>
      <c r="B2481" t="s">
        <v>67</v>
      </c>
      <c r="C2481" t="s">
        <v>178</v>
      </c>
      <c r="D2481" t="s">
        <v>167</v>
      </c>
      <c r="E2481" t="s">
        <v>181</v>
      </c>
      <c r="F2481" s="69" t="s">
        <v>208</v>
      </c>
      <c r="G2481" s="69" t="s">
        <v>208</v>
      </c>
      <c r="H2481" s="69" t="s">
        <v>208</v>
      </c>
      <c r="I2481" s="69" t="s">
        <v>208</v>
      </c>
      <c r="J2481" s="64">
        <v>1</v>
      </c>
    </row>
    <row r="2482" spans="1:10" x14ac:dyDescent="0.25">
      <c r="A2482" s="3" t="str">
        <f t="shared" si="38"/>
        <v>Climate Zone5Average Event Day (5:00pm-6:00pm)9</v>
      </c>
      <c r="B2482" t="s">
        <v>67</v>
      </c>
      <c r="C2482" t="s">
        <v>178</v>
      </c>
      <c r="D2482" t="s">
        <v>167</v>
      </c>
      <c r="E2482" t="s">
        <v>182</v>
      </c>
      <c r="F2482" s="69" t="s">
        <v>208</v>
      </c>
      <c r="G2482" s="69" t="s">
        <v>208</v>
      </c>
      <c r="H2482" s="69" t="s">
        <v>208</v>
      </c>
      <c r="I2482" s="69" t="s">
        <v>208</v>
      </c>
      <c r="J2482" s="64">
        <v>1</v>
      </c>
    </row>
    <row r="2483" spans="1:10" x14ac:dyDescent="0.25">
      <c r="A2483" s="3" t="str">
        <f t="shared" si="38"/>
        <v>Climate Zone5Average Event Day (5:00pm-6:00pm)10</v>
      </c>
      <c r="B2483" t="s">
        <v>67</v>
      </c>
      <c r="C2483" t="s">
        <v>178</v>
      </c>
      <c r="D2483" t="s">
        <v>167</v>
      </c>
      <c r="E2483" t="s">
        <v>183</v>
      </c>
      <c r="F2483" s="69" t="s">
        <v>208</v>
      </c>
      <c r="G2483" s="69" t="s">
        <v>208</v>
      </c>
      <c r="H2483" s="69" t="s">
        <v>208</v>
      </c>
      <c r="I2483" s="69" t="s">
        <v>208</v>
      </c>
      <c r="J2483" s="64">
        <v>1</v>
      </c>
    </row>
    <row r="2484" spans="1:10" x14ac:dyDescent="0.25">
      <c r="A2484" s="3" t="str">
        <f t="shared" si="38"/>
        <v>Climate Zone5Average Event Day (5:00pm-6:00pm)11</v>
      </c>
      <c r="B2484" t="s">
        <v>67</v>
      </c>
      <c r="C2484" t="s">
        <v>178</v>
      </c>
      <c r="D2484" t="s">
        <v>167</v>
      </c>
      <c r="E2484" t="s">
        <v>184</v>
      </c>
      <c r="F2484" s="69" t="s">
        <v>208</v>
      </c>
      <c r="G2484" s="69" t="s">
        <v>208</v>
      </c>
      <c r="H2484" s="69" t="s">
        <v>208</v>
      </c>
      <c r="I2484" s="69" t="s">
        <v>208</v>
      </c>
      <c r="J2484" s="64">
        <v>1</v>
      </c>
    </row>
    <row r="2485" spans="1:10" x14ac:dyDescent="0.25">
      <c r="A2485" s="3" t="str">
        <f t="shared" si="38"/>
        <v>Climate Zone5Average Event Day (5:00pm-6:00pm)12</v>
      </c>
      <c r="B2485" t="s">
        <v>67</v>
      </c>
      <c r="C2485" t="s">
        <v>178</v>
      </c>
      <c r="D2485" t="s">
        <v>167</v>
      </c>
      <c r="E2485" t="s">
        <v>185</v>
      </c>
      <c r="F2485" s="69" t="s">
        <v>208</v>
      </c>
      <c r="G2485" s="69" t="s">
        <v>208</v>
      </c>
      <c r="H2485" s="69" t="s">
        <v>208</v>
      </c>
      <c r="I2485" s="69" t="s">
        <v>208</v>
      </c>
      <c r="J2485" s="64">
        <v>1</v>
      </c>
    </row>
    <row r="2486" spans="1:10" x14ac:dyDescent="0.25">
      <c r="A2486" s="3" t="str">
        <f t="shared" si="38"/>
        <v>Climate Zone5Average Event Day (5:00pm-6:00pm)13</v>
      </c>
      <c r="B2486" t="s">
        <v>67</v>
      </c>
      <c r="C2486" t="s">
        <v>178</v>
      </c>
      <c r="D2486" t="s">
        <v>167</v>
      </c>
      <c r="E2486" t="s">
        <v>186</v>
      </c>
      <c r="F2486" s="69" t="s">
        <v>208</v>
      </c>
      <c r="G2486" s="69" t="s">
        <v>208</v>
      </c>
      <c r="H2486" s="69" t="s">
        <v>208</v>
      </c>
      <c r="I2486" s="69" t="s">
        <v>208</v>
      </c>
      <c r="J2486" s="64">
        <v>1</v>
      </c>
    </row>
    <row r="2487" spans="1:10" x14ac:dyDescent="0.25">
      <c r="A2487" s="3" t="str">
        <f t="shared" si="38"/>
        <v>Climate Zone5Average Event Day (5:00pm-6:00pm)14</v>
      </c>
      <c r="B2487" t="s">
        <v>67</v>
      </c>
      <c r="C2487" t="s">
        <v>178</v>
      </c>
      <c r="D2487" t="s">
        <v>167</v>
      </c>
      <c r="E2487" t="s">
        <v>187</v>
      </c>
      <c r="F2487" s="69" t="s">
        <v>208</v>
      </c>
      <c r="G2487" s="69" t="s">
        <v>208</v>
      </c>
      <c r="H2487" s="69" t="s">
        <v>208</v>
      </c>
      <c r="I2487" s="69" t="s">
        <v>208</v>
      </c>
      <c r="J2487" s="64">
        <v>1</v>
      </c>
    </row>
    <row r="2488" spans="1:10" x14ac:dyDescent="0.25">
      <c r="A2488" s="3" t="str">
        <f t="shared" si="38"/>
        <v>Climate Zone5Average Event Day (5:00pm-6:00pm)15</v>
      </c>
      <c r="B2488" t="s">
        <v>67</v>
      </c>
      <c r="C2488" t="s">
        <v>178</v>
      </c>
      <c r="D2488" t="s">
        <v>167</v>
      </c>
      <c r="E2488" t="s">
        <v>188</v>
      </c>
      <c r="F2488" s="69" t="s">
        <v>208</v>
      </c>
      <c r="G2488" s="69" t="s">
        <v>208</v>
      </c>
      <c r="H2488" s="69" t="s">
        <v>208</v>
      </c>
      <c r="I2488" s="69" t="s">
        <v>208</v>
      </c>
      <c r="J2488" s="64">
        <v>1</v>
      </c>
    </row>
    <row r="2489" spans="1:10" x14ac:dyDescent="0.25">
      <c r="A2489" s="3" t="str">
        <f t="shared" si="38"/>
        <v>Climate Zone5Average Event Day (5:00pm-6:00pm)16</v>
      </c>
      <c r="B2489" t="s">
        <v>67</v>
      </c>
      <c r="C2489" t="s">
        <v>178</v>
      </c>
      <c r="D2489" t="s">
        <v>167</v>
      </c>
      <c r="E2489" t="s">
        <v>189</v>
      </c>
      <c r="F2489" s="69" t="s">
        <v>208</v>
      </c>
      <c r="G2489" s="69" t="s">
        <v>208</v>
      </c>
      <c r="H2489" s="69" t="s">
        <v>208</v>
      </c>
      <c r="I2489" s="69" t="s">
        <v>208</v>
      </c>
      <c r="J2489" s="64">
        <v>1</v>
      </c>
    </row>
    <row r="2490" spans="1:10" x14ac:dyDescent="0.25">
      <c r="A2490" s="3" t="str">
        <f t="shared" si="38"/>
        <v>Climate Zone5Average Event Day (5:00pm-6:00pm)17</v>
      </c>
      <c r="B2490" t="s">
        <v>67</v>
      </c>
      <c r="C2490" t="s">
        <v>178</v>
      </c>
      <c r="D2490" t="s">
        <v>167</v>
      </c>
      <c r="E2490" t="s">
        <v>190</v>
      </c>
      <c r="F2490" s="69" t="s">
        <v>208</v>
      </c>
      <c r="G2490" s="69" t="s">
        <v>208</v>
      </c>
      <c r="H2490" s="69" t="s">
        <v>208</v>
      </c>
      <c r="I2490" s="69" t="s">
        <v>208</v>
      </c>
      <c r="J2490" s="64">
        <v>1</v>
      </c>
    </row>
    <row r="2491" spans="1:10" x14ac:dyDescent="0.25">
      <c r="A2491" s="3" t="str">
        <f t="shared" si="38"/>
        <v>Climate Zone5Average Event Day (5:00pm-6:00pm)18</v>
      </c>
      <c r="B2491" t="s">
        <v>67</v>
      </c>
      <c r="C2491" t="s">
        <v>178</v>
      </c>
      <c r="D2491" t="s">
        <v>167</v>
      </c>
      <c r="E2491" t="s">
        <v>191</v>
      </c>
      <c r="F2491" s="69" t="s">
        <v>208</v>
      </c>
      <c r="G2491" s="69" t="s">
        <v>208</v>
      </c>
      <c r="H2491" s="69" t="s">
        <v>208</v>
      </c>
      <c r="I2491" s="69" t="s">
        <v>208</v>
      </c>
      <c r="J2491" s="64">
        <v>1</v>
      </c>
    </row>
    <row r="2492" spans="1:10" x14ac:dyDescent="0.25">
      <c r="A2492" s="3" t="str">
        <f t="shared" si="38"/>
        <v>Climate Zone5Average Event Day (5:00pm-6:00pm)19</v>
      </c>
      <c r="B2492" t="s">
        <v>67</v>
      </c>
      <c r="C2492" t="s">
        <v>178</v>
      </c>
      <c r="D2492" t="s">
        <v>167</v>
      </c>
      <c r="E2492" t="s">
        <v>192</v>
      </c>
      <c r="F2492" s="69" t="s">
        <v>208</v>
      </c>
      <c r="G2492" s="69" t="s">
        <v>208</v>
      </c>
      <c r="H2492" s="69" t="s">
        <v>208</v>
      </c>
      <c r="I2492" s="69" t="s">
        <v>208</v>
      </c>
      <c r="J2492" s="64">
        <v>1</v>
      </c>
    </row>
    <row r="2493" spans="1:10" x14ac:dyDescent="0.25">
      <c r="A2493" s="3" t="str">
        <f t="shared" si="38"/>
        <v>Climate Zone5Average Event Day (5:00pm-6:00pm)20</v>
      </c>
      <c r="B2493" t="s">
        <v>67</v>
      </c>
      <c r="C2493" t="s">
        <v>178</v>
      </c>
      <c r="D2493" t="s">
        <v>167</v>
      </c>
      <c r="E2493" t="s">
        <v>193</v>
      </c>
      <c r="F2493" s="69" t="s">
        <v>208</v>
      </c>
      <c r="G2493" s="69" t="s">
        <v>208</v>
      </c>
      <c r="H2493" s="69" t="s">
        <v>208</v>
      </c>
      <c r="I2493" s="69" t="s">
        <v>208</v>
      </c>
      <c r="J2493" s="64">
        <v>1</v>
      </c>
    </row>
    <row r="2494" spans="1:10" x14ac:dyDescent="0.25">
      <c r="A2494" s="3" t="str">
        <f t="shared" si="38"/>
        <v>Climate Zone5Average Event Day (5:00pm-6:00pm)21</v>
      </c>
      <c r="B2494" t="s">
        <v>67</v>
      </c>
      <c r="C2494" t="s">
        <v>178</v>
      </c>
      <c r="D2494" t="s">
        <v>167</v>
      </c>
      <c r="E2494" t="s">
        <v>194</v>
      </c>
      <c r="F2494" s="69" t="s">
        <v>208</v>
      </c>
      <c r="G2494" s="69" t="s">
        <v>208</v>
      </c>
      <c r="H2494" s="69" t="s">
        <v>208</v>
      </c>
      <c r="I2494" s="69" t="s">
        <v>208</v>
      </c>
      <c r="J2494" s="64">
        <v>1</v>
      </c>
    </row>
    <row r="2495" spans="1:10" x14ac:dyDescent="0.25">
      <c r="A2495" s="3" t="str">
        <f t="shared" si="38"/>
        <v>Climate Zone5Average Event Day (5:00pm-6:00pm)22</v>
      </c>
      <c r="B2495" t="s">
        <v>67</v>
      </c>
      <c r="C2495" t="s">
        <v>178</v>
      </c>
      <c r="D2495" t="s">
        <v>167</v>
      </c>
      <c r="E2495" t="s">
        <v>195</v>
      </c>
      <c r="F2495" s="69" t="s">
        <v>208</v>
      </c>
      <c r="G2495" s="69" t="s">
        <v>208</v>
      </c>
      <c r="H2495" s="69" t="s">
        <v>208</v>
      </c>
      <c r="I2495" s="69" t="s">
        <v>208</v>
      </c>
      <c r="J2495" s="64">
        <v>1</v>
      </c>
    </row>
    <row r="2496" spans="1:10" x14ac:dyDescent="0.25">
      <c r="A2496" s="3" t="str">
        <f t="shared" si="38"/>
        <v>Climate Zone5Average Event Day (5:00pm-6:00pm)23</v>
      </c>
      <c r="B2496" t="s">
        <v>67</v>
      </c>
      <c r="C2496" t="s">
        <v>178</v>
      </c>
      <c r="D2496" t="s">
        <v>167</v>
      </c>
      <c r="E2496" t="s">
        <v>196</v>
      </c>
      <c r="F2496" s="69" t="s">
        <v>208</v>
      </c>
      <c r="G2496" s="69" t="s">
        <v>208</v>
      </c>
      <c r="H2496" s="69" t="s">
        <v>208</v>
      </c>
      <c r="I2496" s="69" t="s">
        <v>208</v>
      </c>
      <c r="J2496" s="64">
        <v>1</v>
      </c>
    </row>
    <row r="2497" spans="1:10" x14ac:dyDescent="0.25">
      <c r="A2497" s="3" t="str">
        <f t="shared" si="38"/>
        <v>Climate Zone5Average Event Day (5:00pm-6:00pm)24</v>
      </c>
      <c r="B2497" t="s">
        <v>67</v>
      </c>
      <c r="C2497" t="s">
        <v>178</v>
      </c>
      <c r="D2497" t="s">
        <v>167</v>
      </c>
      <c r="E2497" t="s">
        <v>197</v>
      </c>
      <c r="F2497" s="69" t="s">
        <v>208</v>
      </c>
      <c r="G2497" s="69" t="s">
        <v>208</v>
      </c>
      <c r="H2497" s="69" t="s">
        <v>208</v>
      </c>
      <c r="I2497" s="69" t="s">
        <v>208</v>
      </c>
      <c r="J2497" s="64">
        <v>1</v>
      </c>
    </row>
    <row r="2498" spans="1:10" x14ac:dyDescent="0.25">
      <c r="A2498" s="3" t="str">
        <f t="shared" si="38"/>
        <v>Climate Zone66/17/2021 (5:00pm-6:00pm)1</v>
      </c>
      <c r="B2498" t="s">
        <v>67</v>
      </c>
      <c r="C2498" t="s">
        <v>179</v>
      </c>
      <c r="D2498" t="s">
        <v>170</v>
      </c>
      <c r="E2498" t="s">
        <v>174</v>
      </c>
      <c r="F2498" s="69">
        <v>9.6570253372192383</v>
      </c>
      <c r="G2498" s="69">
        <v>9.8459196090698242</v>
      </c>
      <c r="H2498" s="69">
        <v>0.4115852415561676</v>
      </c>
      <c r="I2498" s="69">
        <v>65.079917907714844</v>
      </c>
      <c r="J2498" s="64">
        <v>0</v>
      </c>
    </row>
    <row r="2499" spans="1:10" x14ac:dyDescent="0.25">
      <c r="A2499" s="3" t="str">
        <f t="shared" ref="A2499:A2562" si="39">B2499&amp;C2499&amp;D2499&amp;E2499</f>
        <v>Climate Zone66/17/2021 (5:00pm-6:00pm)2</v>
      </c>
      <c r="B2499" t="s">
        <v>67</v>
      </c>
      <c r="C2499" t="s">
        <v>179</v>
      </c>
      <c r="D2499" t="s">
        <v>170</v>
      </c>
      <c r="E2499" t="s">
        <v>175</v>
      </c>
      <c r="F2499" s="69">
        <v>9.3838882446289063</v>
      </c>
      <c r="G2499" s="69">
        <v>9.5227890014648438</v>
      </c>
      <c r="H2499" s="69">
        <v>0.37205368280410767</v>
      </c>
      <c r="I2499" s="69">
        <v>64.869331359863281</v>
      </c>
      <c r="J2499" s="64">
        <v>0</v>
      </c>
    </row>
    <row r="2500" spans="1:10" x14ac:dyDescent="0.25">
      <c r="A2500" s="3" t="str">
        <f t="shared" si="39"/>
        <v>Climate Zone66/17/2021 (5:00pm-6:00pm)3</v>
      </c>
      <c r="B2500" t="s">
        <v>67</v>
      </c>
      <c r="C2500" t="s">
        <v>179</v>
      </c>
      <c r="D2500" t="s">
        <v>170</v>
      </c>
      <c r="E2500" t="s">
        <v>176</v>
      </c>
      <c r="F2500" s="69">
        <v>9.2570228576660156</v>
      </c>
      <c r="G2500" s="69">
        <v>9.3348360061645508</v>
      </c>
      <c r="H2500" s="69">
        <v>0.39914286136627197</v>
      </c>
      <c r="I2500" s="69">
        <v>63.968948364257813</v>
      </c>
      <c r="J2500" s="64">
        <v>0</v>
      </c>
    </row>
    <row r="2501" spans="1:10" x14ac:dyDescent="0.25">
      <c r="A2501" s="3" t="str">
        <f t="shared" si="39"/>
        <v>Climate Zone66/17/2021 (5:00pm-6:00pm)4</v>
      </c>
      <c r="B2501" t="s">
        <v>67</v>
      </c>
      <c r="C2501" t="s">
        <v>179</v>
      </c>
      <c r="D2501" t="s">
        <v>170</v>
      </c>
      <c r="E2501" t="s">
        <v>177</v>
      </c>
      <c r="F2501" s="69">
        <v>8.9842090606689453</v>
      </c>
      <c r="G2501" s="69">
        <v>9.3845653533935547</v>
      </c>
      <c r="H2501" s="69">
        <v>0.36161848902702332</v>
      </c>
      <c r="I2501" s="69">
        <v>63.673755645751953</v>
      </c>
      <c r="J2501" s="64">
        <v>0</v>
      </c>
    </row>
    <row r="2502" spans="1:10" x14ac:dyDescent="0.25">
      <c r="A2502" s="3" t="str">
        <f t="shared" si="39"/>
        <v>Climate Zone66/17/2021 (5:00pm-6:00pm)5</v>
      </c>
      <c r="B2502" t="s">
        <v>67</v>
      </c>
      <c r="C2502" t="s">
        <v>179</v>
      </c>
      <c r="D2502" t="s">
        <v>170</v>
      </c>
      <c r="E2502" t="s">
        <v>178</v>
      </c>
      <c r="F2502" s="69">
        <v>10.203119277954102</v>
      </c>
      <c r="G2502" s="69">
        <v>10.21623420715332</v>
      </c>
      <c r="H2502" s="69">
        <v>0.37633359432220459</v>
      </c>
      <c r="I2502" s="69">
        <v>63.542003631591797</v>
      </c>
      <c r="J2502" s="64">
        <v>0</v>
      </c>
    </row>
    <row r="2503" spans="1:10" x14ac:dyDescent="0.25">
      <c r="A2503" s="3" t="str">
        <f t="shared" si="39"/>
        <v>Climate Zone66/17/2021 (5:00pm-6:00pm)6</v>
      </c>
      <c r="B2503" t="s">
        <v>67</v>
      </c>
      <c r="C2503" t="s">
        <v>179</v>
      </c>
      <c r="D2503" t="s">
        <v>170</v>
      </c>
      <c r="E2503" t="s">
        <v>179</v>
      </c>
      <c r="F2503" s="69">
        <v>11.804162979125977</v>
      </c>
      <c r="G2503" s="69">
        <v>11.910068511962891</v>
      </c>
      <c r="H2503" s="69">
        <v>0.37095475196838379</v>
      </c>
      <c r="I2503" s="69">
        <v>63.992275238037109</v>
      </c>
      <c r="J2503" s="64">
        <v>0</v>
      </c>
    </row>
    <row r="2504" spans="1:10" x14ac:dyDescent="0.25">
      <c r="A2504" s="3" t="str">
        <f t="shared" si="39"/>
        <v>Climate Zone66/17/2021 (5:00pm-6:00pm)7</v>
      </c>
      <c r="B2504" t="s">
        <v>67</v>
      </c>
      <c r="C2504" t="s">
        <v>179</v>
      </c>
      <c r="D2504" t="s">
        <v>170</v>
      </c>
      <c r="E2504" t="s">
        <v>180</v>
      </c>
      <c r="F2504" s="69">
        <v>13.348871231079102</v>
      </c>
      <c r="G2504" s="69">
        <v>13.750224113464355</v>
      </c>
      <c r="H2504" s="69">
        <v>0.41104152798652649</v>
      </c>
      <c r="I2504" s="69">
        <v>63.490840911865234</v>
      </c>
      <c r="J2504" s="64">
        <v>0</v>
      </c>
    </row>
    <row r="2505" spans="1:10" x14ac:dyDescent="0.25">
      <c r="A2505" s="3" t="str">
        <f t="shared" si="39"/>
        <v>Climate Zone66/17/2021 (5:00pm-6:00pm)8</v>
      </c>
      <c r="B2505" t="s">
        <v>67</v>
      </c>
      <c r="C2505" t="s">
        <v>179</v>
      </c>
      <c r="D2505" t="s">
        <v>170</v>
      </c>
      <c r="E2505" t="s">
        <v>181</v>
      </c>
      <c r="F2505" s="69">
        <v>16.335651397705078</v>
      </c>
      <c r="G2505" s="69">
        <v>16.613836288452148</v>
      </c>
      <c r="H2505" s="69">
        <v>0.56205970048904419</v>
      </c>
      <c r="I2505" s="69">
        <v>63.351715087890625</v>
      </c>
      <c r="J2505" s="64">
        <v>0</v>
      </c>
    </row>
    <row r="2506" spans="1:10" x14ac:dyDescent="0.25">
      <c r="A2506" s="3" t="str">
        <f t="shared" si="39"/>
        <v>Climate Zone66/17/2021 (5:00pm-6:00pm)9</v>
      </c>
      <c r="B2506" t="s">
        <v>67</v>
      </c>
      <c r="C2506" t="s">
        <v>179</v>
      </c>
      <c r="D2506" t="s">
        <v>170</v>
      </c>
      <c r="E2506" t="s">
        <v>182</v>
      </c>
      <c r="F2506" s="69">
        <v>20.185523986816406</v>
      </c>
      <c r="G2506" s="69">
        <v>18.94233512878418</v>
      </c>
      <c r="H2506" s="69">
        <v>0.93131142854690552</v>
      </c>
      <c r="I2506" s="69">
        <v>66.404014587402344</v>
      </c>
      <c r="J2506" s="64">
        <v>0</v>
      </c>
    </row>
    <row r="2507" spans="1:10" x14ac:dyDescent="0.25">
      <c r="A2507" s="3" t="str">
        <f t="shared" si="39"/>
        <v>Climate Zone66/17/2021 (5:00pm-6:00pm)10</v>
      </c>
      <c r="B2507" t="s">
        <v>67</v>
      </c>
      <c r="C2507" t="s">
        <v>179</v>
      </c>
      <c r="D2507" t="s">
        <v>170</v>
      </c>
      <c r="E2507" t="s">
        <v>183</v>
      </c>
      <c r="F2507" s="69">
        <v>21.715024948120117</v>
      </c>
      <c r="G2507" s="69">
        <v>20.252647399902344</v>
      </c>
      <c r="H2507" s="69">
        <v>1.0836248397827148</v>
      </c>
      <c r="I2507" s="69">
        <v>68.603378295898438</v>
      </c>
      <c r="J2507" s="64">
        <v>0</v>
      </c>
    </row>
    <row r="2508" spans="1:10" x14ac:dyDescent="0.25">
      <c r="A2508" s="3" t="str">
        <f t="shared" si="39"/>
        <v>Climate Zone66/17/2021 (5:00pm-6:00pm)11</v>
      </c>
      <c r="B2508" t="s">
        <v>67</v>
      </c>
      <c r="C2508" t="s">
        <v>179</v>
      </c>
      <c r="D2508" t="s">
        <v>170</v>
      </c>
      <c r="E2508" t="s">
        <v>184</v>
      </c>
      <c r="F2508" s="69">
        <v>22.372127532958984</v>
      </c>
      <c r="G2508" s="69">
        <v>20.821050643920898</v>
      </c>
      <c r="H2508" s="69">
        <v>0.95396530628204346</v>
      </c>
      <c r="I2508" s="69">
        <v>69.308036804199219</v>
      </c>
      <c r="J2508" s="64">
        <v>0</v>
      </c>
    </row>
    <row r="2509" spans="1:10" x14ac:dyDescent="0.25">
      <c r="A2509" s="3" t="str">
        <f t="shared" si="39"/>
        <v>Climate Zone66/17/2021 (5:00pm-6:00pm)12</v>
      </c>
      <c r="B2509" t="s">
        <v>67</v>
      </c>
      <c r="C2509" t="s">
        <v>179</v>
      </c>
      <c r="D2509" t="s">
        <v>170</v>
      </c>
      <c r="E2509" t="s">
        <v>185</v>
      </c>
      <c r="F2509" s="69">
        <v>22.3896484375</v>
      </c>
      <c r="G2509" s="69">
        <v>21.551630020141602</v>
      </c>
      <c r="H2509" s="69">
        <v>0.80868488550186157</v>
      </c>
      <c r="I2509" s="69">
        <v>71.625511169433594</v>
      </c>
      <c r="J2509" s="64">
        <v>0</v>
      </c>
    </row>
    <row r="2510" spans="1:10" x14ac:dyDescent="0.25">
      <c r="A2510" s="3" t="str">
        <f t="shared" si="39"/>
        <v>Climate Zone66/17/2021 (5:00pm-6:00pm)13</v>
      </c>
      <c r="B2510" t="s">
        <v>67</v>
      </c>
      <c r="C2510" t="s">
        <v>179</v>
      </c>
      <c r="D2510" t="s">
        <v>170</v>
      </c>
      <c r="E2510" t="s">
        <v>186</v>
      </c>
      <c r="F2510" s="69">
        <v>21.882316589355469</v>
      </c>
      <c r="G2510" s="69">
        <v>21.518943786621094</v>
      </c>
      <c r="H2510" s="69">
        <v>0.80685168504714966</v>
      </c>
      <c r="I2510" s="69">
        <v>72.409500122070313</v>
      </c>
      <c r="J2510" s="64">
        <v>0</v>
      </c>
    </row>
    <row r="2511" spans="1:10" x14ac:dyDescent="0.25">
      <c r="A2511" s="3" t="str">
        <f t="shared" si="39"/>
        <v>Climate Zone66/17/2021 (5:00pm-6:00pm)14</v>
      </c>
      <c r="B2511" t="s">
        <v>67</v>
      </c>
      <c r="C2511" t="s">
        <v>179</v>
      </c>
      <c r="D2511" t="s">
        <v>170</v>
      </c>
      <c r="E2511" t="s">
        <v>187</v>
      </c>
      <c r="F2511" s="69">
        <v>22.040376663208008</v>
      </c>
      <c r="G2511" s="69">
        <v>21.632383346557617</v>
      </c>
      <c r="H2511" s="69">
        <v>0.68660604953765869</v>
      </c>
      <c r="I2511" s="69">
        <v>72.370498657226563</v>
      </c>
      <c r="J2511" s="64">
        <v>0</v>
      </c>
    </row>
    <row r="2512" spans="1:10" x14ac:dyDescent="0.25">
      <c r="A2512" s="3" t="str">
        <f t="shared" si="39"/>
        <v>Climate Zone66/17/2021 (5:00pm-6:00pm)15</v>
      </c>
      <c r="B2512" t="s">
        <v>67</v>
      </c>
      <c r="C2512" t="s">
        <v>179</v>
      </c>
      <c r="D2512" t="s">
        <v>170</v>
      </c>
      <c r="E2512" t="s">
        <v>188</v>
      </c>
      <c r="F2512" s="69">
        <v>21.323577880859375</v>
      </c>
      <c r="G2512" s="69">
        <v>20.854803085327148</v>
      </c>
      <c r="H2512" s="69">
        <v>0.33227717876434326</v>
      </c>
      <c r="I2512" s="69">
        <v>73.10565185546875</v>
      </c>
      <c r="J2512" s="64">
        <v>0</v>
      </c>
    </row>
    <row r="2513" spans="1:10" x14ac:dyDescent="0.25">
      <c r="A2513" s="3" t="str">
        <f t="shared" si="39"/>
        <v>Climate Zone66/17/2021 (5:00pm-6:00pm)16</v>
      </c>
      <c r="B2513" t="s">
        <v>67</v>
      </c>
      <c r="C2513" t="s">
        <v>179</v>
      </c>
      <c r="D2513" t="s">
        <v>170</v>
      </c>
      <c r="E2513" t="s">
        <v>189</v>
      </c>
      <c r="F2513" s="69">
        <v>19.460018157958984</v>
      </c>
      <c r="G2513" s="69">
        <v>19.928792953491211</v>
      </c>
      <c r="H2513" s="69">
        <v>0.33227711915969849</v>
      </c>
      <c r="I2513" s="69">
        <v>72.22320556640625</v>
      </c>
      <c r="J2513" s="64">
        <v>0</v>
      </c>
    </row>
    <row r="2514" spans="1:10" x14ac:dyDescent="0.25">
      <c r="A2514" s="3" t="str">
        <f t="shared" si="39"/>
        <v>Climate Zone66/17/2021 (5:00pm-6:00pm)17</v>
      </c>
      <c r="B2514" t="s">
        <v>67</v>
      </c>
      <c r="C2514" t="s">
        <v>179</v>
      </c>
      <c r="D2514" t="s">
        <v>170</v>
      </c>
      <c r="E2514" t="s">
        <v>190</v>
      </c>
      <c r="F2514" s="69">
        <v>17.129844665527344</v>
      </c>
      <c r="G2514" s="69">
        <v>17.593421936035156</v>
      </c>
      <c r="H2514" s="69">
        <v>0.73710364103317261</v>
      </c>
      <c r="I2514" s="69">
        <v>72.779441833496094</v>
      </c>
      <c r="J2514" s="64">
        <v>0</v>
      </c>
    </row>
    <row r="2515" spans="1:10" x14ac:dyDescent="0.25">
      <c r="A2515" s="3" t="str">
        <f t="shared" si="39"/>
        <v>Climate Zone66/17/2021 (5:00pm-6:00pm)18</v>
      </c>
      <c r="B2515" t="s">
        <v>67</v>
      </c>
      <c r="C2515" t="s">
        <v>179</v>
      </c>
      <c r="D2515" t="s">
        <v>170</v>
      </c>
      <c r="E2515" t="s">
        <v>191</v>
      </c>
      <c r="F2515" s="69">
        <v>15.251327514648438</v>
      </c>
      <c r="G2515" s="69">
        <v>14.941168785095215</v>
      </c>
      <c r="H2515" s="69">
        <v>0.74807220697402954</v>
      </c>
      <c r="I2515" s="69">
        <v>71.979377746582031</v>
      </c>
      <c r="J2515" s="64">
        <v>0</v>
      </c>
    </row>
    <row r="2516" spans="1:10" x14ac:dyDescent="0.25">
      <c r="A2516" s="3" t="str">
        <f t="shared" si="39"/>
        <v>Climate Zone66/17/2021 (5:00pm-6:00pm)19</v>
      </c>
      <c r="B2516" t="s">
        <v>67</v>
      </c>
      <c r="C2516" t="s">
        <v>179</v>
      </c>
      <c r="D2516" t="s">
        <v>170</v>
      </c>
      <c r="E2516" t="s">
        <v>192</v>
      </c>
      <c r="F2516" s="69">
        <v>12.767468452453613</v>
      </c>
      <c r="G2516" s="69">
        <v>13.706385612487793</v>
      </c>
      <c r="H2516" s="69">
        <v>0.80884969234466553</v>
      </c>
      <c r="I2516" s="69">
        <v>70.86383056640625</v>
      </c>
      <c r="J2516" s="64">
        <v>0</v>
      </c>
    </row>
    <row r="2517" spans="1:10" x14ac:dyDescent="0.25">
      <c r="A2517" s="3" t="str">
        <f t="shared" si="39"/>
        <v>Climate Zone66/17/2021 (5:00pm-6:00pm)20</v>
      </c>
      <c r="B2517" t="s">
        <v>67</v>
      </c>
      <c r="C2517" t="s">
        <v>179</v>
      </c>
      <c r="D2517" t="s">
        <v>170</v>
      </c>
      <c r="E2517" t="s">
        <v>193</v>
      </c>
      <c r="F2517" s="69">
        <v>12.19029426574707</v>
      </c>
      <c r="G2517" s="69">
        <v>12.971708297729492</v>
      </c>
      <c r="H2517" s="69">
        <v>0.89424312114715576</v>
      </c>
      <c r="I2517" s="69">
        <v>69.20977783203125</v>
      </c>
      <c r="J2517" s="64">
        <v>0</v>
      </c>
    </row>
    <row r="2518" spans="1:10" x14ac:dyDescent="0.25">
      <c r="A2518" s="3" t="str">
        <f t="shared" si="39"/>
        <v>Climate Zone66/17/2021 (5:00pm-6:00pm)21</v>
      </c>
      <c r="B2518" t="s">
        <v>67</v>
      </c>
      <c r="C2518" t="s">
        <v>179</v>
      </c>
      <c r="D2518" t="s">
        <v>170</v>
      </c>
      <c r="E2518" t="s">
        <v>194</v>
      </c>
      <c r="F2518" s="69">
        <v>11.962932586669922</v>
      </c>
      <c r="G2518" s="69">
        <v>12.706788063049316</v>
      </c>
      <c r="H2518" s="69">
        <v>0.87029343843460083</v>
      </c>
      <c r="I2518" s="69">
        <v>66.549827575683594</v>
      </c>
      <c r="J2518" s="64">
        <v>0</v>
      </c>
    </row>
    <row r="2519" spans="1:10" x14ac:dyDescent="0.25">
      <c r="A2519" s="3" t="str">
        <f t="shared" si="39"/>
        <v>Climate Zone66/17/2021 (5:00pm-6:00pm)22</v>
      </c>
      <c r="B2519" t="s">
        <v>67</v>
      </c>
      <c r="C2519" t="s">
        <v>179</v>
      </c>
      <c r="D2519" t="s">
        <v>170</v>
      </c>
      <c r="E2519" t="s">
        <v>195</v>
      </c>
      <c r="F2519" s="69">
        <v>11.037741661071777</v>
      </c>
      <c r="G2519" s="69">
        <v>11.817879676818848</v>
      </c>
      <c r="H2519" s="69">
        <v>0.79964786767959595</v>
      </c>
      <c r="I2519" s="69">
        <v>65.401611328125</v>
      </c>
      <c r="J2519" s="64">
        <v>0</v>
      </c>
    </row>
    <row r="2520" spans="1:10" x14ac:dyDescent="0.25">
      <c r="A2520" s="3" t="str">
        <f t="shared" si="39"/>
        <v>Climate Zone66/17/2021 (5:00pm-6:00pm)23</v>
      </c>
      <c r="B2520" t="s">
        <v>67</v>
      </c>
      <c r="C2520" t="s">
        <v>179</v>
      </c>
      <c r="D2520" t="s">
        <v>170</v>
      </c>
      <c r="E2520" t="s">
        <v>196</v>
      </c>
      <c r="F2520" s="69">
        <v>10.422895431518555</v>
      </c>
      <c r="G2520" s="69">
        <v>10.894500732421875</v>
      </c>
      <c r="H2520" s="69">
        <v>0.74674355983734131</v>
      </c>
      <c r="I2520" s="69">
        <v>64.76678466796875</v>
      </c>
      <c r="J2520" s="64">
        <v>0</v>
      </c>
    </row>
    <row r="2521" spans="1:10" x14ac:dyDescent="0.25">
      <c r="A2521" s="3" t="str">
        <f t="shared" si="39"/>
        <v>Climate Zone66/17/2021 (5:00pm-6:00pm)24</v>
      </c>
      <c r="B2521" t="s">
        <v>67</v>
      </c>
      <c r="C2521" t="s">
        <v>179</v>
      </c>
      <c r="D2521" t="s">
        <v>170</v>
      </c>
      <c r="E2521" t="s">
        <v>197</v>
      </c>
      <c r="F2521" s="69">
        <v>9.7575054168701172</v>
      </c>
      <c r="G2521" s="69">
        <v>10.178272247314453</v>
      </c>
      <c r="H2521" s="69">
        <v>0.61561256647109985</v>
      </c>
      <c r="I2521" s="69">
        <v>64.348709106445313</v>
      </c>
      <c r="J2521" s="64">
        <v>0</v>
      </c>
    </row>
    <row r="2522" spans="1:10" x14ac:dyDescent="0.25">
      <c r="A2522" s="3" t="str">
        <f t="shared" si="39"/>
        <v>Climate Zone67/9/2021 (5:50pm-8:55pm)1</v>
      </c>
      <c r="B2522" t="s">
        <v>67</v>
      </c>
      <c r="C2522" t="s">
        <v>179</v>
      </c>
      <c r="D2522" t="s">
        <v>171</v>
      </c>
      <c r="E2522" t="s">
        <v>174</v>
      </c>
      <c r="F2522" s="69">
        <v>10.282647132873535</v>
      </c>
      <c r="G2522" s="69">
        <v>9.9425754547119141</v>
      </c>
      <c r="H2522" s="69">
        <v>0.25474503636360168</v>
      </c>
      <c r="I2522" s="69">
        <v>69.12158203125</v>
      </c>
      <c r="J2522" s="64">
        <v>0</v>
      </c>
    </row>
    <row r="2523" spans="1:10" x14ac:dyDescent="0.25">
      <c r="A2523" s="3" t="str">
        <f t="shared" si="39"/>
        <v>Climate Zone67/9/2021 (5:50pm-8:55pm)2</v>
      </c>
      <c r="B2523" t="s">
        <v>67</v>
      </c>
      <c r="C2523" t="s">
        <v>179</v>
      </c>
      <c r="D2523" t="s">
        <v>171</v>
      </c>
      <c r="E2523" t="s">
        <v>175</v>
      </c>
      <c r="F2523" s="69">
        <v>9.858210563659668</v>
      </c>
      <c r="G2523" s="69">
        <v>9.6674394607543945</v>
      </c>
      <c r="H2523" s="69">
        <v>0.25770536065101624</v>
      </c>
      <c r="I2523" s="69">
        <v>68.882194519042969</v>
      </c>
      <c r="J2523" s="64">
        <v>0</v>
      </c>
    </row>
    <row r="2524" spans="1:10" x14ac:dyDescent="0.25">
      <c r="A2524" s="3" t="str">
        <f t="shared" si="39"/>
        <v>Climate Zone67/9/2021 (5:50pm-8:55pm)3</v>
      </c>
      <c r="B2524" t="s">
        <v>67</v>
      </c>
      <c r="C2524" t="s">
        <v>179</v>
      </c>
      <c r="D2524" t="s">
        <v>171</v>
      </c>
      <c r="E2524" t="s">
        <v>176</v>
      </c>
      <c r="F2524" s="69">
        <v>9.8538541793823242</v>
      </c>
      <c r="G2524" s="69">
        <v>9.6801519393920898</v>
      </c>
      <c r="H2524" s="69">
        <v>0.24432092905044556</v>
      </c>
      <c r="I2524" s="69">
        <v>68.653060913085938</v>
      </c>
      <c r="J2524" s="64">
        <v>0</v>
      </c>
    </row>
    <row r="2525" spans="1:10" x14ac:dyDescent="0.25">
      <c r="A2525" s="3" t="str">
        <f t="shared" si="39"/>
        <v>Climate Zone67/9/2021 (5:50pm-8:55pm)4</v>
      </c>
      <c r="B2525" t="s">
        <v>67</v>
      </c>
      <c r="C2525" t="s">
        <v>179</v>
      </c>
      <c r="D2525" t="s">
        <v>171</v>
      </c>
      <c r="E2525" t="s">
        <v>177</v>
      </c>
      <c r="F2525" s="69">
        <v>10.040957450866699</v>
      </c>
      <c r="G2525" s="69">
        <v>9.5817174911499023</v>
      </c>
      <c r="H2525" s="69">
        <v>0.23371729254722595</v>
      </c>
      <c r="I2525" s="69">
        <v>67.2666015625</v>
      </c>
      <c r="J2525" s="64">
        <v>0</v>
      </c>
    </row>
    <row r="2526" spans="1:10" x14ac:dyDescent="0.25">
      <c r="A2526" s="3" t="str">
        <f t="shared" si="39"/>
        <v>Climate Zone67/9/2021 (5:50pm-8:55pm)5</v>
      </c>
      <c r="B2526" t="s">
        <v>67</v>
      </c>
      <c r="C2526" t="s">
        <v>179</v>
      </c>
      <c r="D2526" t="s">
        <v>171</v>
      </c>
      <c r="E2526" t="s">
        <v>178</v>
      </c>
      <c r="F2526" s="69">
        <v>10.377534866333008</v>
      </c>
      <c r="G2526" s="69">
        <v>10.053382873535156</v>
      </c>
      <c r="H2526" s="69">
        <v>0.26977601647377014</v>
      </c>
      <c r="I2526" s="69">
        <v>66.804420471191406</v>
      </c>
      <c r="J2526" s="64">
        <v>0</v>
      </c>
    </row>
    <row r="2527" spans="1:10" x14ac:dyDescent="0.25">
      <c r="A2527" s="3" t="str">
        <f t="shared" si="39"/>
        <v>Climate Zone67/9/2021 (5:50pm-8:55pm)6</v>
      </c>
      <c r="B2527" t="s">
        <v>67</v>
      </c>
      <c r="C2527" t="s">
        <v>179</v>
      </c>
      <c r="D2527" t="s">
        <v>171</v>
      </c>
      <c r="E2527" t="s">
        <v>179</v>
      </c>
      <c r="F2527" s="69">
        <v>11.958053588867188</v>
      </c>
      <c r="G2527" s="69">
        <v>11.58647632598877</v>
      </c>
      <c r="H2527" s="69">
        <v>0.30480104684829712</v>
      </c>
      <c r="I2527" s="69">
        <v>67.716529846191406</v>
      </c>
      <c r="J2527" s="64">
        <v>0</v>
      </c>
    </row>
    <row r="2528" spans="1:10" x14ac:dyDescent="0.25">
      <c r="A2528" s="3" t="str">
        <f t="shared" si="39"/>
        <v>Climate Zone67/9/2021 (5:50pm-8:55pm)7</v>
      </c>
      <c r="B2528" t="s">
        <v>67</v>
      </c>
      <c r="C2528" t="s">
        <v>179</v>
      </c>
      <c r="D2528" t="s">
        <v>171</v>
      </c>
      <c r="E2528" t="s">
        <v>180</v>
      </c>
      <c r="F2528" s="69">
        <v>13.82989501953125</v>
      </c>
      <c r="G2528" s="69">
        <v>13.369291305541992</v>
      </c>
      <c r="H2528" s="69">
        <v>0.43142795562744141</v>
      </c>
      <c r="I2528" s="69">
        <v>67.394790649414063</v>
      </c>
      <c r="J2528" s="64">
        <v>0</v>
      </c>
    </row>
    <row r="2529" spans="1:10" x14ac:dyDescent="0.25">
      <c r="A2529" s="3" t="str">
        <f t="shared" si="39"/>
        <v>Climate Zone67/9/2021 (5:50pm-8:55pm)8</v>
      </c>
      <c r="B2529" t="s">
        <v>67</v>
      </c>
      <c r="C2529" t="s">
        <v>179</v>
      </c>
      <c r="D2529" t="s">
        <v>171</v>
      </c>
      <c r="E2529" t="s">
        <v>181</v>
      </c>
      <c r="F2529" s="69">
        <v>16.781444549560547</v>
      </c>
      <c r="G2529" s="69">
        <v>16.221561431884766</v>
      </c>
      <c r="H2529" s="69">
        <v>0.4159410297870636</v>
      </c>
      <c r="I2529" s="69">
        <v>66.729476928710938</v>
      </c>
      <c r="J2529" s="64">
        <v>0</v>
      </c>
    </row>
    <row r="2530" spans="1:10" x14ac:dyDescent="0.25">
      <c r="A2530" s="3" t="str">
        <f t="shared" si="39"/>
        <v>Climate Zone67/9/2021 (5:50pm-8:55pm)9</v>
      </c>
      <c r="B2530" t="s">
        <v>67</v>
      </c>
      <c r="C2530" t="s">
        <v>179</v>
      </c>
      <c r="D2530" t="s">
        <v>171</v>
      </c>
      <c r="E2530" t="s">
        <v>182</v>
      </c>
      <c r="F2530" s="69">
        <v>18.718305587768555</v>
      </c>
      <c r="G2530" s="69">
        <v>18.167625427246094</v>
      </c>
      <c r="H2530" s="69">
        <v>0.46112462878227234</v>
      </c>
      <c r="I2530" s="69">
        <v>69.089439392089844</v>
      </c>
      <c r="J2530" s="64">
        <v>0</v>
      </c>
    </row>
    <row r="2531" spans="1:10" x14ac:dyDescent="0.25">
      <c r="A2531" s="3" t="str">
        <f t="shared" si="39"/>
        <v>Climate Zone67/9/2021 (5:50pm-8:55pm)10</v>
      </c>
      <c r="B2531" t="s">
        <v>67</v>
      </c>
      <c r="C2531" t="s">
        <v>179</v>
      </c>
      <c r="D2531" t="s">
        <v>171</v>
      </c>
      <c r="E2531" t="s">
        <v>183</v>
      </c>
      <c r="F2531" s="69">
        <v>20.549404144287109</v>
      </c>
      <c r="G2531" s="69">
        <v>19.796451568603516</v>
      </c>
      <c r="H2531" s="69">
        <v>0.6059119701385498</v>
      </c>
      <c r="I2531" s="69">
        <v>73.588066101074219</v>
      </c>
      <c r="J2531" s="64">
        <v>0</v>
      </c>
    </row>
    <row r="2532" spans="1:10" x14ac:dyDescent="0.25">
      <c r="A2532" s="3" t="str">
        <f t="shared" si="39"/>
        <v>Climate Zone67/9/2021 (5:50pm-8:55pm)11</v>
      </c>
      <c r="B2532" t="s">
        <v>67</v>
      </c>
      <c r="C2532" t="s">
        <v>179</v>
      </c>
      <c r="D2532" t="s">
        <v>171</v>
      </c>
      <c r="E2532" t="s">
        <v>184</v>
      </c>
      <c r="F2532" s="69">
        <v>20.706249237060547</v>
      </c>
      <c r="G2532" s="69">
        <v>20.519968032836914</v>
      </c>
      <c r="H2532" s="69">
        <v>0.62582278251647949</v>
      </c>
      <c r="I2532" s="69">
        <v>77.402107238769531</v>
      </c>
      <c r="J2532" s="64">
        <v>0</v>
      </c>
    </row>
    <row r="2533" spans="1:10" x14ac:dyDescent="0.25">
      <c r="A2533" s="3" t="str">
        <f t="shared" si="39"/>
        <v>Climate Zone67/9/2021 (5:50pm-8:55pm)12</v>
      </c>
      <c r="B2533" t="s">
        <v>67</v>
      </c>
      <c r="C2533" t="s">
        <v>179</v>
      </c>
      <c r="D2533" t="s">
        <v>171</v>
      </c>
      <c r="E2533" t="s">
        <v>185</v>
      </c>
      <c r="F2533" s="69">
        <v>20.979415893554688</v>
      </c>
      <c r="G2533" s="69">
        <v>20.910947799682617</v>
      </c>
      <c r="H2533" s="69">
        <v>0.71960818767547607</v>
      </c>
      <c r="I2533" s="69">
        <v>78.149650573730469</v>
      </c>
      <c r="J2533" s="64">
        <v>0</v>
      </c>
    </row>
    <row r="2534" spans="1:10" x14ac:dyDescent="0.25">
      <c r="A2534" s="3" t="str">
        <f t="shared" si="39"/>
        <v>Climate Zone67/9/2021 (5:50pm-8:55pm)13</v>
      </c>
      <c r="B2534" t="s">
        <v>67</v>
      </c>
      <c r="C2534" t="s">
        <v>179</v>
      </c>
      <c r="D2534" t="s">
        <v>171</v>
      </c>
      <c r="E2534" t="s">
        <v>186</v>
      </c>
      <c r="F2534" s="69">
        <v>20.843910217285156</v>
      </c>
      <c r="G2534" s="69">
        <v>20.867010116577148</v>
      </c>
      <c r="H2534" s="69">
        <v>0.73549699783325195</v>
      </c>
      <c r="I2534" s="69">
        <v>78.657272338867188</v>
      </c>
      <c r="J2534" s="64">
        <v>0</v>
      </c>
    </row>
    <row r="2535" spans="1:10" x14ac:dyDescent="0.25">
      <c r="A2535" s="3" t="str">
        <f t="shared" si="39"/>
        <v>Climate Zone67/9/2021 (5:50pm-8:55pm)14</v>
      </c>
      <c r="B2535" t="s">
        <v>67</v>
      </c>
      <c r="C2535" t="s">
        <v>179</v>
      </c>
      <c r="D2535" t="s">
        <v>171</v>
      </c>
      <c r="E2535" t="s">
        <v>187</v>
      </c>
      <c r="F2535" s="69">
        <v>20.271591186523438</v>
      </c>
      <c r="G2535" s="69">
        <v>20.760143280029297</v>
      </c>
      <c r="H2535" s="69">
        <v>0.55481386184692383</v>
      </c>
      <c r="I2535" s="69">
        <v>78.964996337890625</v>
      </c>
      <c r="J2535" s="64">
        <v>0</v>
      </c>
    </row>
    <row r="2536" spans="1:10" x14ac:dyDescent="0.25">
      <c r="A2536" s="3" t="str">
        <f t="shared" si="39"/>
        <v>Climate Zone67/9/2021 (5:50pm-8:55pm)15</v>
      </c>
      <c r="B2536" t="s">
        <v>67</v>
      </c>
      <c r="C2536" t="s">
        <v>179</v>
      </c>
      <c r="D2536" t="s">
        <v>171</v>
      </c>
      <c r="E2536" t="s">
        <v>188</v>
      </c>
      <c r="F2536" s="69">
        <v>20.535892486572266</v>
      </c>
      <c r="G2536" s="69">
        <v>20.560081481933594</v>
      </c>
      <c r="H2536" s="69">
        <v>0.20765030384063721</v>
      </c>
      <c r="I2536" s="69">
        <v>79.457374572753906</v>
      </c>
      <c r="J2536" s="64">
        <v>0</v>
      </c>
    </row>
    <row r="2537" spans="1:10" x14ac:dyDescent="0.25">
      <c r="A2537" s="3" t="str">
        <f t="shared" si="39"/>
        <v>Climate Zone67/9/2021 (5:50pm-8:55pm)16</v>
      </c>
      <c r="B2537" t="s">
        <v>67</v>
      </c>
      <c r="C2537" t="s">
        <v>179</v>
      </c>
      <c r="D2537" t="s">
        <v>171</v>
      </c>
      <c r="E2537" t="s">
        <v>189</v>
      </c>
      <c r="F2537" s="69">
        <v>19.886302947998047</v>
      </c>
      <c r="G2537" s="69">
        <v>19.862113952636719</v>
      </c>
      <c r="H2537" s="69">
        <v>0.20765028893947601</v>
      </c>
      <c r="I2537" s="69">
        <v>80.118858337402344</v>
      </c>
      <c r="J2537" s="64">
        <v>0</v>
      </c>
    </row>
    <row r="2538" spans="1:10" x14ac:dyDescent="0.25">
      <c r="A2538" s="3" t="str">
        <f t="shared" si="39"/>
        <v>Climate Zone67/9/2021 (5:50pm-8:55pm)17</v>
      </c>
      <c r="B2538" t="s">
        <v>67</v>
      </c>
      <c r="C2538" t="s">
        <v>179</v>
      </c>
      <c r="D2538" t="s">
        <v>171</v>
      </c>
      <c r="E2538" t="s">
        <v>190</v>
      </c>
      <c r="F2538" s="69">
        <v>17.423347473144531</v>
      </c>
      <c r="G2538" s="69">
        <v>17.500015258789063</v>
      </c>
      <c r="H2538" s="69">
        <v>0.4023892879486084</v>
      </c>
      <c r="I2538" s="69">
        <v>80.810234069824219</v>
      </c>
      <c r="J2538" s="64">
        <v>0</v>
      </c>
    </row>
    <row r="2539" spans="1:10" x14ac:dyDescent="0.25">
      <c r="A2539" s="3" t="str">
        <f t="shared" si="39"/>
        <v>Climate Zone67/9/2021 (5:50pm-8:55pm)18</v>
      </c>
      <c r="B2539" t="s">
        <v>67</v>
      </c>
      <c r="C2539" t="s">
        <v>179</v>
      </c>
      <c r="D2539" t="s">
        <v>171</v>
      </c>
      <c r="E2539" t="s">
        <v>191</v>
      </c>
      <c r="F2539" s="69">
        <v>16.415065765380859</v>
      </c>
      <c r="G2539" s="69">
        <v>15.790830612182617</v>
      </c>
      <c r="H2539" s="69">
        <v>0.45950537919998169</v>
      </c>
      <c r="I2539" s="69">
        <v>80.687263488769531</v>
      </c>
      <c r="J2539" s="64">
        <v>0</v>
      </c>
    </row>
    <row r="2540" spans="1:10" x14ac:dyDescent="0.25">
      <c r="A2540" s="3" t="str">
        <f t="shared" si="39"/>
        <v>Climate Zone67/9/2021 (5:50pm-8:55pm)19</v>
      </c>
      <c r="B2540" t="s">
        <v>67</v>
      </c>
      <c r="C2540" t="s">
        <v>179</v>
      </c>
      <c r="D2540" t="s">
        <v>171</v>
      </c>
      <c r="E2540" t="s">
        <v>192</v>
      </c>
      <c r="F2540" s="69">
        <v>14.402461051940918</v>
      </c>
      <c r="G2540" s="69">
        <v>13.468603134155273</v>
      </c>
      <c r="H2540" s="69">
        <v>0.46342408657073975</v>
      </c>
      <c r="I2540" s="69">
        <v>79.684150695800781</v>
      </c>
      <c r="J2540" s="64">
        <v>0</v>
      </c>
    </row>
    <row r="2541" spans="1:10" x14ac:dyDescent="0.25">
      <c r="A2541" s="3" t="str">
        <f t="shared" si="39"/>
        <v>Climate Zone67/9/2021 (5:50pm-8:55pm)20</v>
      </c>
      <c r="B2541" t="s">
        <v>67</v>
      </c>
      <c r="C2541" t="s">
        <v>179</v>
      </c>
      <c r="D2541" t="s">
        <v>171</v>
      </c>
      <c r="E2541" t="s">
        <v>193</v>
      </c>
      <c r="F2541" s="69">
        <v>13.580660820007324</v>
      </c>
      <c r="G2541" s="69">
        <v>12.96349048614502</v>
      </c>
      <c r="H2541" s="69">
        <v>0.46092700958251953</v>
      </c>
      <c r="I2541" s="69">
        <v>76.9639892578125</v>
      </c>
      <c r="J2541" s="64">
        <v>0</v>
      </c>
    </row>
    <row r="2542" spans="1:10" x14ac:dyDescent="0.25">
      <c r="A2542" s="3" t="str">
        <f t="shared" si="39"/>
        <v>Climate Zone67/9/2021 (5:50pm-8:55pm)21</v>
      </c>
      <c r="B2542" t="s">
        <v>67</v>
      </c>
      <c r="C2542" t="s">
        <v>179</v>
      </c>
      <c r="D2542" t="s">
        <v>171</v>
      </c>
      <c r="E2542" t="s">
        <v>194</v>
      </c>
      <c r="F2542" s="69">
        <v>13.457069396972656</v>
      </c>
      <c r="G2542" s="69">
        <v>12.823505401611328</v>
      </c>
      <c r="H2542" s="69">
        <v>0.41772747039794922</v>
      </c>
      <c r="I2542" s="69">
        <v>74.293075561523438</v>
      </c>
      <c r="J2542" s="64">
        <v>0</v>
      </c>
    </row>
    <row r="2543" spans="1:10" x14ac:dyDescent="0.25">
      <c r="A2543" s="3" t="str">
        <f t="shared" si="39"/>
        <v>Climate Zone67/9/2021 (5:50pm-8:55pm)22</v>
      </c>
      <c r="B2543" t="s">
        <v>67</v>
      </c>
      <c r="C2543" t="s">
        <v>179</v>
      </c>
      <c r="D2543" t="s">
        <v>171</v>
      </c>
      <c r="E2543" t="s">
        <v>195</v>
      </c>
      <c r="F2543" s="69">
        <v>12.275121688842773</v>
      </c>
      <c r="G2543" s="69">
        <v>12.233174324035645</v>
      </c>
      <c r="H2543" s="69">
        <v>0.36648347973823547</v>
      </c>
      <c r="I2543" s="69">
        <v>71.677093505859375</v>
      </c>
      <c r="J2543" s="64">
        <v>0</v>
      </c>
    </row>
    <row r="2544" spans="1:10" x14ac:dyDescent="0.25">
      <c r="A2544" s="3" t="str">
        <f t="shared" si="39"/>
        <v>Climate Zone67/9/2021 (5:50pm-8:55pm)23</v>
      </c>
      <c r="B2544" t="s">
        <v>67</v>
      </c>
      <c r="C2544" t="s">
        <v>179</v>
      </c>
      <c r="D2544" t="s">
        <v>171</v>
      </c>
      <c r="E2544" t="s">
        <v>196</v>
      </c>
      <c r="F2544" s="69">
        <v>11.275201797485352</v>
      </c>
      <c r="G2544" s="69">
        <v>11.304035186767578</v>
      </c>
      <c r="H2544" s="69">
        <v>0.29752635955810547</v>
      </c>
      <c r="I2544" s="69">
        <v>70.973121643066406</v>
      </c>
      <c r="J2544" s="64">
        <v>0</v>
      </c>
    </row>
    <row r="2545" spans="1:10" x14ac:dyDescent="0.25">
      <c r="A2545" s="3" t="str">
        <f t="shared" si="39"/>
        <v>Climate Zone67/9/2021 (5:50pm-8:55pm)24</v>
      </c>
      <c r="B2545" t="s">
        <v>67</v>
      </c>
      <c r="C2545" t="s">
        <v>179</v>
      </c>
      <c r="D2545" t="s">
        <v>171</v>
      </c>
      <c r="E2545" t="s">
        <v>197</v>
      </c>
      <c r="F2545" s="69">
        <v>10.448790550231934</v>
      </c>
      <c r="G2545" s="69">
        <v>10.458103179931641</v>
      </c>
      <c r="H2545" s="69">
        <v>0.24823039770126343</v>
      </c>
      <c r="I2545" s="69">
        <v>70.947967529296875</v>
      </c>
      <c r="J2545" s="64">
        <v>0</v>
      </c>
    </row>
    <row r="2546" spans="1:10" x14ac:dyDescent="0.25">
      <c r="A2546" s="3" t="str">
        <f t="shared" si="39"/>
        <v>Climate Zone68/27/2021 (5:00pm-6:00pm)1</v>
      </c>
      <c r="B2546" t="s">
        <v>67</v>
      </c>
      <c r="C2546" t="s">
        <v>179</v>
      </c>
      <c r="D2546" t="s">
        <v>172</v>
      </c>
      <c r="E2546" t="s">
        <v>174</v>
      </c>
      <c r="F2546" s="69">
        <v>10.083313941955566</v>
      </c>
      <c r="G2546" s="69">
        <v>10.592649459838867</v>
      </c>
      <c r="H2546" s="69">
        <v>0.4020882248878479</v>
      </c>
      <c r="I2546" s="69">
        <v>66.612968444824219</v>
      </c>
      <c r="J2546" s="64">
        <v>0</v>
      </c>
    </row>
    <row r="2547" spans="1:10" x14ac:dyDescent="0.25">
      <c r="A2547" s="3" t="str">
        <f t="shared" si="39"/>
        <v>Climate Zone68/27/2021 (5:00pm-6:00pm)2</v>
      </c>
      <c r="B2547" t="s">
        <v>67</v>
      </c>
      <c r="C2547" t="s">
        <v>179</v>
      </c>
      <c r="D2547" t="s">
        <v>172</v>
      </c>
      <c r="E2547" t="s">
        <v>175</v>
      </c>
      <c r="F2547" s="69">
        <v>9.8168649673461914</v>
      </c>
      <c r="G2547" s="69">
        <v>10.167998313903809</v>
      </c>
      <c r="H2547" s="69">
        <v>0.33320713043212891</v>
      </c>
      <c r="I2547" s="69">
        <v>65.661849975585938</v>
      </c>
      <c r="J2547" s="64">
        <v>0</v>
      </c>
    </row>
    <row r="2548" spans="1:10" x14ac:dyDescent="0.25">
      <c r="A2548" s="3" t="str">
        <f t="shared" si="39"/>
        <v>Climate Zone68/27/2021 (5:00pm-6:00pm)3</v>
      </c>
      <c r="B2548" t="s">
        <v>67</v>
      </c>
      <c r="C2548" t="s">
        <v>179</v>
      </c>
      <c r="D2548" t="s">
        <v>172</v>
      </c>
      <c r="E2548" t="s">
        <v>176</v>
      </c>
      <c r="F2548" s="69">
        <v>9.7683229446411133</v>
      </c>
      <c r="G2548" s="69">
        <v>9.8538618087768555</v>
      </c>
      <c r="H2548" s="69">
        <v>0.27086785435676575</v>
      </c>
      <c r="I2548" s="69">
        <v>65.101814270019531</v>
      </c>
      <c r="J2548" s="64">
        <v>0</v>
      </c>
    </row>
    <row r="2549" spans="1:10" x14ac:dyDescent="0.25">
      <c r="A2549" s="3" t="str">
        <f t="shared" si="39"/>
        <v>Climate Zone68/27/2021 (5:00pm-6:00pm)4</v>
      </c>
      <c r="B2549" t="s">
        <v>67</v>
      </c>
      <c r="C2549" t="s">
        <v>179</v>
      </c>
      <c r="D2549" t="s">
        <v>172</v>
      </c>
      <c r="E2549" t="s">
        <v>177</v>
      </c>
      <c r="F2549" s="69">
        <v>9.6289949417114258</v>
      </c>
      <c r="G2549" s="69">
        <v>9.7096710205078125</v>
      </c>
      <c r="H2549" s="69">
        <v>0.28530317544937134</v>
      </c>
      <c r="I2549" s="69">
        <v>64.466293334960938</v>
      </c>
      <c r="J2549" s="64">
        <v>0</v>
      </c>
    </row>
    <row r="2550" spans="1:10" x14ac:dyDescent="0.25">
      <c r="A2550" s="3" t="str">
        <f t="shared" si="39"/>
        <v>Climate Zone68/27/2021 (5:00pm-6:00pm)5</v>
      </c>
      <c r="B2550" t="s">
        <v>67</v>
      </c>
      <c r="C2550" t="s">
        <v>179</v>
      </c>
      <c r="D2550" t="s">
        <v>172</v>
      </c>
      <c r="E2550" t="s">
        <v>178</v>
      </c>
      <c r="F2550" s="69">
        <v>10.470534324645996</v>
      </c>
      <c r="G2550" s="69">
        <v>10.651819229125977</v>
      </c>
      <c r="H2550" s="69">
        <v>0.32825762033462524</v>
      </c>
      <c r="I2550" s="69">
        <v>63.890232086181641</v>
      </c>
      <c r="J2550" s="64">
        <v>0</v>
      </c>
    </row>
    <row r="2551" spans="1:10" x14ac:dyDescent="0.25">
      <c r="A2551" s="3" t="str">
        <f t="shared" si="39"/>
        <v>Climate Zone68/27/2021 (5:00pm-6:00pm)6</v>
      </c>
      <c r="B2551" t="s">
        <v>67</v>
      </c>
      <c r="C2551" t="s">
        <v>179</v>
      </c>
      <c r="D2551" t="s">
        <v>172</v>
      </c>
      <c r="E2551" t="s">
        <v>179</v>
      </c>
      <c r="F2551" s="69">
        <v>11.930902481079102</v>
      </c>
      <c r="G2551" s="69">
        <v>12.29693603515625</v>
      </c>
      <c r="H2551" s="69">
        <v>0.39492258429527283</v>
      </c>
      <c r="I2551" s="69">
        <v>63.343433380126953</v>
      </c>
      <c r="J2551" s="64">
        <v>0</v>
      </c>
    </row>
    <row r="2552" spans="1:10" x14ac:dyDescent="0.25">
      <c r="A2552" s="3" t="str">
        <f t="shared" si="39"/>
        <v>Climate Zone68/27/2021 (5:00pm-6:00pm)7</v>
      </c>
      <c r="B2552" t="s">
        <v>67</v>
      </c>
      <c r="C2552" t="s">
        <v>179</v>
      </c>
      <c r="D2552" t="s">
        <v>172</v>
      </c>
      <c r="E2552" t="s">
        <v>180</v>
      </c>
      <c r="F2552" s="69">
        <v>14.253718376159668</v>
      </c>
      <c r="G2552" s="69">
        <v>14.570859909057617</v>
      </c>
      <c r="H2552" s="69">
        <v>0.5228697657585144</v>
      </c>
      <c r="I2552" s="69">
        <v>62.781505584716797</v>
      </c>
      <c r="J2552" s="64">
        <v>0</v>
      </c>
    </row>
    <row r="2553" spans="1:10" x14ac:dyDescent="0.25">
      <c r="A2553" s="3" t="str">
        <f t="shared" si="39"/>
        <v>Climate Zone68/27/2021 (5:00pm-6:00pm)8</v>
      </c>
      <c r="B2553" t="s">
        <v>67</v>
      </c>
      <c r="C2553" t="s">
        <v>179</v>
      </c>
      <c r="D2553" t="s">
        <v>172</v>
      </c>
      <c r="E2553" t="s">
        <v>181</v>
      </c>
      <c r="F2553" s="69">
        <v>18.149375915527344</v>
      </c>
      <c r="G2553" s="69">
        <v>18.391363143920898</v>
      </c>
      <c r="H2553" s="69">
        <v>0.59422171115875244</v>
      </c>
      <c r="I2553" s="69">
        <v>62.620674133300781</v>
      </c>
      <c r="J2553" s="64">
        <v>0</v>
      </c>
    </row>
    <row r="2554" spans="1:10" x14ac:dyDescent="0.25">
      <c r="A2554" s="3" t="str">
        <f t="shared" si="39"/>
        <v>Climate Zone68/27/2021 (5:00pm-6:00pm)9</v>
      </c>
      <c r="B2554" t="s">
        <v>67</v>
      </c>
      <c r="C2554" t="s">
        <v>179</v>
      </c>
      <c r="D2554" t="s">
        <v>172</v>
      </c>
      <c r="E2554" t="s">
        <v>182</v>
      </c>
      <c r="F2554" s="69">
        <v>21.613491058349609</v>
      </c>
      <c r="G2554" s="69">
        <v>22.574213027954102</v>
      </c>
      <c r="H2554" s="69">
        <v>0.87645918130874634</v>
      </c>
      <c r="I2554" s="69">
        <v>64.536643981933594</v>
      </c>
      <c r="J2554" s="64">
        <v>0</v>
      </c>
    </row>
    <row r="2555" spans="1:10" x14ac:dyDescent="0.25">
      <c r="A2555" s="3" t="str">
        <f t="shared" si="39"/>
        <v>Climate Zone68/27/2021 (5:00pm-6:00pm)10</v>
      </c>
      <c r="B2555" t="s">
        <v>67</v>
      </c>
      <c r="C2555" t="s">
        <v>179</v>
      </c>
      <c r="D2555" t="s">
        <v>172</v>
      </c>
      <c r="E2555" t="s">
        <v>183</v>
      </c>
      <c r="F2555" s="69">
        <v>24.981260299682617</v>
      </c>
      <c r="G2555" s="69">
        <v>25.229347229003906</v>
      </c>
      <c r="H2555" s="69">
        <v>0.77208375930786133</v>
      </c>
      <c r="I2555" s="69">
        <v>68.243011474609375</v>
      </c>
      <c r="J2555" s="64">
        <v>0</v>
      </c>
    </row>
    <row r="2556" spans="1:10" x14ac:dyDescent="0.25">
      <c r="A2556" s="3" t="str">
        <f t="shared" si="39"/>
        <v>Climate Zone68/27/2021 (5:00pm-6:00pm)11</v>
      </c>
      <c r="B2556" t="s">
        <v>67</v>
      </c>
      <c r="C2556" t="s">
        <v>179</v>
      </c>
      <c r="D2556" t="s">
        <v>172</v>
      </c>
      <c r="E2556" t="s">
        <v>184</v>
      </c>
      <c r="F2556" s="69">
        <v>27.15690803527832</v>
      </c>
      <c r="G2556" s="69">
        <v>27.023616790771484</v>
      </c>
      <c r="H2556" s="69">
        <v>0.82604348659515381</v>
      </c>
      <c r="I2556" s="69">
        <v>72.288978576660156</v>
      </c>
      <c r="J2556" s="64">
        <v>0</v>
      </c>
    </row>
    <row r="2557" spans="1:10" x14ac:dyDescent="0.25">
      <c r="A2557" s="3" t="str">
        <f t="shared" si="39"/>
        <v>Climate Zone68/27/2021 (5:00pm-6:00pm)12</v>
      </c>
      <c r="B2557" t="s">
        <v>67</v>
      </c>
      <c r="C2557" t="s">
        <v>179</v>
      </c>
      <c r="D2557" t="s">
        <v>172</v>
      </c>
      <c r="E2557" t="s">
        <v>185</v>
      </c>
      <c r="F2557" s="69">
        <v>29.198507308959961</v>
      </c>
      <c r="G2557" s="69">
        <v>28.547382354736328</v>
      </c>
      <c r="H2557" s="69">
        <v>0.74691867828369141</v>
      </c>
      <c r="I2557" s="69">
        <v>75.365478515625</v>
      </c>
      <c r="J2557" s="64">
        <v>0</v>
      </c>
    </row>
    <row r="2558" spans="1:10" x14ac:dyDescent="0.25">
      <c r="A2558" s="3" t="str">
        <f t="shared" si="39"/>
        <v>Climate Zone68/27/2021 (5:00pm-6:00pm)13</v>
      </c>
      <c r="B2558" t="s">
        <v>67</v>
      </c>
      <c r="C2558" t="s">
        <v>179</v>
      </c>
      <c r="D2558" t="s">
        <v>172</v>
      </c>
      <c r="E2558" t="s">
        <v>186</v>
      </c>
      <c r="F2558" s="69">
        <v>29.346139907836914</v>
      </c>
      <c r="G2558" s="69">
        <v>28.564661026000977</v>
      </c>
      <c r="H2558" s="69">
        <v>0.63498377799987793</v>
      </c>
      <c r="I2558" s="69">
        <v>75.902908325195313</v>
      </c>
      <c r="J2558" s="64">
        <v>0</v>
      </c>
    </row>
    <row r="2559" spans="1:10" x14ac:dyDescent="0.25">
      <c r="A2559" s="3" t="str">
        <f t="shared" si="39"/>
        <v>Climate Zone68/27/2021 (5:00pm-6:00pm)14</v>
      </c>
      <c r="B2559" t="s">
        <v>67</v>
      </c>
      <c r="C2559" t="s">
        <v>179</v>
      </c>
      <c r="D2559" t="s">
        <v>172</v>
      </c>
      <c r="E2559" t="s">
        <v>187</v>
      </c>
      <c r="F2559" s="69">
        <v>29.811447143554688</v>
      </c>
      <c r="G2559" s="69">
        <v>29.671119689941406</v>
      </c>
      <c r="H2559" s="69">
        <v>0.73447179794311523</v>
      </c>
      <c r="I2559" s="69">
        <v>77.629196166992188</v>
      </c>
      <c r="J2559" s="64">
        <v>0</v>
      </c>
    </row>
    <row r="2560" spans="1:10" x14ac:dyDescent="0.25">
      <c r="A2560" s="3" t="str">
        <f t="shared" si="39"/>
        <v>Climate Zone68/27/2021 (5:00pm-6:00pm)15</v>
      </c>
      <c r="B2560" t="s">
        <v>67</v>
      </c>
      <c r="C2560" t="s">
        <v>179</v>
      </c>
      <c r="D2560" t="s">
        <v>172</v>
      </c>
      <c r="E2560" t="s">
        <v>188</v>
      </c>
      <c r="F2560" s="69">
        <v>28.903377532958984</v>
      </c>
      <c r="G2560" s="69">
        <v>28.880363464355469</v>
      </c>
      <c r="H2560" s="69">
        <v>0.31205153465270996</v>
      </c>
      <c r="I2560" s="69">
        <v>78.474601745605469</v>
      </c>
      <c r="J2560" s="64">
        <v>0</v>
      </c>
    </row>
    <row r="2561" spans="1:10" x14ac:dyDescent="0.25">
      <c r="A2561" s="3" t="str">
        <f t="shared" si="39"/>
        <v>Climate Zone68/27/2021 (5:00pm-6:00pm)16</v>
      </c>
      <c r="B2561" t="s">
        <v>67</v>
      </c>
      <c r="C2561" t="s">
        <v>179</v>
      </c>
      <c r="D2561" t="s">
        <v>172</v>
      </c>
      <c r="E2561" t="s">
        <v>189</v>
      </c>
      <c r="F2561" s="69">
        <v>25.916427612304688</v>
      </c>
      <c r="G2561" s="69">
        <v>25.939441680908203</v>
      </c>
      <c r="H2561" s="69">
        <v>0.31205147504806519</v>
      </c>
      <c r="I2561" s="69">
        <v>79.370658874511719</v>
      </c>
      <c r="J2561" s="64">
        <v>0</v>
      </c>
    </row>
    <row r="2562" spans="1:10" x14ac:dyDescent="0.25">
      <c r="A2562" s="3" t="str">
        <f t="shared" si="39"/>
        <v>Climate Zone68/27/2021 (5:00pm-6:00pm)17</v>
      </c>
      <c r="B2562" t="s">
        <v>67</v>
      </c>
      <c r="C2562" t="s">
        <v>179</v>
      </c>
      <c r="D2562" t="s">
        <v>172</v>
      </c>
      <c r="E2562" t="s">
        <v>190</v>
      </c>
      <c r="F2562" s="69">
        <v>21.446748733520508</v>
      </c>
      <c r="G2562" s="69">
        <v>21.41139030456543</v>
      </c>
      <c r="H2562" s="69">
        <v>0.62800002098083496</v>
      </c>
      <c r="I2562" s="69">
        <v>78.497573852539063</v>
      </c>
      <c r="J2562" s="64">
        <v>0</v>
      </c>
    </row>
    <row r="2563" spans="1:10" x14ac:dyDescent="0.25">
      <c r="A2563" s="3" t="str">
        <f t="shared" ref="A2563:A2626" si="40">B2563&amp;C2563&amp;D2563&amp;E2563</f>
        <v>Climate Zone68/27/2021 (5:00pm-6:00pm)18</v>
      </c>
      <c r="B2563" t="s">
        <v>67</v>
      </c>
      <c r="C2563" t="s">
        <v>179</v>
      </c>
      <c r="D2563" t="s">
        <v>172</v>
      </c>
      <c r="E2563" t="s">
        <v>191</v>
      </c>
      <c r="F2563" s="69">
        <v>17.863672256469727</v>
      </c>
      <c r="G2563" s="69">
        <v>17.249765396118164</v>
      </c>
      <c r="H2563" s="69">
        <v>0.73372536897659302</v>
      </c>
      <c r="I2563" s="69">
        <v>76.223777770996094</v>
      </c>
      <c r="J2563" s="64">
        <v>0</v>
      </c>
    </row>
    <row r="2564" spans="1:10" x14ac:dyDescent="0.25">
      <c r="A2564" s="3" t="str">
        <f t="shared" si="40"/>
        <v>Climate Zone68/27/2021 (5:00pm-6:00pm)19</v>
      </c>
      <c r="B2564" t="s">
        <v>67</v>
      </c>
      <c r="C2564" t="s">
        <v>179</v>
      </c>
      <c r="D2564" t="s">
        <v>172</v>
      </c>
      <c r="E2564" t="s">
        <v>192</v>
      </c>
      <c r="F2564" s="69">
        <v>14.547720909118652</v>
      </c>
      <c r="G2564" s="69">
        <v>15.390254020690918</v>
      </c>
      <c r="H2564" s="69">
        <v>0.81654900312423706</v>
      </c>
      <c r="I2564" s="69">
        <v>74.629035949707031</v>
      </c>
      <c r="J2564" s="64">
        <v>0</v>
      </c>
    </row>
    <row r="2565" spans="1:10" x14ac:dyDescent="0.25">
      <c r="A2565" s="3" t="str">
        <f t="shared" si="40"/>
        <v>Climate Zone68/27/2021 (5:00pm-6:00pm)20</v>
      </c>
      <c r="B2565" t="s">
        <v>67</v>
      </c>
      <c r="C2565" t="s">
        <v>179</v>
      </c>
      <c r="D2565" t="s">
        <v>172</v>
      </c>
      <c r="E2565" t="s">
        <v>193</v>
      </c>
      <c r="F2565" s="69">
        <v>13.564455986022949</v>
      </c>
      <c r="G2565" s="69">
        <v>14.790571212768555</v>
      </c>
      <c r="H2565" s="69">
        <v>0.99334633350372314</v>
      </c>
      <c r="I2565" s="69">
        <v>73.263534545898438</v>
      </c>
      <c r="J2565" s="64">
        <v>0</v>
      </c>
    </row>
    <row r="2566" spans="1:10" x14ac:dyDescent="0.25">
      <c r="A2566" s="3" t="str">
        <f t="shared" si="40"/>
        <v>Climate Zone68/27/2021 (5:00pm-6:00pm)21</v>
      </c>
      <c r="B2566" t="s">
        <v>67</v>
      </c>
      <c r="C2566" t="s">
        <v>179</v>
      </c>
      <c r="D2566" t="s">
        <v>172</v>
      </c>
      <c r="E2566" t="s">
        <v>194</v>
      </c>
      <c r="F2566" s="69">
        <v>12.872159957885742</v>
      </c>
      <c r="G2566" s="69">
        <v>14.069499015808105</v>
      </c>
      <c r="H2566" s="69">
        <v>0.90186995267868042</v>
      </c>
      <c r="I2566" s="69">
        <v>69.694541931152344</v>
      </c>
      <c r="J2566" s="64">
        <v>0</v>
      </c>
    </row>
    <row r="2567" spans="1:10" x14ac:dyDescent="0.25">
      <c r="A2567" s="3" t="str">
        <f t="shared" si="40"/>
        <v>Climate Zone68/27/2021 (5:00pm-6:00pm)22</v>
      </c>
      <c r="B2567" t="s">
        <v>67</v>
      </c>
      <c r="C2567" t="s">
        <v>179</v>
      </c>
      <c r="D2567" t="s">
        <v>172</v>
      </c>
      <c r="E2567" t="s">
        <v>195</v>
      </c>
      <c r="F2567" s="69">
        <v>11.65553092956543</v>
      </c>
      <c r="G2567" s="69">
        <v>12.947658538818359</v>
      </c>
      <c r="H2567" s="69">
        <v>0.80801433324813843</v>
      </c>
      <c r="I2567" s="69">
        <v>67.474273681640625</v>
      </c>
      <c r="J2567" s="64">
        <v>0</v>
      </c>
    </row>
    <row r="2568" spans="1:10" x14ac:dyDescent="0.25">
      <c r="A2568" s="3" t="str">
        <f t="shared" si="40"/>
        <v>Climate Zone68/27/2021 (5:00pm-6:00pm)23</v>
      </c>
      <c r="B2568" t="s">
        <v>67</v>
      </c>
      <c r="C2568" t="s">
        <v>179</v>
      </c>
      <c r="D2568" t="s">
        <v>172</v>
      </c>
      <c r="E2568" t="s">
        <v>196</v>
      </c>
      <c r="F2568" s="69">
        <v>11.292304039001465</v>
      </c>
      <c r="G2568" s="69">
        <v>11.795777320861816</v>
      </c>
      <c r="H2568" s="69">
        <v>0.44510000944137573</v>
      </c>
      <c r="I2568" s="69">
        <v>66.428031921386719</v>
      </c>
      <c r="J2568" s="64">
        <v>0</v>
      </c>
    </row>
    <row r="2569" spans="1:10" x14ac:dyDescent="0.25">
      <c r="A2569" s="3" t="str">
        <f t="shared" si="40"/>
        <v>Climate Zone68/27/2021 (5:00pm-6:00pm)24</v>
      </c>
      <c r="B2569" t="s">
        <v>67</v>
      </c>
      <c r="C2569" t="s">
        <v>179</v>
      </c>
      <c r="D2569" t="s">
        <v>172</v>
      </c>
      <c r="E2569" t="s">
        <v>197</v>
      </c>
      <c r="F2569" s="69">
        <v>10.741809844970703</v>
      </c>
      <c r="G2569" s="69">
        <v>11.023562431335449</v>
      </c>
      <c r="H2569" s="69">
        <v>0.32809185981750488</v>
      </c>
      <c r="I2569" s="69">
        <v>65.253082275390625</v>
      </c>
      <c r="J2569" s="64">
        <v>0</v>
      </c>
    </row>
    <row r="2570" spans="1:10" x14ac:dyDescent="0.25">
      <c r="A2570" s="3" t="str">
        <f t="shared" si="40"/>
        <v>Climate Zone69/9/2021 (3:58pm-5:00pm)1</v>
      </c>
      <c r="B2570" t="s">
        <v>67</v>
      </c>
      <c r="C2570" t="s">
        <v>179</v>
      </c>
      <c r="D2570" t="s">
        <v>173</v>
      </c>
      <c r="E2570" t="s">
        <v>174</v>
      </c>
      <c r="F2570" s="69">
        <v>10.206319808959961</v>
      </c>
      <c r="G2570" s="69">
        <v>10.486571311950684</v>
      </c>
      <c r="H2570" s="69">
        <v>0.1969030499458313</v>
      </c>
      <c r="I2570" s="69">
        <v>64.325729370117188</v>
      </c>
      <c r="J2570" s="64">
        <v>0</v>
      </c>
    </row>
    <row r="2571" spans="1:10" x14ac:dyDescent="0.25">
      <c r="A2571" s="3" t="str">
        <f t="shared" si="40"/>
        <v>Climate Zone69/9/2021 (3:58pm-5:00pm)2</v>
      </c>
      <c r="B2571" t="s">
        <v>67</v>
      </c>
      <c r="C2571" t="s">
        <v>179</v>
      </c>
      <c r="D2571" t="s">
        <v>173</v>
      </c>
      <c r="E2571" t="s">
        <v>175</v>
      </c>
      <c r="F2571" s="69">
        <v>9.7989959716796875</v>
      </c>
      <c r="G2571" s="69">
        <v>10.272295951843262</v>
      </c>
      <c r="H2571" s="69">
        <v>0.21356047689914703</v>
      </c>
      <c r="I2571" s="69">
        <v>64.1719970703125</v>
      </c>
      <c r="J2571" s="64">
        <v>0</v>
      </c>
    </row>
    <row r="2572" spans="1:10" x14ac:dyDescent="0.25">
      <c r="A2572" s="3" t="str">
        <f t="shared" si="40"/>
        <v>Climate Zone69/9/2021 (3:58pm-5:00pm)3</v>
      </c>
      <c r="B2572" t="s">
        <v>67</v>
      </c>
      <c r="C2572" t="s">
        <v>179</v>
      </c>
      <c r="D2572" t="s">
        <v>173</v>
      </c>
      <c r="E2572" t="s">
        <v>176</v>
      </c>
      <c r="F2572" s="69">
        <v>9.7505388259887695</v>
      </c>
      <c r="G2572" s="69">
        <v>10.093643188476563</v>
      </c>
      <c r="H2572" s="69">
        <v>0.19695466756820679</v>
      </c>
      <c r="I2572" s="69">
        <v>64.039474487304688</v>
      </c>
      <c r="J2572" s="64">
        <v>0</v>
      </c>
    </row>
    <row r="2573" spans="1:10" x14ac:dyDescent="0.25">
      <c r="A2573" s="3" t="str">
        <f t="shared" si="40"/>
        <v>Climate Zone69/9/2021 (3:58pm-5:00pm)4</v>
      </c>
      <c r="B2573" t="s">
        <v>67</v>
      </c>
      <c r="C2573" t="s">
        <v>179</v>
      </c>
      <c r="D2573" t="s">
        <v>173</v>
      </c>
      <c r="E2573" t="s">
        <v>177</v>
      </c>
      <c r="F2573" s="69">
        <v>9.8992710113525391</v>
      </c>
      <c r="G2573" s="69">
        <v>10.044929504394531</v>
      </c>
      <c r="H2573" s="69">
        <v>0.18654131889343262</v>
      </c>
      <c r="I2573" s="69">
        <v>63.87542724609375</v>
      </c>
      <c r="J2573" s="64">
        <v>0</v>
      </c>
    </row>
    <row r="2574" spans="1:10" x14ac:dyDescent="0.25">
      <c r="A2574" s="3" t="str">
        <f t="shared" si="40"/>
        <v>Climate Zone69/9/2021 (3:58pm-5:00pm)5</v>
      </c>
      <c r="B2574" t="s">
        <v>67</v>
      </c>
      <c r="C2574" t="s">
        <v>179</v>
      </c>
      <c r="D2574" t="s">
        <v>173</v>
      </c>
      <c r="E2574" t="s">
        <v>178</v>
      </c>
      <c r="F2574" s="69">
        <v>10.678382873535156</v>
      </c>
      <c r="G2574" s="69">
        <v>10.781927108764648</v>
      </c>
      <c r="H2574" s="69">
        <v>0.22461527585983276</v>
      </c>
      <c r="I2574" s="69">
        <v>64.242546081542969</v>
      </c>
      <c r="J2574" s="64">
        <v>0</v>
      </c>
    </row>
    <row r="2575" spans="1:10" x14ac:dyDescent="0.25">
      <c r="A2575" s="3" t="str">
        <f t="shared" si="40"/>
        <v>Climate Zone69/9/2021 (3:58pm-5:00pm)6</v>
      </c>
      <c r="B2575" t="s">
        <v>67</v>
      </c>
      <c r="C2575" t="s">
        <v>179</v>
      </c>
      <c r="D2575" t="s">
        <v>173</v>
      </c>
      <c r="E2575" t="s">
        <v>179</v>
      </c>
      <c r="F2575" s="69">
        <v>12.422472953796387</v>
      </c>
      <c r="G2575" s="69">
        <v>12.648239135742188</v>
      </c>
      <c r="H2575" s="69">
        <v>0.30102843046188354</v>
      </c>
      <c r="I2575" s="69">
        <v>64.875511169433594</v>
      </c>
      <c r="J2575" s="64">
        <v>0</v>
      </c>
    </row>
    <row r="2576" spans="1:10" x14ac:dyDescent="0.25">
      <c r="A2576" s="3" t="str">
        <f t="shared" si="40"/>
        <v>Climate Zone69/9/2021 (3:58pm-5:00pm)7</v>
      </c>
      <c r="B2576" t="s">
        <v>67</v>
      </c>
      <c r="C2576" t="s">
        <v>179</v>
      </c>
      <c r="D2576" t="s">
        <v>173</v>
      </c>
      <c r="E2576" t="s">
        <v>180</v>
      </c>
      <c r="F2576" s="69">
        <v>14.993660926818848</v>
      </c>
      <c r="G2576" s="69">
        <v>15.520333290100098</v>
      </c>
      <c r="H2576" s="69">
        <v>0.33401432633399963</v>
      </c>
      <c r="I2576" s="69">
        <v>65.0101318359375</v>
      </c>
      <c r="J2576" s="64">
        <v>0</v>
      </c>
    </row>
    <row r="2577" spans="1:10" x14ac:dyDescent="0.25">
      <c r="A2577" s="3" t="str">
        <f t="shared" si="40"/>
        <v>Climate Zone69/9/2021 (3:58pm-5:00pm)8</v>
      </c>
      <c r="B2577" t="s">
        <v>67</v>
      </c>
      <c r="C2577" t="s">
        <v>179</v>
      </c>
      <c r="D2577" t="s">
        <v>173</v>
      </c>
      <c r="E2577" t="s">
        <v>181</v>
      </c>
      <c r="F2577" s="69">
        <v>20.010601043701172</v>
      </c>
      <c r="G2577" s="69">
        <v>20.306983947753906</v>
      </c>
      <c r="H2577" s="69">
        <v>0.40309661626815796</v>
      </c>
      <c r="I2577" s="69">
        <v>64.486434936523438</v>
      </c>
      <c r="J2577" s="64">
        <v>0</v>
      </c>
    </row>
    <row r="2578" spans="1:10" x14ac:dyDescent="0.25">
      <c r="A2578" s="3" t="str">
        <f t="shared" si="40"/>
        <v>Climate Zone69/9/2021 (3:58pm-5:00pm)9</v>
      </c>
      <c r="B2578" t="s">
        <v>67</v>
      </c>
      <c r="C2578" t="s">
        <v>179</v>
      </c>
      <c r="D2578" t="s">
        <v>173</v>
      </c>
      <c r="E2578" t="s">
        <v>182</v>
      </c>
      <c r="F2578" s="69">
        <v>25.592803955078125</v>
      </c>
      <c r="G2578" s="69">
        <v>25.447086334228516</v>
      </c>
      <c r="H2578" s="69">
        <v>0.59220892190933228</v>
      </c>
      <c r="I2578" s="69">
        <v>65.203094482421875</v>
      </c>
      <c r="J2578" s="64">
        <v>0</v>
      </c>
    </row>
    <row r="2579" spans="1:10" x14ac:dyDescent="0.25">
      <c r="A2579" s="3" t="str">
        <f t="shared" si="40"/>
        <v>Climate Zone69/9/2021 (3:58pm-5:00pm)10</v>
      </c>
      <c r="B2579" t="s">
        <v>67</v>
      </c>
      <c r="C2579" t="s">
        <v>179</v>
      </c>
      <c r="D2579" t="s">
        <v>173</v>
      </c>
      <c r="E2579" t="s">
        <v>183</v>
      </c>
      <c r="F2579" s="69">
        <v>27.543249130249023</v>
      </c>
      <c r="G2579" s="69">
        <v>28.124282836914063</v>
      </c>
      <c r="H2579" s="69">
        <v>0.75666075944900513</v>
      </c>
      <c r="I2579" s="69">
        <v>67.478469848632813</v>
      </c>
      <c r="J2579" s="64">
        <v>0</v>
      </c>
    </row>
    <row r="2580" spans="1:10" x14ac:dyDescent="0.25">
      <c r="A2580" s="3" t="str">
        <f t="shared" si="40"/>
        <v>Climate Zone69/9/2021 (3:58pm-5:00pm)11</v>
      </c>
      <c r="B2580" t="s">
        <v>67</v>
      </c>
      <c r="C2580" t="s">
        <v>179</v>
      </c>
      <c r="D2580" t="s">
        <v>173</v>
      </c>
      <c r="E2580" t="s">
        <v>184</v>
      </c>
      <c r="F2580" s="69">
        <v>28.494857788085938</v>
      </c>
      <c r="G2580" s="69">
        <v>29.695468902587891</v>
      </c>
      <c r="H2580" s="69">
        <v>0.90259706974029541</v>
      </c>
      <c r="I2580" s="69">
        <v>70.089836120605469</v>
      </c>
      <c r="J2580" s="64">
        <v>0</v>
      </c>
    </row>
    <row r="2581" spans="1:10" x14ac:dyDescent="0.25">
      <c r="A2581" s="3" t="str">
        <f t="shared" si="40"/>
        <v>Climate Zone69/9/2021 (3:58pm-5:00pm)12</v>
      </c>
      <c r="B2581" t="s">
        <v>67</v>
      </c>
      <c r="C2581" t="s">
        <v>179</v>
      </c>
      <c r="D2581" t="s">
        <v>173</v>
      </c>
      <c r="E2581" t="s">
        <v>185</v>
      </c>
      <c r="F2581" s="69">
        <v>30.965206146240234</v>
      </c>
      <c r="G2581" s="69">
        <v>31.031448364257813</v>
      </c>
      <c r="H2581" s="69">
        <v>0.50746822357177734</v>
      </c>
      <c r="I2581" s="69">
        <v>72.532875061035156</v>
      </c>
      <c r="J2581" s="64">
        <v>0</v>
      </c>
    </row>
    <row r="2582" spans="1:10" x14ac:dyDescent="0.25">
      <c r="A2582" s="3" t="str">
        <f t="shared" si="40"/>
        <v>Climate Zone69/9/2021 (3:58pm-5:00pm)13</v>
      </c>
      <c r="B2582" t="s">
        <v>67</v>
      </c>
      <c r="C2582" t="s">
        <v>179</v>
      </c>
      <c r="D2582" t="s">
        <v>173</v>
      </c>
      <c r="E2582" t="s">
        <v>186</v>
      </c>
      <c r="F2582" s="69">
        <v>31.337362289428711</v>
      </c>
      <c r="G2582" s="69">
        <v>31.412973403930664</v>
      </c>
      <c r="H2582" s="69">
        <v>0.27356874942779541</v>
      </c>
      <c r="I2582" s="69">
        <v>73.711601257324219</v>
      </c>
      <c r="J2582" s="64">
        <v>0</v>
      </c>
    </row>
    <row r="2583" spans="1:10" x14ac:dyDescent="0.25">
      <c r="A2583" s="3" t="str">
        <f t="shared" si="40"/>
        <v>Climate Zone69/9/2021 (3:58pm-5:00pm)14</v>
      </c>
      <c r="B2583" t="s">
        <v>67</v>
      </c>
      <c r="C2583" t="s">
        <v>179</v>
      </c>
      <c r="D2583" t="s">
        <v>173</v>
      </c>
      <c r="E2583" t="s">
        <v>187</v>
      </c>
      <c r="F2583" s="69">
        <v>33.635883331298828</v>
      </c>
      <c r="G2583" s="69">
        <v>33.560272216796875</v>
      </c>
      <c r="H2583" s="69">
        <v>0.27356880903244019</v>
      </c>
      <c r="I2583" s="69">
        <v>75.94134521484375</v>
      </c>
      <c r="J2583" s="64">
        <v>0</v>
      </c>
    </row>
    <row r="2584" spans="1:10" x14ac:dyDescent="0.25">
      <c r="A2584" s="3" t="str">
        <f t="shared" si="40"/>
        <v>Climate Zone69/9/2021 (3:58pm-5:00pm)15</v>
      </c>
      <c r="B2584" t="s">
        <v>67</v>
      </c>
      <c r="C2584" t="s">
        <v>179</v>
      </c>
      <c r="D2584" t="s">
        <v>173</v>
      </c>
      <c r="E2584" t="s">
        <v>188</v>
      </c>
      <c r="F2584" s="69">
        <v>33.949607849121094</v>
      </c>
      <c r="G2584" s="69">
        <v>34.339977264404297</v>
      </c>
      <c r="H2584" s="69">
        <v>0.73172998428344727</v>
      </c>
      <c r="I2584" s="69">
        <v>79.833290100097656</v>
      </c>
      <c r="J2584" s="64">
        <v>0</v>
      </c>
    </row>
    <row r="2585" spans="1:10" x14ac:dyDescent="0.25">
      <c r="A2585" s="3" t="str">
        <f t="shared" si="40"/>
        <v>Climate Zone69/9/2021 (3:58pm-5:00pm)16</v>
      </c>
      <c r="B2585" t="s">
        <v>67</v>
      </c>
      <c r="C2585" t="s">
        <v>179</v>
      </c>
      <c r="D2585" t="s">
        <v>173</v>
      </c>
      <c r="E2585" t="s">
        <v>189</v>
      </c>
      <c r="F2585" s="69">
        <v>30.698112487792969</v>
      </c>
      <c r="G2585" s="69">
        <v>30.399703979492188</v>
      </c>
      <c r="H2585" s="69">
        <v>0.78569161891937256</v>
      </c>
      <c r="I2585" s="69">
        <v>82.729949951171875</v>
      </c>
      <c r="J2585" s="64">
        <v>0</v>
      </c>
    </row>
    <row r="2586" spans="1:10" x14ac:dyDescent="0.25">
      <c r="A2586" s="3" t="str">
        <f t="shared" si="40"/>
        <v>Climate Zone69/9/2021 (3:58pm-5:00pm)17</v>
      </c>
      <c r="B2586" t="s">
        <v>67</v>
      </c>
      <c r="C2586" t="s">
        <v>179</v>
      </c>
      <c r="D2586" t="s">
        <v>173</v>
      </c>
      <c r="E2586" t="s">
        <v>190</v>
      </c>
      <c r="F2586" s="69">
        <v>24.195524215698242</v>
      </c>
      <c r="G2586" s="69">
        <v>23.314699172973633</v>
      </c>
      <c r="H2586" s="69">
        <v>0.61946773529052734</v>
      </c>
      <c r="I2586" s="69">
        <v>80.303024291992188</v>
      </c>
      <c r="J2586" s="64">
        <v>0</v>
      </c>
    </row>
    <row r="2587" spans="1:10" x14ac:dyDescent="0.25">
      <c r="A2587" s="3" t="str">
        <f t="shared" si="40"/>
        <v>Climate Zone69/9/2021 (3:58pm-5:00pm)18</v>
      </c>
      <c r="B2587" t="s">
        <v>67</v>
      </c>
      <c r="C2587" t="s">
        <v>179</v>
      </c>
      <c r="D2587" t="s">
        <v>173</v>
      </c>
      <c r="E2587" t="s">
        <v>191</v>
      </c>
      <c r="F2587" s="69">
        <v>19.984687805175781</v>
      </c>
      <c r="G2587" s="69">
        <v>20.656131744384766</v>
      </c>
      <c r="H2587" s="69">
        <v>0.6245008111000061</v>
      </c>
      <c r="I2587" s="69">
        <v>78.812240600585938</v>
      </c>
      <c r="J2587" s="64">
        <v>0</v>
      </c>
    </row>
    <row r="2588" spans="1:10" x14ac:dyDescent="0.25">
      <c r="A2588" s="3" t="str">
        <f t="shared" si="40"/>
        <v>Climate Zone69/9/2021 (3:58pm-5:00pm)19</v>
      </c>
      <c r="B2588" t="s">
        <v>67</v>
      </c>
      <c r="C2588" t="s">
        <v>179</v>
      </c>
      <c r="D2588" t="s">
        <v>173</v>
      </c>
      <c r="E2588" t="s">
        <v>192</v>
      </c>
      <c r="F2588" s="69">
        <v>16.355449676513672</v>
      </c>
      <c r="G2588" s="69">
        <v>17.651723861694336</v>
      </c>
      <c r="H2588" s="69">
        <v>0.65301448106765747</v>
      </c>
      <c r="I2588" s="69">
        <v>76.447357177734375</v>
      </c>
      <c r="J2588" s="64">
        <v>0</v>
      </c>
    </row>
    <row r="2589" spans="1:10" x14ac:dyDescent="0.25">
      <c r="A2589" s="3" t="str">
        <f t="shared" si="40"/>
        <v>Climate Zone69/9/2021 (3:58pm-5:00pm)20</v>
      </c>
      <c r="B2589" t="s">
        <v>67</v>
      </c>
      <c r="C2589" t="s">
        <v>179</v>
      </c>
      <c r="D2589" t="s">
        <v>173</v>
      </c>
      <c r="E2589" t="s">
        <v>193</v>
      </c>
      <c r="F2589" s="69">
        <v>15.407233238220215</v>
      </c>
      <c r="G2589" s="69">
        <v>16.610631942749023</v>
      </c>
      <c r="H2589" s="69">
        <v>0.62353193759918213</v>
      </c>
      <c r="I2589" s="69">
        <v>72.778663635253906</v>
      </c>
      <c r="J2589" s="64">
        <v>0</v>
      </c>
    </row>
    <row r="2590" spans="1:10" x14ac:dyDescent="0.25">
      <c r="A2590" s="3" t="str">
        <f t="shared" si="40"/>
        <v>Climate Zone69/9/2021 (3:58pm-5:00pm)21</v>
      </c>
      <c r="B2590" t="s">
        <v>67</v>
      </c>
      <c r="C2590" t="s">
        <v>179</v>
      </c>
      <c r="D2590" t="s">
        <v>173</v>
      </c>
      <c r="E2590" t="s">
        <v>194</v>
      </c>
      <c r="F2590" s="69">
        <v>14.245319366455078</v>
      </c>
      <c r="G2590" s="69">
        <v>15.139980316162109</v>
      </c>
      <c r="H2590" s="69">
        <v>0.58582794666290283</v>
      </c>
      <c r="I2590" s="69">
        <v>69.980987548828125</v>
      </c>
      <c r="J2590" s="64">
        <v>0</v>
      </c>
    </row>
    <row r="2591" spans="1:10" x14ac:dyDescent="0.25">
      <c r="A2591" s="3" t="str">
        <f t="shared" si="40"/>
        <v>Climate Zone69/9/2021 (3:58pm-5:00pm)22</v>
      </c>
      <c r="B2591" t="s">
        <v>67</v>
      </c>
      <c r="C2591" t="s">
        <v>179</v>
      </c>
      <c r="D2591" t="s">
        <v>173</v>
      </c>
      <c r="E2591" t="s">
        <v>195</v>
      </c>
      <c r="F2591" s="69">
        <v>13.471894264221191</v>
      </c>
      <c r="G2591" s="69">
        <v>13.699658393859863</v>
      </c>
      <c r="H2591" s="69">
        <v>0.48134645819664001</v>
      </c>
      <c r="I2591" s="69">
        <v>68.681625366210938</v>
      </c>
      <c r="J2591" s="64">
        <v>0</v>
      </c>
    </row>
    <row r="2592" spans="1:10" x14ac:dyDescent="0.25">
      <c r="A2592" s="3" t="str">
        <f t="shared" si="40"/>
        <v>Climate Zone69/9/2021 (3:58pm-5:00pm)23</v>
      </c>
      <c r="B2592" t="s">
        <v>67</v>
      </c>
      <c r="C2592" t="s">
        <v>179</v>
      </c>
      <c r="D2592" t="s">
        <v>173</v>
      </c>
      <c r="E2592" t="s">
        <v>196</v>
      </c>
      <c r="F2592" s="69">
        <v>12.54291820526123</v>
      </c>
      <c r="G2592" s="69">
        <v>12.20154857635498</v>
      </c>
      <c r="H2592" s="69">
        <v>0.41841292381286621</v>
      </c>
      <c r="I2592" s="69">
        <v>67.482162475585938</v>
      </c>
      <c r="J2592" s="64">
        <v>0</v>
      </c>
    </row>
    <row r="2593" spans="1:10" x14ac:dyDescent="0.25">
      <c r="A2593" s="3" t="str">
        <f t="shared" si="40"/>
        <v>Climate Zone69/9/2021 (3:58pm-5:00pm)24</v>
      </c>
      <c r="B2593" t="s">
        <v>67</v>
      </c>
      <c r="C2593" t="s">
        <v>179</v>
      </c>
      <c r="D2593" t="s">
        <v>173</v>
      </c>
      <c r="E2593" t="s">
        <v>197</v>
      </c>
      <c r="F2593" s="69">
        <v>11.273046493530273</v>
      </c>
      <c r="G2593" s="69">
        <v>11.378551483154297</v>
      </c>
      <c r="H2593" s="69">
        <v>0.28360727429389954</v>
      </c>
      <c r="I2593" s="69">
        <v>66.9676513671875</v>
      </c>
      <c r="J2593" s="64">
        <v>0</v>
      </c>
    </row>
    <row r="2594" spans="1:10" x14ac:dyDescent="0.25">
      <c r="A2594" s="3" t="str">
        <f t="shared" si="40"/>
        <v>Climate Zone6Average Event Day (5:00pm-6:00pm)1</v>
      </c>
      <c r="B2594" t="s">
        <v>67</v>
      </c>
      <c r="C2594" t="s">
        <v>179</v>
      </c>
      <c r="D2594" t="s">
        <v>167</v>
      </c>
      <c r="E2594" t="s">
        <v>174</v>
      </c>
      <c r="F2594" s="69">
        <v>9.909515380859375</v>
      </c>
      <c r="G2594" s="69">
        <v>10.035086631774902</v>
      </c>
      <c r="H2594" s="69">
        <v>0.15137307345867157</v>
      </c>
      <c r="I2594" s="69">
        <v>66.85784912109375</v>
      </c>
      <c r="J2594" s="64">
        <v>0</v>
      </c>
    </row>
    <row r="2595" spans="1:10" x14ac:dyDescent="0.25">
      <c r="A2595" s="3" t="str">
        <f t="shared" si="40"/>
        <v>Climate Zone6Average Event Day (5:00pm-6:00pm)2</v>
      </c>
      <c r="B2595" t="s">
        <v>67</v>
      </c>
      <c r="C2595" t="s">
        <v>179</v>
      </c>
      <c r="D2595" t="s">
        <v>167</v>
      </c>
      <c r="E2595" t="s">
        <v>175</v>
      </c>
      <c r="F2595" s="69">
        <v>9.8640565872192383</v>
      </c>
      <c r="G2595" s="69">
        <v>9.963953971862793</v>
      </c>
      <c r="H2595" s="69">
        <v>0.10173384100198746</v>
      </c>
      <c r="I2595" s="69">
        <v>65.878067016601563</v>
      </c>
      <c r="J2595" s="64">
        <v>0</v>
      </c>
    </row>
    <row r="2596" spans="1:10" x14ac:dyDescent="0.25">
      <c r="A2596" s="3" t="str">
        <f t="shared" si="40"/>
        <v>Climate Zone6Average Event Day (5:00pm-6:00pm)3</v>
      </c>
      <c r="B2596" t="s">
        <v>67</v>
      </c>
      <c r="C2596" t="s">
        <v>179</v>
      </c>
      <c r="D2596" t="s">
        <v>167</v>
      </c>
      <c r="E2596" t="s">
        <v>176</v>
      </c>
      <c r="F2596" s="69">
        <v>9.7492284774780273</v>
      </c>
      <c r="G2596" s="69">
        <v>9.7602910995483398</v>
      </c>
      <c r="H2596" s="69">
        <v>0.11438380926847458</v>
      </c>
      <c r="I2596" s="69">
        <v>65.127532958984375</v>
      </c>
      <c r="J2596" s="64">
        <v>0</v>
      </c>
    </row>
    <row r="2597" spans="1:10" x14ac:dyDescent="0.25">
      <c r="A2597" s="3" t="str">
        <f t="shared" si="40"/>
        <v>Climate Zone6Average Event Day (5:00pm-6:00pm)4</v>
      </c>
      <c r="B2597" t="s">
        <v>67</v>
      </c>
      <c r="C2597" t="s">
        <v>179</v>
      </c>
      <c r="D2597" t="s">
        <v>167</v>
      </c>
      <c r="E2597" t="s">
        <v>177</v>
      </c>
      <c r="F2597" s="69">
        <v>9.7317781448364258</v>
      </c>
      <c r="G2597" s="69">
        <v>9.8100919723510742</v>
      </c>
      <c r="H2597" s="69">
        <v>0.12747693061828613</v>
      </c>
      <c r="I2597" s="69">
        <v>64.746147155761719</v>
      </c>
      <c r="J2597" s="64">
        <v>0</v>
      </c>
    </row>
    <row r="2598" spans="1:10" x14ac:dyDescent="0.25">
      <c r="A2598" s="3" t="str">
        <f t="shared" si="40"/>
        <v>Climate Zone6Average Event Day (5:00pm-6:00pm)5</v>
      </c>
      <c r="B2598" t="s">
        <v>67</v>
      </c>
      <c r="C2598" t="s">
        <v>179</v>
      </c>
      <c r="D2598" t="s">
        <v>167</v>
      </c>
      <c r="E2598" t="s">
        <v>178</v>
      </c>
      <c r="F2598" s="69">
        <v>10.667181015014648</v>
      </c>
      <c r="G2598" s="69">
        <v>10.625046730041504</v>
      </c>
      <c r="H2598" s="69">
        <v>0.10441561043262482</v>
      </c>
      <c r="I2598" s="69">
        <v>64.756401062011719</v>
      </c>
      <c r="J2598" s="64">
        <v>0</v>
      </c>
    </row>
    <row r="2599" spans="1:10" x14ac:dyDescent="0.25">
      <c r="A2599" s="3" t="str">
        <f t="shared" si="40"/>
        <v>Climate Zone6Average Event Day (5:00pm-6:00pm)6</v>
      </c>
      <c r="B2599" t="s">
        <v>67</v>
      </c>
      <c r="C2599" t="s">
        <v>179</v>
      </c>
      <c r="D2599" t="s">
        <v>167</v>
      </c>
      <c r="E2599" t="s">
        <v>179</v>
      </c>
      <c r="F2599" s="69">
        <v>12.147141456604004</v>
      </c>
      <c r="G2599" s="69">
        <v>12.090114593505859</v>
      </c>
      <c r="H2599" s="69">
        <v>0.15308098495006561</v>
      </c>
      <c r="I2599" s="69">
        <v>64.743675231933594</v>
      </c>
      <c r="J2599" s="64">
        <v>0</v>
      </c>
    </row>
    <row r="2600" spans="1:10" x14ac:dyDescent="0.25">
      <c r="A2600" s="3" t="str">
        <f t="shared" si="40"/>
        <v>Climate Zone6Average Event Day (5:00pm-6:00pm)7</v>
      </c>
      <c r="B2600" t="s">
        <v>67</v>
      </c>
      <c r="C2600" t="s">
        <v>179</v>
      </c>
      <c r="D2600" t="s">
        <v>167</v>
      </c>
      <c r="E2600" t="s">
        <v>180</v>
      </c>
      <c r="F2600" s="69">
        <v>14.267844200134277</v>
      </c>
      <c r="G2600" s="69">
        <v>14.298342704772949</v>
      </c>
      <c r="H2600" s="69">
        <v>0.17780064046382904</v>
      </c>
      <c r="I2600" s="69">
        <v>64.469306945800781</v>
      </c>
      <c r="J2600" s="64">
        <v>0</v>
      </c>
    </row>
    <row r="2601" spans="1:10" x14ac:dyDescent="0.25">
      <c r="A2601" s="3" t="str">
        <f t="shared" si="40"/>
        <v>Climate Zone6Average Event Day (5:00pm-6:00pm)8</v>
      </c>
      <c r="B2601" t="s">
        <v>67</v>
      </c>
      <c r="C2601" t="s">
        <v>179</v>
      </c>
      <c r="D2601" t="s">
        <v>167</v>
      </c>
      <c r="E2601" t="s">
        <v>181</v>
      </c>
      <c r="F2601" s="69">
        <v>17.1456298828125</v>
      </c>
      <c r="G2601" s="69">
        <v>17.173673629760742</v>
      </c>
      <c r="H2601" s="69">
        <v>0.21502727270126343</v>
      </c>
      <c r="I2601" s="69">
        <v>65.018173217773438</v>
      </c>
      <c r="J2601" s="64">
        <v>0</v>
      </c>
    </row>
    <row r="2602" spans="1:10" x14ac:dyDescent="0.25">
      <c r="A2602" s="3" t="str">
        <f t="shared" si="40"/>
        <v>Climate Zone6Average Event Day (5:00pm-6:00pm)9</v>
      </c>
      <c r="B2602" t="s">
        <v>67</v>
      </c>
      <c r="C2602" t="s">
        <v>179</v>
      </c>
      <c r="D2602" t="s">
        <v>167</v>
      </c>
      <c r="E2602" t="s">
        <v>182</v>
      </c>
      <c r="F2602" s="69">
        <v>20.749048233032227</v>
      </c>
      <c r="G2602" s="69">
        <v>20.404134750366211</v>
      </c>
      <c r="H2602" s="69">
        <v>0.24493964016437531</v>
      </c>
      <c r="I2602" s="69">
        <v>67.255645751953125</v>
      </c>
      <c r="J2602" s="64">
        <v>0</v>
      </c>
    </row>
    <row r="2603" spans="1:10" x14ac:dyDescent="0.25">
      <c r="A2603" s="3" t="str">
        <f t="shared" si="40"/>
        <v>Climate Zone6Average Event Day (5:00pm-6:00pm)10</v>
      </c>
      <c r="B2603" t="s">
        <v>67</v>
      </c>
      <c r="C2603" t="s">
        <v>179</v>
      </c>
      <c r="D2603" t="s">
        <v>167</v>
      </c>
      <c r="E2603" t="s">
        <v>183</v>
      </c>
      <c r="F2603" s="69">
        <v>23.346351623535156</v>
      </c>
      <c r="G2603" s="69">
        <v>22.859716415405273</v>
      </c>
      <c r="H2603" s="69">
        <v>0.2951275110244751</v>
      </c>
      <c r="I2603" s="69">
        <v>69.865325927734375</v>
      </c>
      <c r="J2603" s="64">
        <v>0</v>
      </c>
    </row>
    <row r="2604" spans="1:10" x14ac:dyDescent="0.25">
      <c r="A2604" s="3" t="str">
        <f t="shared" si="40"/>
        <v>Climate Zone6Average Event Day (5:00pm-6:00pm)11</v>
      </c>
      <c r="B2604" t="s">
        <v>67</v>
      </c>
      <c r="C2604" t="s">
        <v>179</v>
      </c>
      <c r="D2604" t="s">
        <v>167</v>
      </c>
      <c r="E2604" t="s">
        <v>184</v>
      </c>
      <c r="F2604" s="69">
        <v>24.633989334106445</v>
      </c>
      <c r="G2604" s="69">
        <v>24.216459274291992</v>
      </c>
      <c r="H2604" s="69">
        <v>0.27833259105682373</v>
      </c>
      <c r="I2604" s="69">
        <v>71.807708740234375</v>
      </c>
      <c r="J2604" s="64">
        <v>0</v>
      </c>
    </row>
    <row r="2605" spans="1:10" x14ac:dyDescent="0.25">
      <c r="A2605" s="3" t="str">
        <f t="shared" si="40"/>
        <v>Climate Zone6Average Event Day (5:00pm-6:00pm)12</v>
      </c>
      <c r="B2605" t="s">
        <v>67</v>
      </c>
      <c r="C2605" t="s">
        <v>179</v>
      </c>
      <c r="D2605" t="s">
        <v>167</v>
      </c>
      <c r="E2605" t="s">
        <v>185</v>
      </c>
      <c r="F2605" s="69">
        <v>25.27947998046875</v>
      </c>
      <c r="G2605" s="69">
        <v>25.161344528198242</v>
      </c>
      <c r="H2605" s="69">
        <v>0.23069013655185699</v>
      </c>
      <c r="I2605" s="69">
        <v>73.935516357421875</v>
      </c>
      <c r="J2605" s="64">
        <v>0</v>
      </c>
    </row>
    <row r="2606" spans="1:10" x14ac:dyDescent="0.25">
      <c r="A2606" s="3" t="str">
        <f t="shared" si="40"/>
        <v>Climate Zone6Average Event Day (5:00pm-6:00pm)13</v>
      </c>
      <c r="B2606" t="s">
        <v>67</v>
      </c>
      <c r="C2606" t="s">
        <v>179</v>
      </c>
      <c r="D2606" t="s">
        <v>167</v>
      </c>
      <c r="E2606" t="s">
        <v>186</v>
      </c>
      <c r="F2606" s="69">
        <v>25.631082534790039</v>
      </c>
      <c r="G2606" s="69">
        <v>25.464241027832031</v>
      </c>
      <c r="H2606" s="69">
        <v>0.14127530157566071</v>
      </c>
      <c r="I2606" s="69">
        <v>74.952903747558594</v>
      </c>
      <c r="J2606" s="64">
        <v>0</v>
      </c>
    </row>
    <row r="2607" spans="1:10" x14ac:dyDescent="0.25">
      <c r="A2607" s="3" t="str">
        <f t="shared" si="40"/>
        <v>Climate Zone6Average Event Day (5:00pm-6:00pm)14</v>
      </c>
      <c r="B2607" t="s">
        <v>67</v>
      </c>
      <c r="C2607" t="s">
        <v>179</v>
      </c>
      <c r="D2607" t="s">
        <v>167</v>
      </c>
      <c r="E2607" t="s">
        <v>187</v>
      </c>
      <c r="F2607" s="69">
        <v>25.963920593261719</v>
      </c>
      <c r="G2607" s="69">
        <v>25.814315795898438</v>
      </c>
      <c r="H2607" s="69">
        <v>0.13349999487400055</v>
      </c>
      <c r="I2607" s="69">
        <v>75.791893005371094</v>
      </c>
      <c r="J2607" s="64">
        <v>0</v>
      </c>
    </row>
    <row r="2608" spans="1:10" x14ac:dyDescent="0.25">
      <c r="A2608" s="3" t="str">
        <f t="shared" si="40"/>
        <v>Climate Zone6Average Event Day (5:00pm-6:00pm)15</v>
      </c>
      <c r="B2608" t="s">
        <v>67</v>
      </c>
      <c r="C2608" t="s">
        <v>179</v>
      </c>
      <c r="D2608" t="s">
        <v>167</v>
      </c>
      <c r="E2608" t="s">
        <v>188</v>
      </c>
      <c r="F2608" s="69">
        <v>26.007614135742188</v>
      </c>
      <c r="G2608" s="69">
        <v>25.783475875854492</v>
      </c>
      <c r="H2608" s="69">
        <v>0.26220312714576721</v>
      </c>
      <c r="I2608" s="69">
        <v>76.909255981445313</v>
      </c>
      <c r="J2608" s="64">
        <v>0</v>
      </c>
    </row>
    <row r="2609" spans="1:10" x14ac:dyDescent="0.25">
      <c r="A2609" s="3" t="str">
        <f t="shared" si="40"/>
        <v>Climate Zone6Average Event Day (5:00pm-6:00pm)16</v>
      </c>
      <c r="B2609" t="s">
        <v>67</v>
      </c>
      <c r="C2609" t="s">
        <v>179</v>
      </c>
      <c r="D2609" t="s">
        <v>167</v>
      </c>
      <c r="E2609" t="s">
        <v>189</v>
      </c>
      <c r="F2609" s="69">
        <v>24.135616302490234</v>
      </c>
      <c r="G2609" s="69">
        <v>24.420576095581055</v>
      </c>
      <c r="H2609" s="69">
        <v>0.38106891512870789</v>
      </c>
      <c r="I2609" s="69">
        <v>78.056663513183594</v>
      </c>
      <c r="J2609" s="64">
        <v>0</v>
      </c>
    </row>
    <row r="2610" spans="1:10" x14ac:dyDescent="0.25">
      <c r="A2610" s="3" t="str">
        <f t="shared" si="40"/>
        <v>Climate Zone6Average Event Day (5:00pm-6:00pm)17</v>
      </c>
      <c r="B2610" t="s">
        <v>67</v>
      </c>
      <c r="C2610" t="s">
        <v>179</v>
      </c>
      <c r="D2610" t="s">
        <v>167</v>
      </c>
      <c r="E2610" t="s">
        <v>190</v>
      </c>
      <c r="F2610" s="69">
        <v>21.19123649597168</v>
      </c>
      <c r="G2610" s="69">
        <v>21.293312072753906</v>
      </c>
      <c r="H2610" s="69">
        <v>0.40025120973587036</v>
      </c>
      <c r="I2610" s="69">
        <v>78.670082092285156</v>
      </c>
      <c r="J2610" s="64">
        <v>0</v>
      </c>
    </row>
    <row r="2611" spans="1:10" x14ac:dyDescent="0.25">
      <c r="A2611" s="3" t="str">
        <f t="shared" si="40"/>
        <v>Climate Zone6Average Event Day (5:00pm-6:00pm)18</v>
      </c>
      <c r="B2611" t="s">
        <v>67</v>
      </c>
      <c r="C2611" t="s">
        <v>179</v>
      </c>
      <c r="D2611" t="s">
        <v>167</v>
      </c>
      <c r="E2611" t="s">
        <v>191</v>
      </c>
      <c r="F2611" s="69">
        <v>17.854740142822266</v>
      </c>
      <c r="G2611" s="69">
        <v>17.239933013916016</v>
      </c>
      <c r="H2611" s="69">
        <v>0.28956010937690735</v>
      </c>
      <c r="I2611" s="69">
        <v>77.044883728027344</v>
      </c>
      <c r="J2611" s="64">
        <v>0</v>
      </c>
    </row>
    <row r="2612" spans="1:10" x14ac:dyDescent="0.25">
      <c r="A2612" s="3" t="str">
        <f t="shared" si="40"/>
        <v>Climate Zone6Average Event Day (5:00pm-6:00pm)19</v>
      </c>
      <c r="B2612" t="s">
        <v>67</v>
      </c>
      <c r="C2612" t="s">
        <v>179</v>
      </c>
      <c r="D2612" t="s">
        <v>167</v>
      </c>
      <c r="E2612" t="s">
        <v>192</v>
      </c>
      <c r="F2612" s="69">
        <v>15.837027549743652</v>
      </c>
      <c r="G2612" s="69">
        <v>16.580968856811523</v>
      </c>
      <c r="H2612" s="69">
        <v>0.33645966649055481</v>
      </c>
      <c r="I2612" s="69">
        <v>74.764404296875</v>
      </c>
      <c r="J2612" s="64">
        <v>0</v>
      </c>
    </row>
    <row r="2613" spans="1:10" x14ac:dyDescent="0.25">
      <c r="A2613" s="3" t="str">
        <f t="shared" si="40"/>
        <v>Climate Zone6Average Event Day (5:00pm-6:00pm)20</v>
      </c>
      <c r="B2613" t="s">
        <v>67</v>
      </c>
      <c r="C2613" t="s">
        <v>179</v>
      </c>
      <c r="D2613" t="s">
        <v>167</v>
      </c>
      <c r="E2613" t="s">
        <v>193</v>
      </c>
      <c r="F2613" s="69">
        <v>14.094310760498047</v>
      </c>
      <c r="G2613" s="69">
        <v>15.135710716247559</v>
      </c>
      <c r="H2613" s="69">
        <v>0.37602859735488892</v>
      </c>
      <c r="I2613" s="69">
        <v>72.969879150390625</v>
      </c>
      <c r="J2613" s="64">
        <v>0</v>
      </c>
    </row>
    <row r="2614" spans="1:10" x14ac:dyDescent="0.25">
      <c r="A2614" s="3" t="str">
        <f t="shared" si="40"/>
        <v>Climate Zone6Average Event Day (5:00pm-6:00pm)21</v>
      </c>
      <c r="B2614" t="s">
        <v>67</v>
      </c>
      <c r="C2614" t="s">
        <v>179</v>
      </c>
      <c r="D2614" t="s">
        <v>167</v>
      </c>
      <c r="E2614" t="s">
        <v>194</v>
      </c>
      <c r="F2614" s="69">
        <v>13.458992958068848</v>
      </c>
      <c r="G2614" s="69">
        <v>14.460412979125977</v>
      </c>
      <c r="H2614" s="69">
        <v>0.35130497813224792</v>
      </c>
      <c r="I2614" s="69">
        <v>69.671211242675781</v>
      </c>
      <c r="J2614" s="64">
        <v>0</v>
      </c>
    </row>
    <row r="2615" spans="1:10" x14ac:dyDescent="0.25">
      <c r="A2615" s="3" t="str">
        <f t="shared" si="40"/>
        <v>Climate Zone6Average Event Day (5:00pm-6:00pm)22</v>
      </c>
      <c r="B2615" t="s">
        <v>67</v>
      </c>
      <c r="C2615" t="s">
        <v>179</v>
      </c>
      <c r="D2615" t="s">
        <v>167</v>
      </c>
      <c r="E2615" t="s">
        <v>195</v>
      </c>
      <c r="F2615" s="69">
        <v>12.369986534118652</v>
      </c>
      <c r="G2615" s="69">
        <v>13.30023193359375</v>
      </c>
      <c r="H2615" s="69">
        <v>0.32575634121894836</v>
      </c>
      <c r="I2615" s="69">
        <v>67.616683959960938</v>
      </c>
      <c r="J2615" s="64">
        <v>0</v>
      </c>
    </row>
    <row r="2616" spans="1:10" x14ac:dyDescent="0.25">
      <c r="A2616" s="3" t="str">
        <f t="shared" si="40"/>
        <v>Climate Zone6Average Event Day (5:00pm-6:00pm)23</v>
      </c>
      <c r="B2616" t="s">
        <v>67</v>
      </c>
      <c r="C2616" t="s">
        <v>179</v>
      </c>
      <c r="D2616" t="s">
        <v>167</v>
      </c>
      <c r="E2616" t="s">
        <v>196</v>
      </c>
      <c r="F2616" s="69">
        <v>11.805757522583008</v>
      </c>
      <c r="G2616" s="69">
        <v>12.128626823425293</v>
      </c>
      <c r="H2616" s="69">
        <v>0.24426563084125519</v>
      </c>
      <c r="I2616" s="69">
        <v>66.623550415039063</v>
      </c>
      <c r="J2616" s="64">
        <v>0</v>
      </c>
    </row>
    <row r="2617" spans="1:10" x14ac:dyDescent="0.25">
      <c r="A2617" s="3" t="str">
        <f t="shared" si="40"/>
        <v>Climate Zone6Average Event Day (5:00pm-6:00pm)24</v>
      </c>
      <c r="B2617" t="s">
        <v>67</v>
      </c>
      <c r="C2617" t="s">
        <v>179</v>
      </c>
      <c r="D2617" t="s">
        <v>167</v>
      </c>
      <c r="E2617" t="s">
        <v>197</v>
      </c>
      <c r="F2617" s="69">
        <v>11.069571495056152</v>
      </c>
      <c r="G2617" s="69">
        <v>11.133463859558105</v>
      </c>
      <c r="H2617" s="69">
        <v>0.19376932084560394</v>
      </c>
      <c r="I2617" s="69">
        <v>65.693153381347656</v>
      </c>
      <c r="J2617" s="64">
        <v>0</v>
      </c>
    </row>
    <row r="2618" spans="1:10" x14ac:dyDescent="0.25">
      <c r="A2618" s="3" t="str">
        <f t="shared" si="40"/>
        <v>Climate Zone86/17/2021 (5:00pm-6:00pm)1</v>
      </c>
      <c r="B2618" t="s">
        <v>67</v>
      </c>
      <c r="C2618" t="s">
        <v>181</v>
      </c>
      <c r="D2618" t="s">
        <v>170</v>
      </c>
      <c r="E2618" t="s">
        <v>174</v>
      </c>
      <c r="F2618" s="69">
        <v>9.9297952651977539</v>
      </c>
      <c r="G2618" s="69">
        <v>9.945002555847168</v>
      </c>
      <c r="H2618" s="69">
        <v>0.51692700386047363</v>
      </c>
      <c r="I2618" s="69">
        <v>66.939849853515625</v>
      </c>
      <c r="J2618" s="64">
        <v>0</v>
      </c>
    </row>
    <row r="2619" spans="1:10" x14ac:dyDescent="0.25">
      <c r="A2619" s="3" t="str">
        <f t="shared" si="40"/>
        <v>Climate Zone86/17/2021 (5:00pm-6:00pm)2</v>
      </c>
      <c r="B2619" t="s">
        <v>67</v>
      </c>
      <c r="C2619" t="s">
        <v>181</v>
      </c>
      <c r="D2619" t="s">
        <v>170</v>
      </c>
      <c r="E2619" t="s">
        <v>175</v>
      </c>
      <c r="F2619" s="69">
        <v>9.4053544998168945</v>
      </c>
      <c r="G2619" s="69">
        <v>9.5583057403564453</v>
      </c>
      <c r="H2619" s="69">
        <v>0.31503871083259583</v>
      </c>
      <c r="I2619" s="69">
        <v>66.363128662109375</v>
      </c>
      <c r="J2619" s="64">
        <v>0</v>
      </c>
    </row>
    <row r="2620" spans="1:10" x14ac:dyDescent="0.25">
      <c r="A2620" s="3" t="str">
        <f t="shared" si="40"/>
        <v>Climate Zone86/17/2021 (5:00pm-6:00pm)3</v>
      </c>
      <c r="B2620" t="s">
        <v>67</v>
      </c>
      <c r="C2620" t="s">
        <v>181</v>
      </c>
      <c r="D2620" t="s">
        <v>170</v>
      </c>
      <c r="E2620" t="s">
        <v>176</v>
      </c>
      <c r="F2620" s="69">
        <v>9.1996831893920898</v>
      </c>
      <c r="G2620" s="69">
        <v>9.4328641891479492</v>
      </c>
      <c r="H2620" s="69">
        <v>0.32155627012252808</v>
      </c>
      <c r="I2620" s="69">
        <v>65.519309997558594</v>
      </c>
      <c r="J2620" s="64">
        <v>0</v>
      </c>
    </row>
    <row r="2621" spans="1:10" x14ac:dyDescent="0.25">
      <c r="A2621" s="3" t="str">
        <f t="shared" si="40"/>
        <v>Climate Zone86/17/2021 (5:00pm-6:00pm)4</v>
      </c>
      <c r="B2621" t="s">
        <v>67</v>
      </c>
      <c r="C2621" t="s">
        <v>181</v>
      </c>
      <c r="D2621" t="s">
        <v>170</v>
      </c>
      <c r="E2621" t="s">
        <v>177</v>
      </c>
      <c r="F2621" s="69">
        <v>9.1872968673706055</v>
      </c>
      <c r="G2621" s="69">
        <v>9.5209531784057617</v>
      </c>
      <c r="H2621" s="69">
        <v>0.35439786314964294</v>
      </c>
      <c r="I2621" s="69">
        <v>65.044479370117188</v>
      </c>
      <c r="J2621" s="64">
        <v>0</v>
      </c>
    </row>
    <row r="2622" spans="1:10" x14ac:dyDescent="0.25">
      <c r="A2622" s="3" t="str">
        <f t="shared" si="40"/>
        <v>Climate Zone86/17/2021 (5:00pm-6:00pm)5</v>
      </c>
      <c r="B2622" t="s">
        <v>67</v>
      </c>
      <c r="C2622" t="s">
        <v>181</v>
      </c>
      <c r="D2622" t="s">
        <v>170</v>
      </c>
      <c r="E2622" t="s">
        <v>178</v>
      </c>
      <c r="F2622" s="69">
        <v>10.355659484863281</v>
      </c>
      <c r="G2622" s="69">
        <v>10.143863677978516</v>
      </c>
      <c r="H2622" s="69">
        <v>0.47100463509559631</v>
      </c>
      <c r="I2622" s="69">
        <v>64.575149536132813</v>
      </c>
      <c r="J2622" s="64">
        <v>0</v>
      </c>
    </row>
    <row r="2623" spans="1:10" x14ac:dyDescent="0.25">
      <c r="A2623" s="3" t="str">
        <f t="shared" si="40"/>
        <v>Climate Zone86/17/2021 (5:00pm-6:00pm)6</v>
      </c>
      <c r="B2623" t="s">
        <v>67</v>
      </c>
      <c r="C2623" t="s">
        <v>181</v>
      </c>
      <c r="D2623" t="s">
        <v>170</v>
      </c>
      <c r="E2623" t="s">
        <v>179</v>
      </c>
      <c r="F2623" s="69">
        <v>11.065645217895508</v>
      </c>
      <c r="G2623" s="69">
        <v>11.442002296447754</v>
      </c>
      <c r="H2623" s="69">
        <v>0.59877502918243408</v>
      </c>
      <c r="I2623" s="69">
        <v>64.10589599609375</v>
      </c>
      <c r="J2623" s="64">
        <v>0</v>
      </c>
    </row>
    <row r="2624" spans="1:10" x14ac:dyDescent="0.25">
      <c r="A2624" s="3" t="str">
        <f t="shared" si="40"/>
        <v>Climate Zone86/17/2021 (5:00pm-6:00pm)7</v>
      </c>
      <c r="B2624" t="s">
        <v>67</v>
      </c>
      <c r="C2624" t="s">
        <v>181</v>
      </c>
      <c r="D2624" t="s">
        <v>170</v>
      </c>
      <c r="E2624" t="s">
        <v>180</v>
      </c>
      <c r="F2624" s="69">
        <v>13.812835693359375</v>
      </c>
      <c r="G2624" s="69">
        <v>13.40687370300293</v>
      </c>
      <c r="H2624" s="69">
        <v>0.75059860944747925</v>
      </c>
      <c r="I2624" s="69">
        <v>63.786556243896484</v>
      </c>
      <c r="J2624" s="64">
        <v>0</v>
      </c>
    </row>
    <row r="2625" spans="1:10" x14ac:dyDescent="0.25">
      <c r="A2625" s="3" t="str">
        <f t="shared" si="40"/>
        <v>Climate Zone86/17/2021 (5:00pm-6:00pm)8</v>
      </c>
      <c r="B2625" t="s">
        <v>67</v>
      </c>
      <c r="C2625" t="s">
        <v>181</v>
      </c>
      <c r="D2625" t="s">
        <v>170</v>
      </c>
      <c r="E2625" t="s">
        <v>181</v>
      </c>
      <c r="F2625" s="69">
        <v>16.165304183959961</v>
      </c>
      <c r="G2625" s="69">
        <v>16.80891227722168</v>
      </c>
      <c r="H2625" s="69">
        <v>0.65774405002593994</v>
      </c>
      <c r="I2625" s="69">
        <v>64.458229064941406</v>
      </c>
      <c r="J2625" s="64">
        <v>0</v>
      </c>
    </row>
    <row r="2626" spans="1:10" x14ac:dyDescent="0.25">
      <c r="A2626" s="3" t="str">
        <f t="shared" si="40"/>
        <v>Climate Zone86/17/2021 (5:00pm-6:00pm)9</v>
      </c>
      <c r="B2626" t="s">
        <v>67</v>
      </c>
      <c r="C2626" t="s">
        <v>181</v>
      </c>
      <c r="D2626" t="s">
        <v>170</v>
      </c>
      <c r="E2626" t="s">
        <v>182</v>
      </c>
      <c r="F2626" s="69">
        <v>19.509309768676758</v>
      </c>
      <c r="G2626" s="69">
        <v>19.971120834350586</v>
      </c>
      <c r="H2626" s="69">
        <v>0.9628559947013855</v>
      </c>
      <c r="I2626" s="69">
        <v>66.938804626464844</v>
      </c>
      <c r="J2626" s="64">
        <v>0</v>
      </c>
    </row>
    <row r="2627" spans="1:10" x14ac:dyDescent="0.25">
      <c r="A2627" s="3" t="str">
        <f t="shared" ref="A2627:A2690" si="41">B2627&amp;C2627&amp;D2627&amp;E2627</f>
        <v>Climate Zone86/17/2021 (5:00pm-6:00pm)10</v>
      </c>
      <c r="B2627" t="s">
        <v>67</v>
      </c>
      <c r="C2627" t="s">
        <v>181</v>
      </c>
      <c r="D2627" t="s">
        <v>170</v>
      </c>
      <c r="E2627" t="s">
        <v>183</v>
      </c>
      <c r="F2627" s="69">
        <v>19.027175903320313</v>
      </c>
      <c r="G2627" s="69">
        <v>20.252662658691406</v>
      </c>
      <c r="H2627" s="69">
        <v>1.003955602645874</v>
      </c>
      <c r="I2627" s="69">
        <v>68.042877197265625</v>
      </c>
      <c r="J2627" s="64">
        <v>0</v>
      </c>
    </row>
    <row r="2628" spans="1:10" x14ac:dyDescent="0.25">
      <c r="A2628" s="3" t="str">
        <f t="shared" si="41"/>
        <v>Climate Zone86/17/2021 (5:00pm-6:00pm)11</v>
      </c>
      <c r="B2628" t="s">
        <v>67</v>
      </c>
      <c r="C2628" t="s">
        <v>181</v>
      </c>
      <c r="D2628" t="s">
        <v>170</v>
      </c>
      <c r="E2628" t="s">
        <v>184</v>
      </c>
      <c r="F2628" s="69">
        <v>18.427230834960938</v>
      </c>
      <c r="G2628" s="69">
        <v>19.553302764892578</v>
      </c>
      <c r="H2628" s="69">
        <v>0.85299307107925415</v>
      </c>
      <c r="I2628" s="69">
        <v>67.960792541503906</v>
      </c>
      <c r="J2628" s="64">
        <v>0</v>
      </c>
    </row>
    <row r="2629" spans="1:10" x14ac:dyDescent="0.25">
      <c r="A2629" s="3" t="str">
        <f t="shared" si="41"/>
        <v>Climate Zone86/17/2021 (5:00pm-6:00pm)12</v>
      </c>
      <c r="B2629" t="s">
        <v>67</v>
      </c>
      <c r="C2629" t="s">
        <v>181</v>
      </c>
      <c r="D2629" t="s">
        <v>170</v>
      </c>
      <c r="E2629" t="s">
        <v>185</v>
      </c>
      <c r="F2629" s="69">
        <v>19.320682525634766</v>
      </c>
      <c r="G2629" s="69">
        <v>20.547372817993164</v>
      </c>
      <c r="H2629" s="69">
        <v>0.92302531003952026</v>
      </c>
      <c r="I2629" s="69">
        <v>71.889938354492188</v>
      </c>
      <c r="J2629" s="64">
        <v>0</v>
      </c>
    </row>
    <row r="2630" spans="1:10" x14ac:dyDescent="0.25">
      <c r="A2630" s="3" t="str">
        <f t="shared" si="41"/>
        <v>Climate Zone86/17/2021 (5:00pm-6:00pm)13</v>
      </c>
      <c r="B2630" t="s">
        <v>67</v>
      </c>
      <c r="C2630" t="s">
        <v>181</v>
      </c>
      <c r="D2630" t="s">
        <v>170</v>
      </c>
      <c r="E2630" t="s">
        <v>186</v>
      </c>
      <c r="F2630" s="69">
        <v>20.324884414672852</v>
      </c>
      <c r="G2630" s="69">
        <v>21.029930114746094</v>
      </c>
      <c r="H2630" s="69">
        <v>0.82053107023239136</v>
      </c>
      <c r="I2630" s="69">
        <v>76.786720275878906</v>
      </c>
      <c r="J2630" s="64">
        <v>0</v>
      </c>
    </row>
    <row r="2631" spans="1:10" x14ac:dyDescent="0.25">
      <c r="A2631" s="3" t="str">
        <f t="shared" si="41"/>
        <v>Climate Zone86/17/2021 (5:00pm-6:00pm)14</v>
      </c>
      <c r="B2631" t="s">
        <v>67</v>
      </c>
      <c r="C2631" t="s">
        <v>181</v>
      </c>
      <c r="D2631" t="s">
        <v>170</v>
      </c>
      <c r="E2631" t="s">
        <v>187</v>
      </c>
      <c r="F2631" s="69">
        <v>20.339523315429688</v>
      </c>
      <c r="G2631" s="69">
        <v>20.915519714355469</v>
      </c>
      <c r="H2631" s="69">
        <v>0.81540173292160034</v>
      </c>
      <c r="I2631" s="69">
        <v>77.406944274902344</v>
      </c>
      <c r="J2631" s="64">
        <v>0</v>
      </c>
    </row>
    <row r="2632" spans="1:10" x14ac:dyDescent="0.25">
      <c r="A2632" s="3" t="str">
        <f t="shared" si="41"/>
        <v>Climate Zone86/17/2021 (5:00pm-6:00pm)15</v>
      </c>
      <c r="B2632" t="s">
        <v>67</v>
      </c>
      <c r="C2632" t="s">
        <v>181</v>
      </c>
      <c r="D2632" t="s">
        <v>170</v>
      </c>
      <c r="E2632" t="s">
        <v>188</v>
      </c>
      <c r="F2632" s="69">
        <v>19.493314743041992</v>
      </c>
      <c r="G2632" s="69">
        <v>19.799577713012695</v>
      </c>
      <c r="H2632" s="69">
        <v>0.64285778999328613</v>
      </c>
      <c r="I2632" s="69">
        <v>75.977439880371094</v>
      </c>
      <c r="J2632" s="64">
        <v>0</v>
      </c>
    </row>
    <row r="2633" spans="1:10" x14ac:dyDescent="0.25">
      <c r="A2633" s="3" t="str">
        <f t="shared" si="41"/>
        <v>Climate Zone86/17/2021 (5:00pm-6:00pm)16</v>
      </c>
      <c r="B2633" t="s">
        <v>67</v>
      </c>
      <c r="C2633" t="s">
        <v>181</v>
      </c>
      <c r="D2633" t="s">
        <v>170</v>
      </c>
      <c r="E2633" t="s">
        <v>189</v>
      </c>
      <c r="F2633" s="69">
        <v>18.499965667724609</v>
      </c>
      <c r="G2633" s="69">
        <v>18.193700790405273</v>
      </c>
      <c r="H2633" s="69">
        <v>0.64285784959793091</v>
      </c>
      <c r="I2633" s="69">
        <v>74.065093994140625</v>
      </c>
      <c r="J2633" s="64">
        <v>0</v>
      </c>
    </row>
    <row r="2634" spans="1:10" x14ac:dyDescent="0.25">
      <c r="A2634" s="3" t="str">
        <f t="shared" si="41"/>
        <v>Climate Zone86/17/2021 (5:00pm-6:00pm)17</v>
      </c>
      <c r="B2634" t="s">
        <v>67</v>
      </c>
      <c r="C2634" t="s">
        <v>181</v>
      </c>
      <c r="D2634" t="s">
        <v>170</v>
      </c>
      <c r="E2634" t="s">
        <v>190</v>
      </c>
      <c r="F2634" s="69">
        <v>16.184473037719727</v>
      </c>
      <c r="G2634" s="69">
        <v>15.974143981933594</v>
      </c>
      <c r="H2634" s="69">
        <v>0.81905198097229004</v>
      </c>
      <c r="I2634" s="69">
        <v>74.954200744628906</v>
      </c>
      <c r="J2634" s="64">
        <v>0</v>
      </c>
    </row>
    <row r="2635" spans="1:10" x14ac:dyDescent="0.25">
      <c r="A2635" s="3" t="str">
        <f t="shared" si="41"/>
        <v>Climate Zone86/17/2021 (5:00pm-6:00pm)18</v>
      </c>
      <c r="B2635" t="s">
        <v>67</v>
      </c>
      <c r="C2635" t="s">
        <v>181</v>
      </c>
      <c r="D2635" t="s">
        <v>170</v>
      </c>
      <c r="E2635" t="s">
        <v>191</v>
      </c>
      <c r="F2635" s="69">
        <v>14.395278930664063</v>
      </c>
      <c r="G2635" s="69">
        <v>13.962688446044922</v>
      </c>
      <c r="H2635" s="69">
        <v>0.76824766397476196</v>
      </c>
      <c r="I2635" s="69">
        <v>74.694450378417969</v>
      </c>
      <c r="J2635" s="64">
        <v>0</v>
      </c>
    </row>
    <row r="2636" spans="1:10" x14ac:dyDescent="0.25">
      <c r="A2636" s="3" t="str">
        <f t="shared" si="41"/>
        <v>Climate Zone86/17/2021 (5:00pm-6:00pm)19</v>
      </c>
      <c r="B2636" t="s">
        <v>67</v>
      </c>
      <c r="C2636" t="s">
        <v>181</v>
      </c>
      <c r="D2636" t="s">
        <v>170</v>
      </c>
      <c r="E2636" t="s">
        <v>192</v>
      </c>
      <c r="F2636" s="69">
        <v>14.192507743835449</v>
      </c>
      <c r="G2636" s="69">
        <v>14.077146530151367</v>
      </c>
      <c r="H2636" s="69">
        <v>0.57465517520904541</v>
      </c>
      <c r="I2636" s="69">
        <v>73.521331787109375</v>
      </c>
      <c r="J2636" s="64">
        <v>0</v>
      </c>
    </row>
    <row r="2637" spans="1:10" x14ac:dyDescent="0.25">
      <c r="A2637" s="3" t="str">
        <f t="shared" si="41"/>
        <v>Climate Zone86/17/2021 (5:00pm-6:00pm)20</v>
      </c>
      <c r="B2637" t="s">
        <v>67</v>
      </c>
      <c r="C2637" t="s">
        <v>181</v>
      </c>
      <c r="D2637" t="s">
        <v>170</v>
      </c>
      <c r="E2637" t="s">
        <v>193</v>
      </c>
      <c r="F2637" s="69">
        <v>13.859761238098145</v>
      </c>
      <c r="G2637" s="69">
        <v>13.618924140930176</v>
      </c>
      <c r="H2637" s="69">
        <v>0.62682449817657471</v>
      </c>
      <c r="I2637" s="69">
        <v>70.507766723632813</v>
      </c>
      <c r="J2637" s="64">
        <v>0</v>
      </c>
    </row>
    <row r="2638" spans="1:10" x14ac:dyDescent="0.25">
      <c r="A2638" s="3" t="str">
        <f t="shared" si="41"/>
        <v>Climate Zone86/17/2021 (5:00pm-6:00pm)21</v>
      </c>
      <c r="B2638" t="s">
        <v>67</v>
      </c>
      <c r="C2638" t="s">
        <v>181</v>
      </c>
      <c r="D2638" t="s">
        <v>170</v>
      </c>
      <c r="E2638" t="s">
        <v>194</v>
      </c>
      <c r="F2638" s="69">
        <v>13.497677803039551</v>
      </c>
      <c r="G2638" s="69">
        <v>13.502188682556152</v>
      </c>
      <c r="H2638" s="69">
        <v>0.51485913991928101</v>
      </c>
      <c r="I2638" s="69">
        <v>67.787010192871094</v>
      </c>
      <c r="J2638" s="64">
        <v>0</v>
      </c>
    </row>
    <row r="2639" spans="1:10" x14ac:dyDescent="0.25">
      <c r="A2639" s="3" t="str">
        <f t="shared" si="41"/>
        <v>Climate Zone86/17/2021 (5:00pm-6:00pm)22</v>
      </c>
      <c r="B2639" t="s">
        <v>67</v>
      </c>
      <c r="C2639" t="s">
        <v>181</v>
      </c>
      <c r="D2639" t="s">
        <v>170</v>
      </c>
      <c r="E2639" t="s">
        <v>195</v>
      </c>
      <c r="F2639" s="69">
        <v>12.728768348693848</v>
      </c>
      <c r="G2639" s="69">
        <v>12.516379356384277</v>
      </c>
      <c r="H2639" s="69">
        <v>0.45626422762870789</v>
      </c>
      <c r="I2639" s="69">
        <v>66.07598876953125</v>
      </c>
      <c r="J2639" s="64">
        <v>0</v>
      </c>
    </row>
    <row r="2640" spans="1:10" x14ac:dyDescent="0.25">
      <c r="A2640" s="3" t="str">
        <f t="shared" si="41"/>
        <v>Climate Zone86/17/2021 (5:00pm-6:00pm)23</v>
      </c>
      <c r="B2640" t="s">
        <v>67</v>
      </c>
      <c r="C2640" t="s">
        <v>181</v>
      </c>
      <c r="D2640" t="s">
        <v>170</v>
      </c>
      <c r="E2640" t="s">
        <v>196</v>
      </c>
      <c r="F2640" s="69">
        <v>11.306188583374023</v>
      </c>
      <c r="G2640" s="69">
        <v>11.343849182128906</v>
      </c>
      <c r="H2640" s="69">
        <v>0.40809580683708191</v>
      </c>
      <c r="I2640" s="69">
        <v>65.514244079589844</v>
      </c>
      <c r="J2640" s="64">
        <v>0</v>
      </c>
    </row>
    <row r="2641" spans="1:10" x14ac:dyDescent="0.25">
      <c r="A2641" s="3" t="str">
        <f t="shared" si="41"/>
        <v>Climate Zone86/17/2021 (5:00pm-6:00pm)24</v>
      </c>
      <c r="B2641" t="s">
        <v>67</v>
      </c>
      <c r="C2641" t="s">
        <v>181</v>
      </c>
      <c r="D2641" t="s">
        <v>170</v>
      </c>
      <c r="E2641" t="s">
        <v>197</v>
      </c>
      <c r="F2641" s="69">
        <v>10.775727272033691</v>
      </c>
      <c r="G2641" s="69">
        <v>10.467044830322266</v>
      </c>
      <c r="H2641" s="69">
        <v>0.54227328300476074</v>
      </c>
      <c r="I2641" s="69">
        <v>65.413505554199219</v>
      </c>
      <c r="J2641" s="64">
        <v>0</v>
      </c>
    </row>
    <row r="2642" spans="1:10" x14ac:dyDescent="0.25">
      <c r="A2642" s="3" t="str">
        <f t="shared" si="41"/>
        <v>Climate Zone87/9/2021 (5:50pm-8:55pm)1</v>
      </c>
      <c r="B2642" t="s">
        <v>67</v>
      </c>
      <c r="C2642" t="s">
        <v>181</v>
      </c>
      <c r="D2642" t="s">
        <v>171</v>
      </c>
      <c r="E2642" t="s">
        <v>174</v>
      </c>
      <c r="F2642" s="69">
        <v>10.349932670593262</v>
      </c>
      <c r="G2642" s="69">
        <v>10.234152793884277</v>
      </c>
      <c r="H2642" s="69">
        <v>0.18758714199066162</v>
      </c>
      <c r="I2642" s="69">
        <v>69.573410034179688</v>
      </c>
      <c r="J2642" s="64">
        <v>0</v>
      </c>
    </row>
    <row r="2643" spans="1:10" x14ac:dyDescent="0.25">
      <c r="A2643" s="3" t="str">
        <f t="shared" si="41"/>
        <v>Climate Zone87/9/2021 (5:50pm-8:55pm)2</v>
      </c>
      <c r="B2643" t="s">
        <v>67</v>
      </c>
      <c r="C2643" t="s">
        <v>181</v>
      </c>
      <c r="D2643" t="s">
        <v>171</v>
      </c>
      <c r="E2643" t="s">
        <v>175</v>
      </c>
      <c r="F2643" s="69">
        <v>9.9640951156616211</v>
      </c>
      <c r="G2643" s="69">
        <v>9.7973670959472656</v>
      </c>
      <c r="H2643" s="69">
        <v>0.18808257579803467</v>
      </c>
      <c r="I2643" s="69">
        <v>69.377235412597656</v>
      </c>
      <c r="J2643" s="64">
        <v>0</v>
      </c>
    </row>
    <row r="2644" spans="1:10" x14ac:dyDescent="0.25">
      <c r="A2644" s="3" t="str">
        <f t="shared" si="41"/>
        <v>Climate Zone87/9/2021 (5:50pm-8:55pm)3</v>
      </c>
      <c r="B2644" t="s">
        <v>67</v>
      </c>
      <c r="C2644" t="s">
        <v>181</v>
      </c>
      <c r="D2644" t="s">
        <v>171</v>
      </c>
      <c r="E2644" t="s">
        <v>176</v>
      </c>
      <c r="F2644" s="69">
        <v>9.6330070495605469</v>
      </c>
      <c r="G2644" s="69">
        <v>9.6171169281005859</v>
      </c>
      <c r="H2644" s="69">
        <v>0.18515384197235107</v>
      </c>
      <c r="I2644" s="69">
        <v>69.326103210449219</v>
      </c>
      <c r="J2644" s="64">
        <v>0</v>
      </c>
    </row>
    <row r="2645" spans="1:10" x14ac:dyDescent="0.25">
      <c r="A2645" s="3" t="str">
        <f t="shared" si="41"/>
        <v>Climate Zone87/9/2021 (5:50pm-8:55pm)4</v>
      </c>
      <c r="B2645" t="s">
        <v>67</v>
      </c>
      <c r="C2645" t="s">
        <v>181</v>
      </c>
      <c r="D2645" t="s">
        <v>171</v>
      </c>
      <c r="E2645" t="s">
        <v>177</v>
      </c>
      <c r="F2645" s="69">
        <v>9.7987289428710938</v>
      </c>
      <c r="G2645" s="69">
        <v>9.6549205780029297</v>
      </c>
      <c r="H2645" s="69">
        <v>0.20812885463237762</v>
      </c>
      <c r="I2645" s="69">
        <v>69.102279663085938</v>
      </c>
      <c r="J2645" s="64">
        <v>0</v>
      </c>
    </row>
    <row r="2646" spans="1:10" x14ac:dyDescent="0.25">
      <c r="A2646" s="3" t="str">
        <f t="shared" si="41"/>
        <v>Climate Zone87/9/2021 (5:50pm-8:55pm)5</v>
      </c>
      <c r="B2646" t="s">
        <v>67</v>
      </c>
      <c r="C2646" t="s">
        <v>181</v>
      </c>
      <c r="D2646" t="s">
        <v>171</v>
      </c>
      <c r="E2646" t="s">
        <v>178</v>
      </c>
      <c r="F2646" s="69">
        <v>10.326938629150391</v>
      </c>
      <c r="G2646" s="69">
        <v>10.337167739868164</v>
      </c>
      <c r="H2646" s="69">
        <v>0.24734072387218475</v>
      </c>
      <c r="I2646" s="69">
        <v>68.737930297851563</v>
      </c>
      <c r="J2646" s="64">
        <v>0</v>
      </c>
    </row>
    <row r="2647" spans="1:10" x14ac:dyDescent="0.25">
      <c r="A2647" s="3" t="str">
        <f t="shared" si="41"/>
        <v>Climate Zone87/9/2021 (5:50pm-8:55pm)6</v>
      </c>
      <c r="B2647" t="s">
        <v>67</v>
      </c>
      <c r="C2647" t="s">
        <v>181</v>
      </c>
      <c r="D2647" t="s">
        <v>171</v>
      </c>
      <c r="E2647" t="s">
        <v>179</v>
      </c>
      <c r="F2647" s="69">
        <v>11.804457664489746</v>
      </c>
      <c r="G2647" s="69">
        <v>11.716059684753418</v>
      </c>
      <c r="H2647" s="69">
        <v>0.3391367495059967</v>
      </c>
      <c r="I2647" s="69">
        <v>68.409049987792969</v>
      </c>
      <c r="J2647" s="64">
        <v>0</v>
      </c>
    </row>
    <row r="2648" spans="1:10" x14ac:dyDescent="0.25">
      <c r="A2648" s="3" t="str">
        <f t="shared" si="41"/>
        <v>Climate Zone87/9/2021 (5:50pm-8:55pm)7</v>
      </c>
      <c r="B2648" t="s">
        <v>67</v>
      </c>
      <c r="C2648" t="s">
        <v>181</v>
      </c>
      <c r="D2648" t="s">
        <v>171</v>
      </c>
      <c r="E2648" t="s">
        <v>180</v>
      </c>
      <c r="F2648" s="69">
        <v>14.099855422973633</v>
      </c>
      <c r="G2648" s="69">
        <v>14.524294853210449</v>
      </c>
      <c r="H2648" s="69">
        <v>0.84055256843566895</v>
      </c>
      <c r="I2648" s="69">
        <v>68.083541870117188</v>
      </c>
      <c r="J2648" s="64">
        <v>0</v>
      </c>
    </row>
    <row r="2649" spans="1:10" x14ac:dyDescent="0.25">
      <c r="A2649" s="3" t="str">
        <f t="shared" si="41"/>
        <v>Climate Zone87/9/2021 (5:50pm-8:55pm)8</v>
      </c>
      <c r="B2649" t="s">
        <v>67</v>
      </c>
      <c r="C2649" t="s">
        <v>181</v>
      </c>
      <c r="D2649" t="s">
        <v>171</v>
      </c>
      <c r="E2649" t="s">
        <v>181</v>
      </c>
      <c r="F2649" s="69">
        <v>16.906059265136719</v>
      </c>
      <c r="G2649" s="69">
        <v>17.260021209716797</v>
      </c>
      <c r="H2649" s="69">
        <v>0.9664604663848877</v>
      </c>
      <c r="I2649" s="69">
        <v>68.871726989746094</v>
      </c>
      <c r="J2649" s="64">
        <v>0</v>
      </c>
    </row>
    <row r="2650" spans="1:10" x14ac:dyDescent="0.25">
      <c r="A2650" s="3" t="str">
        <f t="shared" si="41"/>
        <v>Climate Zone87/9/2021 (5:50pm-8:55pm)9</v>
      </c>
      <c r="B2650" t="s">
        <v>67</v>
      </c>
      <c r="C2650" t="s">
        <v>181</v>
      </c>
      <c r="D2650" t="s">
        <v>171</v>
      </c>
      <c r="E2650" t="s">
        <v>182</v>
      </c>
      <c r="F2650" s="69">
        <v>19.353797912597656</v>
      </c>
      <c r="G2650" s="69">
        <v>19.352493286132813</v>
      </c>
      <c r="H2650" s="69">
        <v>0.69355452060699463</v>
      </c>
      <c r="I2650" s="69">
        <v>71.202133178710938</v>
      </c>
      <c r="J2650" s="64">
        <v>0</v>
      </c>
    </row>
    <row r="2651" spans="1:10" x14ac:dyDescent="0.25">
      <c r="A2651" s="3" t="str">
        <f t="shared" si="41"/>
        <v>Climate Zone87/9/2021 (5:50pm-8:55pm)10</v>
      </c>
      <c r="B2651" t="s">
        <v>67</v>
      </c>
      <c r="C2651" t="s">
        <v>181</v>
      </c>
      <c r="D2651" t="s">
        <v>171</v>
      </c>
      <c r="E2651" t="s">
        <v>183</v>
      </c>
      <c r="F2651" s="69">
        <v>20.612934112548828</v>
      </c>
      <c r="G2651" s="69">
        <v>20.562902450561523</v>
      </c>
      <c r="H2651" s="69">
        <v>0.90869599580764771</v>
      </c>
      <c r="I2651" s="69">
        <v>74.53680419921875</v>
      </c>
      <c r="J2651" s="64">
        <v>0</v>
      </c>
    </row>
    <row r="2652" spans="1:10" x14ac:dyDescent="0.25">
      <c r="A2652" s="3" t="str">
        <f t="shared" si="41"/>
        <v>Climate Zone87/9/2021 (5:50pm-8:55pm)11</v>
      </c>
      <c r="B2652" t="s">
        <v>67</v>
      </c>
      <c r="C2652" t="s">
        <v>181</v>
      </c>
      <c r="D2652" t="s">
        <v>171</v>
      </c>
      <c r="E2652" t="s">
        <v>184</v>
      </c>
      <c r="F2652" s="69">
        <v>21.419687271118164</v>
      </c>
      <c r="G2652" s="69">
        <v>21.63139533996582</v>
      </c>
      <c r="H2652" s="69">
        <v>0.88027411699295044</v>
      </c>
      <c r="I2652" s="69">
        <v>77.920097351074219</v>
      </c>
      <c r="J2652" s="64">
        <v>0</v>
      </c>
    </row>
    <row r="2653" spans="1:10" x14ac:dyDescent="0.25">
      <c r="A2653" s="3" t="str">
        <f t="shared" si="41"/>
        <v>Climate Zone87/9/2021 (5:50pm-8:55pm)12</v>
      </c>
      <c r="B2653" t="s">
        <v>67</v>
      </c>
      <c r="C2653" t="s">
        <v>181</v>
      </c>
      <c r="D2653" t="s">
        <v>171</v>
      </c>
      <c r="E2653" t="s">
        <v>185</v>
      </c>
      <c r="F2653" s="69">
        <v>22.085872650146484</v>
      </c>
      <c r="G2653" s="69">
        <v>22.17352294921875</v>
      </c>
      <c r="H2653" s="69">
        <v>0.9557080864906311</v>
      </c>
      <c r="I2653" s="69">
        <v>80.362312316894531</v>
      </c>
      <c r="J2653" s="64">
        <v>0</v>
      </c>
    </row>
    <row r="2654" spans="1:10" x14ac:dyDescent="0.25">
      <c r="A2654" s="3" t="str">
        <f t="shared" si="41"/>
        <v>Climate Zone87/9/2021 (5:50pm-8:55pm)13</v>
      </c>
      <c r="B2654" t="s">
        <v>67</v>
      </c>
      <c r="C2654" t="s">
        <v>181</v>
      </c>
      <c r="D2654" t="s">
        <v>171</v>
      </c>
      <c r="E2654" t="s">
        <v>186</v>
      </c>
      <c r="F2654" s="69">
        <v>22.073368072509766</v>
      </c>
      <c r="G2654" s="69">
        <v>21.936887741088867</v>
      </c>
      <c r="H2654" s="69">
        <v>0.72543257474899292</v>
      </c>
      <c r="I2654" s="69">
        <v>81.374229431152344</v>
      </c>
      <c r="J2654" s="64">
        <v>0</v>
      </c>
    </row>
    <row r="2655" spans="1:10" x14ac:dyDescent="0.25">
      <c r="A2655" s="3" t="str">
        <f t="shared" si="41"/>
        <v>Climate Zone87/9/2021 (5:50pm-8:55pm)14</v>
      </c>
      <c r="B2655" t="s">
        <v>67</v>
      </c>
      <c r="C2655" t="s">
        <v>181</v>
      </c>
      <c r="D2655" t="s">
        <v>171</v>
      </c>
      <c r="E2655" t="s">
        <v>187</v>
      </c>
      <c r="F2655" s="69">
        <v>21.866382598876953</v>
      </c>
      <c r="G2655" s="69">
        <v>21.595844268798828</v>
      </c>
      <c r="H2655" s="69">
        <v>0.67141503095626831</v>
      </c>
      <c r="I2655" s="69">
        <v>83.044975280761719</v>
      </c>
      <c r="J2655" s="64">
        <v>0</v>
      </c>
    </row>
    <row r="2656" spans="1:10" x14ac:dyDescent="0.25">
      <c r="A2656" s="3" t="str">
        <f t="shared" si="41"/>
        <v>Climate Zone87/9/2021 (5:50pm-8:55pm)15</v>
      </c>
      <c r="B2656" t="s">
        <v>67</v>
      </c>
      <c r="C2656" t="s">
        <v>181</v>
      </c>
      <c r="D2656" t="s">
        <v>171</v>
      </c>
      <c r="E2656" t="s">
        <v>188</v>
      </c>
      <c r="F2656" s="69">
        <v>20.316818237304688</v>
      </c>
      <c r="G2656" s="69">
        <v>20.611606597900391</v>
      </c>
      <c r="H2656" s="69">
        <v>0.26159697771072388</v>
      </c>
      <c r="I2656" s="69">
        <v>83.319679260253906</v>
      </c>
      <c r="J2656" s="64">
        <v>0</v>
      </c>
    </row>
    <row r="2657" spans="1:10" x14ac:dyDescent="0.25">
      <c r="A2657" s="3" t="str">
        <f t="shared" si="41"/>
        <v>Climate Zone87/9/2021 (5:50pm-8:55pm)16</v>
      </c>
      <c r="B2657" t="s">
        <v>67</v>
      </c>
      <c r="C2657" t="s">
        <v>181</v>
      </c>
      <c r="D2657" t="s">
        <v>171</v>
      </c>
      <c r="E2657" t="s">
        <v>189</v>
      </c>
      <c r="F2657" s="69">
        <v>19.234580993652344</v>
      </c>
      <c r="G2657" s="69">
        <v>18.939792633056641</v>
      </c>
      <c r="H2657" s="69">
        <v>0.26159700751304626</v>
      </c>
      <c r="I2657" s="69">
        <v>83.230819702148438</v>
      </c>
      <c r="J2657" s="64">
        <v>0</v>
      </c>
    </row>
    <row r="2658" spans="1:10" x14ac:dyDescent="0.25">
      <c r="A2658" s="3" t="str">
        <f t="shared" si="41"/>
        <v>Climate Zone87/9/2021 (5:50pm-8:55pm)17</v>
      </c>
      <c r="B2658" t="s">
        <v>67</v>
      </c>
      <c r="C2658" t="s">
        <v>181</v>
      </c>
      <c r="D2658" t="s">
        <v>171</v>
      </c>
      <c r="E2658" t="s">
        <v>190</v>
      </c>
      <c r="F2658" s="69">
        <v>16.717138290405273</v>
      </c>
      <c r="G2658" s="69">
        <v>16.389623641967773</v>
      </c>
      <c r="H2658" s="69">
        <v>0.37082299590110779</v>
      </c>
      <c r="I2658" s="69">
        <v>84.159393310546875</v>
      </c>
      <c r="J2658" s="64">
        <v>0</v>
      </c>
    </row>
    <row r="2659" spans="1:10" x14ac:dyDescent="0.25">
      <c r="A2659" s="3" t="str">
        <f t="shared" si="41"/>
        <v>Climate Zone87/9/2021 (5:50pm-8:55pm)18</v>
      </c>
      <c r="B2659" t="s">
        <v>67</v>
      </c>
      <c r="C2659" t="s">
        <v>181</v>
      </c>
      <c r="D2659" t="s">
        <v>171</v>
      </c>
      <c r="E2659" t="s">
        <v>191</v>
      </c>
      <c r="F2659" s="69">
        <v>15.470694541931152</v>
      </c>
      <c r="G2659" s="69">
        <v>14.881137847900391</v>
      </c>
      <c r="H2659" s="69">
        <v>0.43324968218803406</v>
      </c>
      <c r="I2659" s="69">
        <v>83.519935607910156</v>
      </c>
      <c r="J2659" s="64">
        <v>0</v>
      </c>
    </row>
    <row r="2660" spans="1:10" x14ac:dyDescent="0.25">
      <c r="A2660" s="3" t="str">
        <f t="shared" si="41"/>
        <v>Climate Zone87/9/2021 (5:50pm-8:55pm)19</v>
      </c>
      <c r="B2660" t="s">
        <v>67</v>
      </c>
      <c r="C2660" t="s">
        <v>181</v>
      </c>
      <c r="D2660" t="s">
        <v>171</v>
      </c>
      <c r="E2660" t="s">
        <v>192</v>
      </c>
      <c r="F2660" s="69">
        <v>14.922097206115723</v>
      </c>
      <c r="G2660" s="69">
        <v>13.527414321899414</v>
      </c>
      <c r="H2660" s="69">
        <v>0.45754870772361755</v>
      </c>
      <c r="I2660" s="69">
        <v>82.631340026855469</v>
      </c>
      <c r="J2660" s="64">
        <v>0</v>
      </c>
    </row>
    <row r="2661" spans="1:10" x14ac:dyDescent="0.25">
      <c r="A2661" s="3" t="str">
        <f t="shared" si="41"/>
        <v>Climate Zone87/9/2021 (5:50pm-8:55pm)20</v>
      </c>
      <c r="B2661" t="s">
        <v>67</v>
      </c>
      <c r="C2661" t="s">
        <v>181</v>
      </c>
      <c r="D2661" t="s">
        <v>171</v>
      </c>
      <c r="E2661" t="s">
        <v>193</v>
      </c>
      <c r="F2661" s="69">
        <v>14.647857666015625</v>
      </c>
      <c r="G2661" s="69">
        <v>13.501729011535645</v>
      </c>
      <c r="H2661" s="69">
        <v>0.52541989088058472</v>
      </c>
      <c r="I2661" s="69">
        <v>80.123580932617188</v>
      </c>
      <c r="J2661" s="64">
        <v>0</v>
      </c>
    </row>
    <row r="2662" spans="1:10" x14ac:dyDescent="0.25">
      <c r="A2662" s="3" t="str">
        <f t="shared" si="41"/>
        <v>Climate Zone87/9/2021 (5:50pm-8:55pm)21</v>
      </c>
      <c r="B2662" t="s">
        <v>67</v>
      </c>
      <c r="C2662" t="s">
        <v>181</v>
      </c>
      <c r="D2662" t="s">
        <v>171</v>
      </c>
      <c r="E2662" t="s">
        <v>194</v>
      </c>
      <c r="F2662" s="69">
        <v>14.426653861999512</v>
      </c>
      <c r="G2662" s="69">
        <v>13.498079299926758</v>
      </c>
      <c r="H2662" s="69">
        <v>0.38329371809959412</v>
      </c>
      <c r="I2662" s="69">
        <v>76.6776123046875</v>
      </c>
      <c r="J2662" s="64">
        <v>0</v>
      </c>
    </row>
    <row r="2663" spans="1:10" x14ac:dyDescent="0.25">
      <c r="A2663" s="3" t="str">
        <f t="shared" si="41"/>
        <v>Climate Zone87/9/2021 (5:50pm-8:55pm)22</v>
      </c>
      <c r="B2663" t="s">
        <v>67</v>
      </c>
      <c r="C2663" t="s">
        <v>181</v>
      </c>
      <c r="D2663" t="s">
        <v>171</v>
      </c>
      <c r="E2663" t="s">
        <v>195</v>
      </c>
      <c r="F2663" s="69">
        <v>13.272459983825684</v>
      </c>
      <c r="G2663" s="69">
        <v>13.218362808227539</v>
      </c>
      <c r="H2663" s="69">
        <v>0.32648772001266479</v>
      </c>
      <c r="I2663" s="69">
        <v>74.156661987304688</v>
      </c>
      <c r="J2663" s="64">
        <v>0</v>
      </c>
    </row>
    <row r="2664" spans="1:10" x14ac:dyDescent="0.25">
      <c r="A2664" s="3" t="str">
        <f t="shared" si="41"/>
        <v>Climate Zone87/9/2021 (5:50pm-8:55pm)23</v>
      </c>
      <c r="B2664" t="s">
        <v>67</v>
      </c>
      <c r="C2664" t="s">
        <v>181</v>
      </c>
      <c r="D2664" t="s">
        <v>171</v>
      </c>
      <c r="E2664" t="s">
        <v>196</v>
      </c>
      <c r="F2664" s="69">
        <v>11.950217247009277</v>
      </c>
      <c r="G2664" s="69">
        <v>12.002294540405273</v>
      </c>
      <c r="H2664" s="69">
        <v>0.3122718334197998</v>
      </c>
      <c r="I2664" s="69">
        <v>73.53558349609375</v>
      </c>
      <c r="J2664" s="64">
        <v>0</v>
      </c>
    </row>
    <row r="2665" spans="1:10" x14ac:dyDescent="0.25">
      <c r="A2665" s="3" t="str">
        <f t="shared" si="41"/>
        <v>Climate Zone87/9/2021 (5:50pm-8:55pm)24</v>
      </c>
      <c r="B2665" t="s">
        <v>67</v>
      </c>
      <c r="C2665" t="s">
        <v>181</v>
      </c>
      <c r="D2665" t="s">
        <v>171</v>
      </c>
      <c r="E2665" t="s">
        <v>197</v>
      </c>
      <c r="F2665" s="69">
        <v>11.241615295410156</v>
      </c>
      <c r="G2665" s="69">
        <v>11.098972320556641</v>
      </c>
      <c r="H2665" s="69">
        <v>0.33967888355255127</v>
      </c>
      <c r="I2665" s="69">
        <v>72.563453674316406</v>
      </c>
      <c r="J2665" s="64">
        <v>0</v>
      </c>
    </row>
    <row r="2666" spans="1:10" x14ac:dyDescent="0.25">
      <c r="A2666" s="3" t="str">
        <f t="shared" si="41"/>
        <v>Climate Zone88/27/2021 (5:00pm-6:00pm)1</v>
      </c>
      <c r="B2666" t="s">
        <v>67</v>
      </c>
      <c r="C2666" t="s">
        <v>181</v>
      </c>
      <c r="D2666" t="s">
        <v>172</v>
      </c>
      <c r="E2666" t="s">
        <v>174</v>
      </c>
      <c r="F2666" s="69">
        <v>10.83371639251709</v>
      </c>
      <c r="G2666" s="69">
        <v>10.781769752502441</v>
      </c>
      <c r="H2666" s="69">
        <v>0.38477864861488342</v>
      </c>
      <c r="I2666" s="69">
        <v>71.785072326660156</v>
      </c>
      <c r="J2666" s="64">
        <v>0</v>
      </c>
    </row>
    <row r="2667" spans="1:10" x14ac:dyDescent="0.25">
      <c r="A2667" s="3" t="str">
        <f t="shared" si="41"/>
        <v>Climate Zone88/27/2021 (5:00pm-6:00pm)2</v>
      </c>
      <c r="B2667" t="s">
        <v>67</v>
      </c>
      <c r="C2667" t="s">
        <v>181</v>
      </c>
      <c r="D2667" t="s">
        <v>172</v>
      </c>
      <c r="E2667" t="s">
        <v>175</v>
      </c>
      <c r="F2667" s="69">
        <v>10.298435211181641</v>
      </c>
      <c r="G2667" s="69">
        <v>10.333840370178223</v>
      </c>
      <c r="H2667" s="69">
        <v>0.36320766806602478</v>
      </c>
      <c r="I2667" s="69">
        <v>69.974296569824219</v>
      </c>
      <c r="J2667" s="64">
        <v>0</v>
      </c>
    </row>
    <row r="2668" spans="1:10" x14ac:dyDescent="0.25">
      <c r="A2668" s="3" t="str">
        <f t="shared" si="41"/>
        <v>Climate Zone88/27/2021 (5:00pm-6:00pm)3</v>
      </c>
      <c r="B2668" t="s">
        <v>67</v>
      </c>
      <c r="C2668" t="s">
        <v>181</v>
      </c>
      <c r="D2668" t="s">
        <v>172</v>
      </c>
      <c r="E2668" t="s">
        <v>176</v>
      </c>
      <c r="F2668" s="69">
        <v>9.9896230697631836</v>
      </c>
      <c r="G2668" s="69">
        <v>9.9212779998779297</v>
      </c>
      <c r="H2668" s="69">
        <v>0.30626964569091797</v>
      </c>
      <c r="I2668" s="69">
        <v>68.73736572265625</v>
      </c>
      <c r="J2668" s="64">
        <v>0</v>
      </c>
    </row>
    <row r="2669" spans="1:10" x14ac:dyDescent="0.25">
      <c r="A2669" s="3" t="str">
        <f t="shared" si="41"/>
        <v>Climate Zone88/27/2021 (5:00pm-6:00pm)4</v>
      </c>
      <c r="B2669" t="s">
        <v>67</v>
      </c>
      <c r="C2669" t="s">
        <v>181</v>
      </c>
      <c r="D2669" t="s">
        <v>172</v>
      </c>
      <c r="E2669" t="s">
        <v>177</v>
      </c>
      <c r="F2669" s="69">
        <v>10.090067863464355</v>
      </c>
      <c r="G2669" s="69">
        <v>9.8773441314697266</v>
      </c>
      <c r="H2669" s="69">
        <v>0.28822734951972961</v>
      </c>
      <c r="I2669" s="69">
        <v>68.226982116699219</v>
      </c>
      <c r="J2669" s="64">
        <v>0</v>
      </c>
    </row>
    <row r="2670" spans="1:10" x14ac:dyDescent="0.25">
      <c r="A2670" s="3" t="str">
        <f t="shared" si="41"/>
        <v>Climate Zone88/27/2021 (5:00pm-6:00pm)5</v>
      </c>
      <c r="B2670" t="s">
        <v>67</v>
      </c>
      <c r="C2670" t="s">
        <v>181</v>
      </c>
      <c r="D2670" t="s">
        <v>172</v>
      </c>
      <c r="E2670" t="s">
        <v>178</v>
      </c>
      <c r="F2670" s="69">
        <v>10.29973030090332</v>
      </c>
      <c r="G2670" s="69">
        <v>10.481267929077148</v>
      </c>
      <c r="H2670" s="69">
        <v>0.31281790137290955</v>
      </c>
      <c r="I2670" s="69">
        <v>67.872230529785156</v>
      </c>
      <c r="J2670" s="64">
        <v>0</v>
      </c>
    </row>
    <row r="2671" spans="1:10" x14ac:dyDescent="0.25">
      <c r="A2671" s="3" t="str">
        <f t="shared" si="41"/>
        <v>Climate Zone88/27/2021 (5:00pm-6:00pm)6</v>
      </c>
      <c r="B2671" t="s">
        <v>67</v>
      </c>
      <c r="C2671" t="s">
        <v>181</v>
      </c>
      <c r="D2671" t="s">
        <v>172</v>
      </c>
      <c r="E2671" t="s">
        <v>179</v>
      </c>
      <c r="F2671" s="69">
        <v>12.197315216064453</v>
      </c>
      <c r="G2671" s="69">
        <v>12.268476486206055</v>
      </c>
      <c r="H2671" s="69">
        <v>0.39934846758842468</v>
      </c>
      <c r="I2671" s="69">
        <v>67.376388549804688</v>
      </c>
      <c r="J2671" s="64">
        <v>0</v>
      </c>
    </row>
    <row r="2672" spans="1:10" x14ac:dyDescent="0.25">
      <c r="A2672" s="3" t="str">
        <f t="shared" si="41"/>
        <v>Climate Zone88/27/2021 (5:00pm-6:00pm)7</v>
      </c>
      <c r="B2672" t="s">
        <v>67</v>
      </c>
      <c r="C2672" t="s">
        <v>181</v>
      </c>
      <c r="D2672" t="s">
        <v>172</v>
      </c>
      <c r="E2672" t="s">
        <v>180</v>
      </c>
      <c r="F2672" s="69">
        <v>14.511410713195801</v>
      </c>
      <c r="G2672" s="69">
        <v>15.770605087280273</v>
      </c>
      <c r="H2672" s="69">
        <v>0.67553359270095825</v>
      </c>
      <c r="I2672" s="69">
        <v>66.567474365234375</v>
      </c>
      <c r="J2672" s="64">
        <v>0</v>
      </c>
    </row>
    <row r="2673" spans="1:10" x14ac:dyDescent="0.25">
      <c r="A2673" s="3" t="str">
        <f t="shared" si="41"/>
        <v>Climate Zone88/27/2021 (5:00pm-6:00pm)8</v>
      </c>
      <c r="B2673" t="s">
        <v>67</v>
      </c>
      <c r="C2673" t="s">
        <v>181</v>
      </c>
      <c r="D2673" t="s">
        <v>172</v>
      </c>
      <c r="E2673" t="s">
        <v>181</v>
      </c>
      <c r="F2673" s="69">
        <v>20.680160522460938</v>
      </c>
      <c r="G2673" s="69">
        <v>20.555171966552734</v>
      </c>
      <c r="H2673" s="69">
        <v>0.54494267702102661</v>
      </c>
      <c r="I2673" s="69">
        <v>66.592887878417969</v>
      </c>
      <c r="J2673" s="64">
        <v>0</v>
      </c>
    </row>
    <row r="2674" spans="1:10" x14ac:dyDescent="0.25">
      <c r="A2674" s="3" t="str">
        <f t="shared" si="41"/>
        <v>Climate Zone88/27/2021 (5:00pm-6:00pm)9</v>
      </c>
      <c r="B2674" t="s">
        <v>67</v>
      </c>
      <c r="C2674" t="s">
        <v>181</v>
      </c>
      <c r="D2674" t="s">
        <v>172</v>
      </c>
      <c r="E2674" t="s">
        <v>182</v>
      </c>
      <c r="F2674" s="69">
        <v>27.312883377075195</v>
      </c>
      <c r="G2674" s="69">
        <v>26.698198318481445</v>
      </c>
      <c r="H2674" s="69">
        <v>0.53827673196792603</v>
      </c>
      <c r="I2674" s="69">
        <v>68.443199157714844</v>
      </c>
      <c r="J2674" s="64">
        <v>0</v>
      </c>
    </row>
    <row r="2675" spans="1:10" x14ac:dyDescent="0.25">
      <c r="A2675" s="3" t="str">
        <f t="shared" si="41"/>
        <v>Climate Zone88/27/2021 (5:00pm-6:00pm)10</v>
      </c>
      <c r="B2675" t="s">
        <v>67</v>
      </c>
      <c r="C2675" t="s">
        <v>181</v>
      </c>
      <c r="D2675" t="s">
        <v>172</v>
      </c>
      <c r="E2675" t="s">
        <v>183</v>
      </c>
      <c r="F2675" s="69">
        <v>29.37969970703125</v>
      </c>
      <c r="G2675" s="69">
        <v>29.370277404785156</v>
      </c>
      <c r="H2675" s="69">
        <v>0.64572858810424805</v>
      </c>
      <c r="I2675" s="69">
        <v>72.279640197753906</v>
      </c>
      <c r="J2675" s="64">
        <v>0</v>
      </c>
    </row>
    <row r="2676" spans="1:10" x14ac:dyDescent="0.25">
      <c r="A2676" s="3" t="str">
        <f t="shared" si="41"/>
        <v>Climate Zone88/27/2021 (5:00pm-6:00pm)11</v>
      </c>
      <c r="B2676" t="s">
        <v>67</v>
      </c>
      <c r="C2676" t="s">
        <v>181</v>
      </c>
      <c r="D2676" t="s">
        <v>172</v>
      </c>
      <c r="E2676" t="s">
        <v>184</v>
      </c>
      <c r="F2676" s="69">
        <v>31.862470626831055</v>
      </c>
      <c r="G2676" s="69">
        <v>31.733781814575195</v>
      </c>
      <c r="H2676" s="69">
        <v>0.78863948583602905</v>
      </c>
      <c r="I2676" s="69">
        <v>76.593070983886719</v>
      </c>
      <c r="J2676" s="64">
        <v>0</v>
      </c>
    </row>
    <row r="2677" spans="1:10" x14ac:dyDescent="0.25">
      <c r="A2677" s="3" t="str">
        <f t="shared" si="41"/>
        <v>Climate Zone88/27/2021 (5:00pm-6:00pm)12</v>
      </c>
      <c r="B2677" t="s">
        <v>67</v>
      </c>
      <c r="C2677" t="s">
        <v>181</v>
      </c>
      <c r="D2677" t="s">
        <v>172</v>
      </c>
      <c r="E2677" t="s">
        <v>185</v>
      </c>
      <c r="F2677" s="69">
        <v>34.651657104492188</v>
      </c>
      <c r="G2677" s="69">
        <v>34.262195587158203</v>
      </c>
      <c r="H2677" s="69">
        <v>0.85914742946624756</v>
      </c>
      <c r="I2677" s="69">
        <v>81.219940185546875</v>
      </c>
      <c r="J2677" s="64">
        <v>0</v>
      </c>
    </row>
    <row r="2678" spans="1:10" x14ac:dyDescent="0.25">
      <c r="A2678" s="3" t="str">
        <f t="shared" si="41"/>
        <v>Climate Zone88/27/2021 (5:00pm-6:00pm)13</v>
      </c>
      <c r="B2678" t="s">
        <v>67</v>
      </c>
      <c r="C2678" t="s">
        <v>181</v>
      </c>
      <c r="D2678" t="s">
        <v>172</v>
      </c>
      <c r="E2678" t="s">
        <v>186</v>
      </c>
      <c r="F2678" s="69">
        <v>36.191059112548828</v>
      </c>
      <c r="G2678" s="69">
        <v>35.494186401367188</v>
      </c>
      <c r="H2678" s="69">
        <v>0.8837050199508667</v>
      </c>
      <c r="I2678" s="69">
        <v>84.362495422363281</v>
      </c>
      <c r="J2678" s="64">
        <v>0</v>
      </c>
    </row>
    <row r="2679" spans="1:10" x14ac:dyDescent="0.25">
      <c r="A2679" s="3" t="str">
        <f t="shared" si="41"/>
        <v>Climate Zone88/27/2021 (5:00pm-6:00pm)14</v>
      </c>
      <c r="B2679" t="s">
        <v>67</v>
      </c>
      <c r="C2679" t="s">
        <v>181</v>
      </c>
      <c r="D2679" t="s">
        <v>172</v>
      </c>
      <c r="E2679" t="s">
        <v>187</v>
      </c>
      <c r="F2679" s="69">
        <v>38.022220611572266</v>
      </c>
      <c r="G2679" s="69">
        <v>37.262752532958984</v>
      </c>
      <c r="H2679" s="69">
        <v>0.65932595729827881</v>
      </c>
      <c r="I2679" s="69">
        <v>85.905433654785156</v>
      </c>
      <c r="J2679" s="64">
        <v>0</v>
      </c>
    </row>
    <row r="2680" spans="1:10" x14ac:dyDescent="0.25">
      <c r="A2680" s="3" t="str">
        <f t="shared" si="41"/>
        <v>Climate Zone88/27/2021 (5:00pm-6:00pm)15</v>
      </c>
      <c r="B2680" t="s">
        <v>67</v>
      </c>
      <c r="C2680" t="s">
        <v>181</v>
      </c>
      <c r="D2680" t="s">
        <v>172</v>
      </c>
      <c r="E2680" t="s">
        <v>188</v>
      </c>
      <c r="F2680" s="69">
        <v>36.154220581054688</v>
      </c>
      <c r="G2680" s="69">
        <v>35.790138244628906</v>
      </c>
      <c r="H2680" s="69">
        <v>0.38509470224380493</v>
      </c>
      <c r="I2680" s="69">
        <v>86.198348999023438</v>
      </c>
      <c r="J2680" s="64">
        <v>0</v>
      </c>
    </row>
    <row r="2681" spans="1:10" x14ac:dyDescent="0.25">
      <c r="A2681" s="3" t="str">
        <f t="shared" si="41"/>
        <v>Climate Zone88/27/2021 (5:00pm-6:00pm)16</v>
      </c>
      <c r="B2681" t="s">
        <v>67</v>
      </c>
      <c r="C2681" t="s">
        <v>181</v>
      </c>
      <c r="D2681" t="s">
        <v>172</v>
      </c>
      <c r="E2681" t="s">
        <v>189</v>
      </c>
      <c r="F2681" s="69">
        <v>29.441059112548828</v>
      </c>
      <c r="G2681" s="69">
        <v>29.805141448974609</v>
      </c>
      <c r="H2681" s="69">
        <v>0.38509467244148254</v>
      </c>
      <c r="I2681" s="69">
        <v>87.352058410644531</v>
      </c>
      <c r="J2681" s="64">
        <v>0</v>
      </c>
    </row>
    <row r="2682" spans="1:10" x14ac:dyDescent="0.25">
      <c r="A2682" s="3" t="str">
        <f t="shared" si="41"/>
        <v>Climate Zone88/27/2021 (5:00pm-6:00pm)17</v>
      </c>
      <c r="B2682" t="s">
        <v>67</v>
      </c>
      <c r="C2682" t="s">
        <v>181</v>
      </c>
      <c r="D2682" t="s">
        <v>172</v>
      </c>
      <c r="E2682" t="s">
        <v>190</v>
      </c>
      <c r="F2682" s="69">
        <v>23.16215705871582</v>
      </c>
      <c r="G2682" s="69">
        <v>22.920166015625</v>
      </c>
      <c r="H2682" s="69">
        <v>0.82923364639282227</v>
      </c>
      <c r="I2682" s="69">
        <v>86.29888916015625</v>
      </c>
      <c r="J2682" s="64">
        <v>0</v>
      </c>
    </row>
    <row r="2683" spans="1:10" x14ac:dyDescent="0.25">
      <c r="A2683" s="3" t="str">
        <f t="shared" si="41"/>
        <v>Climate Zone88/27/2021 (5:00pm-6:00pm)18</v>
      </c>
      <c r="B2683" t="s">
        <v>67</v>
      </c>
      <c r="C2683" t="s">
        <v>181</v>
      </c>
      <c r="D2683" t="s">
        <v>172</v>
      </c>
      <c r="E2683" t="s">
        <v>191</v>
      </c>
      <c r="F2683" s="69">
        <v>20.672269821166992</v>
      </c>
      <c r="G2683" s="69">
        <v>17.834897994995117</v>
      </c>
      <c r="H2683" s="69">
        <v>1.120734691619873</v>
      </c>
      <c r="I2683" s="69">
        <v>83.108657836914063</v>
      </c>
      <c r="J2683" s="64">
        <v>0</v>
      </c>
    </row>
    <row r="2684" spans="1:10" x14ac:dyDescent="0.25">
      <c r="A2684" s="3" t="str">
        <f t="shared" si="41"/>
        <v>Climate Zone88/27/2021 (5:00pm-6:00pm)19</v>
      </c>
      <c r="B2684" t="s">
        <v>67</v>
      </c>
      <c r="C2684" t="s">
        <v>181</v>
      </c>
      <c r="D2684" t="s">
        <v>172</v>
      </c>
      <c r="E2684" t="s">
        <v>192</v>
      </c>
      <c r="F2684" s="69">
        <v>17.312725067138672</v>
      </c>
      <c r="G2684" s="69">
        <v>17.037761688232422</v>
      </c>
      <c r="H2684" s="69">
        <v>0.65949594974517822</v>
      </c>
      <c r="I2684" s="69">
        <v>81.352394104003906</v>
      </c>
      <c r="J2684" s="64">
        <v>0</v>
      </c>
    </row>
    <row r="2685" spans="1:10" x14ac:dyDescent="0.25">
      <c r="A2685" s="3" t="str">
        <f t="shared" si="41"/>
        <v>Climate Zone88/27/2021 (5:00pm-6:00pm)20</v>
      </c>
      <c r="B2685" t="s">
        <v>67</v>
      </c>
      <c r="C2685" t="s">
        <v>181</v>
      </c>
      <c r="D2685" t="s">
        <v>172</v>
      </c>
      <c r="E2685" t="s">
        <v>193</v>
      </c>
      <c r="F2685" s="69">
        <v>16.868509292602539</v>
      </c>
      <c r="G2685" s="69">
        <v>16.502010345458984</v>
      </c>
      <c r="H2685" s="69">
        <v>0.66911947727203369</v>
      </c>
      <c r="I2685" s="69">
        <v>79.58929443359375</v>
      </c>
      <c r="J2685" s="64">
        <v>0</v>
      </c>
    </row>
    <row r="2686" spans="1:10" x14ac:dyDescent="0.25">
      <c r="A2686" s="3" t="str">
        <f t="shared" si="41"/>
        <v>Climate Zone88/27/2021 (5:00pm-6:00pm)21</v>
      </c>
      <c r="B2686" t="s">
        <v>67</v>
      </c>
      <c r="C2686" t="s">
        <v>181</v>
      </c>
      <c r="D2686" t="s">
        <v>172</v>
      </c>
      <c r="E2686" t="s">
        <v>194</v>
      </c>
      <c r="F2686" s="69">
        <v>16.614572525024414</v>
      </c>
      <c r="G2686" s="69">
        <v>15.359967231750488</v>
      </c>
      <c r="H2686" s="69">
        <v>1.1119332313537598</v>
      </c>
      <c r="I2686" s="69">
        <v>75.8453369140625</v>
      </c>
      <c r="J2686" s="64">
        <v>0</v>
      </c>
    </row>
    <row r="2687" spans="1:10" x14ac:dyDescent="0.25">
      <c r="A2687" s="3" t="str">
        <f t="shared" si="41"/>
        <v>Climate Zone88/27/2021 (5:00pm-6:00pm)22</v>
      </c>
      <c r="B2687" t="s">
        <v>67</v>
      </c>
      <c r="C2687" t="s">
        <v>181</v>
      </c>
      <c r="D2687" t="s">
        <v>172</v>
      </c>
      <c r="E2687" t="s">
        <v>195</v>
      </c>
      <c r="F2687" s="69">
        <v>15.306636810302734</v>
      </c>
      <c r="G2687" s="69">
        <v>13.990499496459961</v>
      </c>
      <c r="H2687" s="69">
        <v>1.155695915222168</v>
      </c>
      <c r="I2687" s="69">
        <v>72.325653076171875</v>
      </c>
      <c r="J2687" s="64">
        <v>0</v>
      </c>
    </row>
    <row r="2688" spans="1:10" x14ac:dyDescent="0.25">
      <c r="A2688" s="3" t="str">
        <f t="shared" si="41"/>
        <v>Climate Zone88/27/2021 (5:00pm-6:00pm)23</v>
      </c>
      <c r="B2688" t="s">
        <v>67</v>
      </c>
      <c r="C2688" t="s">
        <v>181</v>
      </c>
      <c r="D2688" t="s">
        <v>172</v>
      </c>
      <c r="E2688" t="s">
        <v>196</v>
      </c>
      <c r="F2688" s="69">
        <v>13.620100021362305</v>
      </c>
      <c r="G2688" s="69">
        <v>12.554688453674316</v>
      </c>
      <c r="H2688" s="69">
        <v>0.88936841487884521</v>
      </c>
      <c r="I2688" s="69">
        <v>70.796401977539063</v>
      </c>
      <c r="J2688" s="64">
        <v>0</v>
      </c>
    </row>
    <row r="2689" spans="1:10" x14ac:dyDescent="0.25">
      <c r="A2689" s="3" t="str">
        <f t="shared" si="41"/>
        <v>Climate Zone88/27/2021 (5:00pm-6:00pm)24</v>
      </c>
      <c r="B2689" t="s">
        <v>67</v>
      </c>
      <c r="C2689" t="s">
        <v>181</v>
      </c>
      <c r="D2689" t="s">
        <v>172</v>
      </c>
      <c r="E2689" t="s">
        <v>197</v>
      </c>
      <c r="F2689" s="69">
        <v>12.14631175994873</v>
      </c>
      <c r="G2689" s="69">
        <v>11.30612850189209</v>
      </c>
      <c r="H2689" s="69">
        <v>0.62361592054367065</v>
      </c>
      <c r="I2689" s="69">
        <v>69.416069030761719</v>
      </c>
      <c r="J2689" s="64">
        <v>0</v>
      </c>
    </row>
    <row r="2690" spans="1:10" x14ac:dyDescent="0.25">
      <c r="A2690" s="3" t="str">
        <f t="shared" si="41"/>
        <v>Climate Zone89/9/2021 (3:58pm-5:00pm)1</v>
      </c>
      <c r="B2690" t="s">
        <v>67</v>
      </c>
      <c r="C2690" t="s">
        <v>181</v>
      </c>
      <c r="D2690" t="s">
        <v>173</v>
      </c>
      <c r="E2690" t="s">
        <v>174</v>
      </c>
      <c r="F2690" s="69">
        <v>10.283114433288574</v>
      </c>
      <c r="G2690" s="69">
        <v>10.545529365539551</v>
      </c>
      <c r="H2690" s="69">
        <v>0.23180526494979858</v>
      </c>
      <c r="I2690" s="69">
        <v>68.310249328613281</v>
      </c>
      <c r="J2690" s="64">
        <v>0</v>
      </c>
    </row>
    <row r="2691" spans="1:10" x14ac:dyDescent="0.25">
      <c r="A2691" s="3" t="str">
        <f t="shared" ref="A2691:A2754" si="42">B2691&amp;C2691&amp;D2691&amp;E2691</f>
        <v>Climate Zone89/9/2021 (3:58pm-5:00pm)2</v>
      </c>
      <c r="B2691" t="s">
        <v>67</v>
      </c>
      <c r="C2691" t="s">
        <v>181</v>
      </c>
      <c r="D2691" t="s">
        <v>173</v>
      </c>
      <c r="E2691" t="s">
        <v>175</v>
      </c>
      <c r="F2691" s="69">
        <v>9.9527969360351563</v>
      </c>
      <c r="G2691" s="69">
        <v>10.325084686279297</v>
      </c>
      <c r="H2691" s="69">
        <v>0.2639559805393219</v>
      </c>
      <c r="I2691" s="69">
        <v>68.4849853515625</v>
      </c>
      <c r="J2691" s="64">
        <v>0</v>
      </c>
    </row>
    <row r="2692" spans="1:10" x14ac:dyDescent="0.25">
      <c r="A2692" s="3" t="str">
        <f t="shared" si="42"/>
        <v>Climate Zone89/9/2021 (3:58pm-5:00pm)3</v>
      </c>
      <c r="B2692" t="s">
        <v>67</v>
      </c>
      <c r="C2692" t="s">
        <v>181</v>
      </c>
      <c r="D2692" t="s">
        <v>173</v>
      </c>
      <c r="E2692" t="s">
        <v>176</v>
      </c>
      <c r="F2692" s="69">
        <v>9.8036003112792969</v>
      </c>
      <c r="G2692" s="69">
        <v>9.8956394195556641</v>
      </c>
      <c r="H2692" s="69">
        <v>0.20287486910820007</v>
      </c>
      <c r="I2692" s="69">
        <v>68.2568359375</v>
      </c>
      <c r="J2692" s="64">
        <v>0</v>
      </c>
    </row>
    <row r="2693" spans="1:10" x14ac:dyDescent="0.25">
      <c r="A2693" s="3" t="str">
        <f t="shared" si="42"/>
        <v>Climate Zone89/9/2021 (3:58pm-5:00pm)4</v>
      </c>
      <c r="B2693" t="s">
        <v>67</v>
      </c>
      <c r="C2693" t="s">
        <v>181</v>
      </c>
      <c r="D2693" t="s">
        <v>173</v>
      </c>
      <c r="E2693" t="s">
        <v>177</v>
      </c>
      <c r="F2693" s="69">
        <v>9.8004369735717773</v>
      </c>
      <c r="G2693" s="69">
        <v>9.9454727172851563</v>
      </c>
      <c r="H2693" s="69">
        <v>0.19343741238117218</v>
      </c>
      <c r="I2693" s="69">
        <v>68.044029235839844</v>
      </c>
      <c r="J2693" s="64">
        <v>0</v>
      </c>
    </row>
    <row r="2694" spans="1:10" x14ac:dyDescent="0.25">
      <c r="A2694" s="3" t="str">
        <f t="shared" si="42"/>
        <v>Climate Zone89/9/2021 (3:58pm-5:00pm)5</v>
      </c>
      <c r="B2694" t="s">
        <v>67</v>
      </c>
      <c r="C2694" t="s">
        <v>181</v>
      </c>
      <c r="D2694" t="s">
        <v>173</v>
      </c>
      <c r="E2694" t="s">
        <v>178</v>
      </c>
      <c r="F2694" s="69">
        <v>10.509298324584961</v>
      </c>
      <c r="G2694" s="69">
        <v>10.493290901184082</v>
      </c>
      <c r="H2694" s="69">
        <v>0.17989630997180939</v>
      </c>
      <c r="I2694" s="69">
        <v>68.301673889160156</v>
      </c>
      <c r="J2694" s="64">
        <v>0</v>
      </c>
    </row>
    <row r="2695" spans="1:10" x14ac:dyDescent="0.25">
      <c r="A2695" s="3" t="str">
        <f t="shared" si="42"/>
        <v>Climate Zone89/9/2021 (3:58pm-5:00pm)6</v>
      </c>
      <c r="B2695" t="s">
        <v>67</v>
      </c>
      <c r="C2695" t="s">
        <v>181</v>
      </c>
      <c r="D2695" t="s">
        <v>173</v>
      </c>
      <c r="E2695" t="s">
        <v>179</v>
      </c>
      <c r="F2695" s="69">
        <v>12.688307762145996</v>
      </c>
      <c r="G2695" s="69">
        <v>12.541152954101563</v>
      </c>
      <c r="H2695" s="69">
        <v>0.2642555832862854</v>
      </c>
      <c r="I2695" s="69">
        <v>68.269187927246094</v>
      </c>
      <c r="J2695" s="64">
        <v>0</v>
      </c>
    </row>
    <row r="2696" spans="1:10" x14ac:dyDescent="0.25">
      <c r="A2696" s="3" t="str">
        <f t="shared" si="42"/>
        <v>Climate Zone89/9/2021 (3:58pm-5:00pm)7</v>
      </c>
      <c r="B2696" t="s">
        <v>67</v>
      </c>
      <c r="C2696" t="s">
        <v>181</v>
      </c>
      <c r="D2696" t="s">
        <v>173</v>
      </c>
      <c r="E2696" t="s">
        <v>180</v>
      </c>
      <c r="F2696" s="69">
        <v>16.274372100830078</v>
      </c>
      <c r="G2696" s="69">
        <v>16.924257278442383</v>
      </c>
      <c r="H2696" s="69">
        <v>0.45091426372528076</v>
      </c>
      <c r="I2696" s="69">
        <v>68.578330993652344</v>
      </c>
      <c r="J2696" s="64">
        <v>0</v>
      </c>
    </row>
    <row r="2697" spans="1:10" x14ac:dyDescent="0.25">
      <c r="A2697" s="3" t="str">
        <f t="shared" si="42"/>
        <v>Climate Zone89/9/2021 (3:58pm-5:00pm)8</v>
      </c>
      <c r="B2697" t="s">
        <v>67</v>
      </c>
      <c r="C2697" t="s">
        <v>181</v>
      </c>
      <c r="D2697" t="s">
        <v>173</v>
      </c>
      <c r="E2697" t="s">
        <v>181</v>
      </c>
      <c r="F2697" s="69">
        <v>22.973031997680664</v>
      </c>
      <c r="G2697" s="69">
        <v>22.94373893737793</v>
      </c>
      <c r="H2697" s="69">
        <v>0.47682648897171021</v>
      </c>
      <c r="I2697" s="69">
        <v>68.649330139160156</v>
      </c>
      <c r="J2697" s="64">
        <v>0</v>
      </c>
    </row>
    <row r="2698" spans="1:10" x14ac:dyDescent="0.25">
      <c r="A2698" s="3" t="str">
        <f t="shared" si="42"/>
        <v>Climate Zone89/9/2021 (3:58pm-5:00pm)9</v>
      </c>
      <c r="B2698" t="s">
        <v>67</v>
      </c>
      <c r="C2698" t="s">
        <v>181</v>
      </c>
      <c r="D2698" t="s">
        <v>173</v>
      </c>
      <c r="E2698" t="s">
        <v>182</v>
      </c>
      <c r="F2698" s="69">
        <v>29.785869598388672</v>
      </c>
      <c r="G2698" s="69">
        <v>29.891429901123047</v>
      </c>
      <c r="H2698" s="69">
        <v>0.53834384679794312</v>
      </c>
      <c r="I2698" s="69">
        <v>69.693710327148438</v>
      </c>
      <c r="J2698" s="64">
        <v>0</v>
      </c>
    </row>
    <row r="2699" spans="1:10" x14ac:dyDescent="0.25">
      <c r="A2699" s="3" t="str">
        <f t="shared" si="42"/>
        <v>Climate Zone89/9/2021 (3:58pm-5:00pm)10</v>
      </c>
      <c r="B2699" t="s">
        <v>67</v>
      </c>
      <c r="C2699" t="s">
        <v>181</v>
      </c>
      <c r="D2699" t="s">
        <v>173</v>
      </c>
      <c r="E2699" t="s">
        <v>183</v>
      </c>
      <c r="F2699" s="69">
        <v>32.489410400390625</v>
      </c>
      <c r="G2699" s="69">
        <v>32.516380310058594</v>
      </c>
      <c r="H2699" s="69">
        <v>0.52166563272476196</v>
      </c>
      <c r="I2699" s="69">
        <v>72.484977722167969</v>
      </c>
      <c r="J2699" s="64">
        <v>0</v>
      </c>
    </row>
    <row r="2700" spans="1:10" x14ac:dyDescent="0.25">
      <c r="A2700" s="3" t="str">
        <f t="shared" si="42"/>
        <v>Climate Zone89/9/2021 (3:58pm-5:00pm)11</v>
      </c>
      <c r="B2700" t="s">
        <v>67</v>
      </c>
      <c r="C2700" t="s">
        <v>181</v>
      </c>
      <c r="D2700" t="s">
        <v>173</v>
      </c>
      <c r="E2700" t="s">
        <v>184</v>
      </c>
      <c r="F2700" s="69">
        <v>34.562149047851563</v>
      </c>
      <c r="G2700" s="69">
        <v>34.283775329589844</v>
      </c>
      <c r="H2700" s="69">
        <v>0.40574520826339722</v>
      </c>
      <c r="I2700" s="69">
        <v>76.131851196289063</v>
      </c>
      <c r="J2700" s="64">
        <v>0</v>
      </c>
    </row>
    <row r="2701" spans="1:10" x14ac:dyDescent="0.25">
      <c r="A2701" s="3" t="str">
        <f t="shared" si="42"/>
        <v>Climate Zone89/9/2021 (3:58pm-5:00pm)12</v>
      </c>
      <c r="B2701" t="s">
        <v>67</v>
      </c>
      <c r="C2701" t="s">
        <v>181</v>
      </c>
      <c r="D2701" t="s">
        <v>173</v>
      </c>
      <c r="E2701" t="s">
        <v>185</v>
      </c>
      <c r="F2701" s="69">
        <v>35.976470947265625</v>
      </c>
      <c r="G2701" s="69">
        <v>36.227638244628906</v>
      </c>
      <c r="H2701" s="69">
        <v>0.42329767346382141</v>
      </c>
      <c r="I2701" s="69">
        <v>79.108619689941406</v>
      </c>
      <c r="J2701" s="64">
        <v>0</v>
      </c>
    </row>
    <row r="2702" spans="1:10" x14ac:dyDescent="0.25">
      <c r="A2702" s="3" t="str">
        <f t="shared" si="42"/>
        <v>Climate Zone89/9/2021 (3:58pm-5:00pm)13</v>
      </c>
      <c r="B2702" t="s">
        <v>67</v>
      </c>
      <c r="C2702" t="s">
        <v>181</v>
      </c>
      <c r="D2702" t="s">
        <v>173</v>
      </c>
      <c r="E2702" t="s">
        <v>186</v>
      </c>
      <c r="F2702" s="69">
        <v>37.517269134521484</v>
      </c>
      <c r="G2702" s="69">
        <v>37.336563110351563</v>
      </c>
      <c r="H2702" s="69">
        <v>0.24383366107940674</v>
      </c>
      <c r="I2702" s="69">
        <v>80.959358215332031</v>
      </c>
      <c r="J2702" s="64">
        <v>0</v>
      </c>
    </row>
    <row r="2703" spans="1:10" x14ac:dyDescent="0.25">
      <c r="A2703" s="3" t="str">
        <f t="shared" si="42"/>
        <v>Climate Zone89/9/2021 (3:58pm-5:00pm)14</v>
      </c>
      <c r="B2703" t="s">
        <v>67</v>
      </c>
      <c r="C2703" t="s">
        <v>181</v>
      </c>
      <c r="D2703" t="s">
        <v>173</v>
      </c>
      <c r="E2703" t="s">
        <v>187</v>
      </c>
      <c r="F2703" s="69">
        <v>39.762039184570313</v>
      </c>
      <c r="G2703" s="69">
        <v>39.9427490234375</v>
      </c>
      <c r="H2703" s="69">
        <v>0.24383364617824554</v>
      </c>
      <c r="I2703" s="69">
        <v>82.620262145996094</v>
      </c>
      <c r="J2703" s="64">
        <v>0</v>
      </c>
    </row>
    <row r="2704" spans="1:10" x14ac:dyDescent="0.25">
      <c r="A2704" s="3" t="str">
        <f t="shared" si="42"/>
        <v>Climate Zone89/9/2021 (3:58pm-5:00pm)15</v>
      </c>
      <c r="B2704" t="s">
        <v>67</v>
      </c>
      <c r="C2704" t="s">
        <v>181</v>
      </c>
      <c r="D2704" t="s">
        <v>173</v>
      </c>
      <c r="E2704" t="s">
        <v>188</v>
      </c>
      <c r="F2704" s="69">
        <v>40.206356048583984</v>
      </c>
      <c r="G2704" s="69">
        <v>39.961856842041016</v>
      </c>
      <c r="H2704" s="69">
        <v>0.60870766639709473</v>
      </c>
      <c r="I2704" s="69">
        <v>84.275192260742188</v>
      </c>
      <c r="J2704" s="64">
        <v>0</v>
      </c>
    </row>
    <row r="2705" spans="1:10" x14ac:dyDescent="0.25">
      <c r="A2705" s="3" t="str">
        <f t="shared" si="42"/>
        <v>Climate Zone89/9/2021 (3:58pm-5:00pm)16</v>
      </c>
      <c r="B2705" t="s">
        <v>67</v>
      </c>
      <c r="C2705" t="s">
        <v>181</v>
      </c>
      <c r="D2705" t="s">
        <v>173</v>
      </c>
      <c r="E2705" t="s">
        <v>189</v>
      </c>
      <c r="F2705" s="69">
        <v>34.538352966308594</v>
      </c>
      <c r="G2705" s="69">
        <v>34.402366638183594</v>
      </c>
      <c r="H2705" s="69">
        <v>0.77226680517196655</v>
      </c>
      <c r="I2705" s="69">
        <v>87.821517944335938</v>
      </c>
      <c r="J2705" s="64">
        <v>0</v>
      </c>
    </row>
    <row r="2706" spans="1:10" x14ac:dyDescent="0.25">
      <c r="A2706" s="3" t="str">
        <f t="shared" si="42"/>
        <v>Climate Zone89/9/2021 (3:58pm-5:00pm)17</v>
      </c>
      <c r="B2706" t="s">
        <v>67</v>
      </c>
      <c r="C2706" t="s">
        <v>181</v>
      </c>
      <c r="D2706" t="s">
        <v>173</v>
      </c>
      <c r="E2706" t="s">
        <v>190</v>
      </c>
      <c r="F2706" s="69">
        <v>26.446321487426758</v>
      </c>
      <c r="G2706" s="69">
        <v>24.309795379638672</v>
      </c>
      <c r="H2706" s="69">
        <v>0.58604317903518677</v>
      </c>
      <c r="I2706" s="69">
        <v>89.020362854003906</v>
      </c>
      <c r="J2706" s="64">
        <v>0</v>
      </c>
    </row>
    <row r="2707" spans="1:10" x14ac:dyDescent="0.25">
      <c r="A2707" s="3" t="str">
        <f t="shared" si="42"/>
        <v>Climate Zone89/9/2021 (3:58pm-5:00pm)18</v>
      </c>
      <c r="B2707" t="s">
        <v>67</v>
      </c>
      <c r="C2707" t="s">
        <v>181</v>
      </c>
      <c r="D2707" t="s">
        <v>173</v>
      </c>
      <c r="E2707" t="s">
        <v>191</v>
      </c>
      <c r="F2707" s="69">
        <v>21.910888671875</v>
      </c>
      <c r="G2707" s="69">
        <v>22.588533401489258</v>
      </c>
      <c r="H2707" s="69">
        <v>0.61331605911254883</v>
      </c>
      <c r="I2707" s="69">
        <v>86.455535888671875</v>
      </c>
      <c r="J2707" s="64">
        <v>0</v>
      </c>
    </row>
    <row r="2708" spans="1:10" x14ac:dyDescent="0.25">
      <c r="A2708" s="3" t="str">
        <f t="shared" si="42"/>
        <v>Climate Zone89/9/2021 (3:58pm-5:00pm)19</v>
      </c>
      <c r="B2708" t="s">
        <v>67</v>
      </c>
      <c r="C2708" t="s">
        <v>181</v>
      </c>
      <c r="D2708" t="s">
        <v>173</v>
      </c>
      <c r="E2708" t="s">
        <v>192</v>
      </c>
      <c r="F2708" s="69">
        <v>18.465932846069336</v>
      </c>
      <c r="G2708" s="69">
        <v>19.203140258789063</v>
      </c>
      <c r="H2708" s="69">
        <v>0.68356359004974365</v>
      </c>
      <c r="I2708" s="69">
        <v>83.293571472167969</v>
      </c>
      <c r="J2708" s="64">
        <v>0</v>
      </c>
    </row>
    <row r="2709" spans="1:10" x14ac:dyDescent="0.25">
      <c r="A2709" s="3" t="str">
        <f t="shared" si="42"/>
        <v>Climate Zone89/9/2021 (3:58pm-5:00pm)20</v>
      </c>
      <c r="B2709" t="s">
        <v>67</v>
      </c>
      <c r="C2709" t="s">
        <v>181</v>
      </c>
      <c r="D2709" t="s">
        <v>173</v>
      </c>
      <c r="E2709" t="s">
        <v>193</v>
      </c>
      <c r="F2709" s="69">
        <v>17.674201965332031</v>
      </c>
      <c r="G2709" s="69">
        <v>17.94609260559082</v>
      </c>
      <c r="H2709" s="69">
        <v>0.61636394262313843</v>
      </c>
      <c r="I2709" s="69">
        <v>79.158248901367188</v>
      </c>
      <c r="J2709" s="64">
        <v>0</v>
      </c>
    </row>
    <row r="2710" spans="1:10" x14ac:dyDescent="0.25">
      <c r="A2710" s="3" t="str">
        <f t="shared" si="42"/>
        <v>Climate Zone89/9/2021 (3:58pm-5:00pm)21</v>
      </c>
      <c r="B2710" t="s">
        <v>67</v>
      </c>
      <c r="C2710" t="s">
        <v>181</v>
      </c>
      <c r="D2710" t="s">
        <v>173</v>
      </c>
      <c r="E2710" t="s">
        <v>194</v>
      </c>
      <c r="F2710" s="69">
        <v>16.272798538208008</v>
      </c>
      <c r="G2710" s="69">
        <v>16.064199447631836</v>
      </c>
      <c r="H2710" s="69">
        <v>0.59290528297424316</v>
      </c>
      <c r="I2710" s="69">
        <v>75.1258544921875</v>
      </c>
      <c r="J2710" s="64">
        <v>0</v>
      </c>
    </row>
    <row r="2711" spans="1:10" x14ac:dyDescent="0.25">
      <c r="A2711" s="3" t="str">
        <f t="shared" si="42"/>
        <v>Climate Zone89/9/2021 (3:58pm-5:00pm)22</v>
      </c>
      <c r="B2711" t="s">
        <v>67</v>
      </c>
      <c r="C2711" t="s">
        <v>181</v>
      </c>
      <c r="D2711" t="s">
        <v>173</v>
      </c>
      <c r="E2711" t="s">
        <v>195</v>
      </c>
      <c r="F2711" s="69">
        <v>14.706523895263672</v>
      </c>
      <c r="G2711" s="69">
        <v>14.45108699798584</v>
      </c>
      <c r="H2711" s="69">
        <v>0.55618959665298462</v>
      </c>
      <c r="I2711" s="69">
        <v>73.151374816894531</v>
      </c>
      <c r="J2711" s="64">
        <v>0</v>
      </c>
    </row>
    <row r="2712" spans="1:10" x14ac:dyDescent="0.25">
      <c r="A2712" s="3" t="str">
        <f t="shared" si="42"/>
        <v>Climate Zone89/9/2021 (3:58pm-5:00pm)23</v>
      </c>
      <c r="B2712" t="s">
        <v>67</v>
      </c>
      <c r="C2712" t="s">
        <v>181</v>
      </c>
      <c r="D2712" t="s">
        <v>173</v>
      </c>
      <c r="E2712" t="s">
        <v>196</v>
      </c>
      <c r="F2712" s="69">
        <v>12.750415802001953</v>
      </c>
      <c r="G2712" s="69">
        <v>12.955487251281738</v>
      </c>
      <c r="H2712" s="69">
        <v>0.51356643438339233</v>
      </c>
      <c r="I2712" s="69">
        <v>71.319808959960938</v>
      </c>
      <c r="J2712" s="64">
        <v>0</v>
      </c>
    </row>
    <row r="2713" spans="1:10" x14ac:dyDescent="0.25">
      <c r="A2713" s="3" t="str">
        <f t="shared" si="42"/>
        <v>Climate Zone89/9/2021 (3:58pm-5:00pm)24</v>
      </c>
      <c r="B2713" t="s">
        <v>67</v>
      </c>
      <c r="C2713" t="s">
        <v>181</v>
      </c>
      <c r="D2713" t="s">
        <v>173</v>
      </c>
      <c r="E2713" t="s">
        <v>197</v>
      </c>
      <c r="F2713" s="69">
        <v>10.920489311218262</v>
      </c>
      <c r="G2713" s="69">
        <v>11.588382720947266</v>
      </c>
      <c r="H2713" s="69">
        <v>0.84104442596435547</v>
      </c>
      <c r="I2713" s="69">
        <v>70.419021606445313</v>
      </c>
      <c r="J2713" s="64">
        <v>0</v>
      </c>
    </row>
    <row r="2714" spans="1:10" x14ac:dyDescent="0.25">
      <c r="A2714" s="3" t="str">
        <f t="shared" si="42"/>
        <v>Climate Zone8Average Event Day (5:00pm-6:00pm)1</v>
      </c>
      <c r="B2714" t="s">
        <v>67</v>
      </c>
      <c r="C2714" t="s">
        <v>181</v>
      </c>
      <c r="D2714" t="s">
        <v>167</v>
      </c>
      <c r="E2714" t="s">
        <v>174</v>
      </c>
      <c r="F2714" s="69">
        <v>10.242424964904785</v>
      </c>
      <c r="G2714" s="69">
        <v>10.173169136047363</v>
      </c>
      <c r="H2714" s="69">
        <v>0.18286718428134918</v>
      </c>
      <c r="I2714" s="69">
        <v>69.359245300292969</v>
      </c>
      <c r="J2714" s="64">
        <v>0</v>
      </c>
    </row>
    <row r="2715" spans="1:10" x14ac:dyDescent="0.25">
      <c r="A2715" s="3" t="str">
        <f t="shared" si="42"/>
        <v>Climate Zone8Average Event Day (5:00pm-6:00pm)2</v>
      </c>
      <c r="B2715" t="s">
        <v>67</v>
      </c>
      <c r="C2715" t="s">
        <v>181</v>
      </c>
      <c r="D2715" t="s">
        <v>167</v>
      </c>
      <c r="E2715" t="s">
        <v>175</v>
      </c>
      <c r="F2715" s="69">
        <v>9.9004402160644531</v>
      </c>
      <c r="G2715" s="69">
        <v>10.012019157409668</v>
      </c>
      <c r="H2715" s="69">
        <v>0.12323646992444992</v>
      </c>
      <c r="I2715" s="69">
        <v>68.484062194824219</v>
      </c>
      <c r="J2715" s="64">
        <v>0</v>
      </c>
    </row>
    <row r="2716" spans="1:10" x14ac:dyDescent="0.25">
      <c r="A2716" s="3" t="str">
        <f t="shared" si="42"/>
        <v>Climate Zone8Average Event Day (5:00pm-6:00pm)3</v>
      </c>
      <c r="B2716" t="s">
        <v>67</v>
      </c>
      <c r="C2716" t="s">
        <v>181</v>
      </c>
      <c r="D2716" t="s">
        <v>167</v>
      </c>
      <c r="E2716" t="s">
        <v>176</v>
      </c>
      <c r="F2716" s="69">
        <v>9.7418336868286133</v>
      </c>
      <c r="G2716" s="69">
        <v>9.8323287963867188</v>
      </c>
      <c r="H2716" s="69">
        <v>0.11531460285186768</v>
      </c>
      <c r="I2716" s="69">
        <v>67.949424743652344</v>
      </c>
      <c r="J2716" s="64">
        <v>0</v>
      </c>
    </row>
    <row r="2717" spans="1:10" x14ac:dyDescent="0.25">
      <c r="A2717" s="3" t="str">
        <f t="shared" si="42"/>
        <v>Climate Zone8Average Event Day (5:00pm-6:00pm)4</v>
      </c>
      <c r="B2717" t="s">
        <v>67</v>
      </c>
      <c r="C2717" t="s">
        <v>181</v>
      </c>
      <c r="D2717" t="s">
        <v>167</v>
      </c>
      <c r="E2717" t="s">
        <v>177</v>
      </c>
      <c r="F2717" s="69">
        <v>9.8661775588989258</v>
      </c>
      <c r="G2717" s="69">
        <v>9.9074878692626953</v>
      </c>
      <c r="H2717" s="69">
        <v>0.12378474324941635</v>
      </c>
      <c r="I2717" s="69">
        <v>67.554672241210938</v>
      </c>
      <c r="J2717" s="64">
        <v>0</v>
      </c>
    </row>
    <row r="2718" spans="1:10" x14ac:dyDescent="0.25">
      <c r="A2718" s="3" t="str">
        <f t="shared" si="42"/>
        <v>Climate Zone8Average Event Day (5:00pm-6:00pm)5</v>
      </c>
      <c r="B2718" t="s">
        <v>67</v>
      </c>
      <c r="C2718" t="s">
        <v>181</v>
      </c>
      <c r="D2718" t="s">
        <v>167</v>
      </c>
      <c r="E2718" t="s">
        <v>178</v>
      </c>
      <c r="F2718" s="69">
        <v>10.628203392028809</v>
      </c>
      <c r="G2718" s="69">
        <v>10.572315216064453</v>
      </c>
      <c r="H2718" s="69">
        <v>0.14400529861450195</v>
      </c>
      <c r="I2718" s="69">
        <v>67.212867736816406</v>
      </c>
      <c r="J2718" s="64">
        <v>0</v>
      </c>
    </row>
    <row r="2719" spans="1:10" x14ac:dyDescent="0.25">
      <c r="A2719" s="3" t="str">
        <f t="shared" si="42"/>
        <v>Climate Zone8Average Event Day (5:00pm-6:00pm)6</v>
      </c>
      <c r="B2719" t="s">
        <v>67</v>
      </c>
      <c r="C2719" t="s">
        <v>181</v>
      </c>
      <c r="D2719" t="s">
        <v>167</v>
      </c>
      <c r="E2719" t="s">
        <v>179</v>
      </c>
      <c r="F2719" s="69">
        <v>12.052213668823242</v>
      </c>
      <c r="G2719" s="69">
        <v>12.183628082275391</v>
      </c>
      <c r="H2719" s="69">
        <v>0.23891927301883698</v>
      </c>
      <c r="I2719" s="69">
        <v>66.954490661621094</v>
      </c>
      <c r="J2719" s="64">
        <v>0</v>
      </c>
    </row>
    <row r="2720" spans="1:10" x14ac:dyDescent="0.25">
      <c r="A2720" s="3" t="str">
        <f t="shared" si="42"/>
        <v>Climate Zone8Average Event Day (5:00pm-6:00pm)7</v>
      </c>
      <c r="B2720" t="s">
        <v>67</v>
      </c>
      <c r="C2720" t="s">
        <v>181</v>
      </c>
      <c r="D2720" t="s">
        <v>167</v>
      </c>
      <c r="E2720" t="s">
        <v>180</v>
      </c>
      <c r="F2720" s="69">
        <v>14.592752456665039</v>
      </c>
      <c r="G2720" s="69">
        <v>14.744997978210449</v>
      </c>
      <c r="H2720" s="69">
        <v>0.23385952413082123</v>
      </c>
      <c r="I2720" s="69">
        <v>66.856521606445313</v>
      </c>
      <c r="J2720" s="64">
        <v>0</v>
      </c>
    </row>
    <row r="2721" spans="1:10" x14ac:dyDescent="0.25">
      <c r="A2721" s="3" t="str">
        <f t="shared" si="42"/>
        <v>Climate Zone8Average Event Day (5:00pm-6:00pm)8</v>
      </c>
      <c r="B2721" t="s">
        <v>67</v>
      </c>
      <c r="C2721" t="s">
        <v>181</v>
      </c>
      <c r="D2721" t="s">
        <v>167</v>
      </c>
      <c r="E2721" t="s">
        <v>181</v>
      </c>
      <c r="F2721" s="69">
        <v>18.12639045715332</v>
      </c>
      <c r="G2721" s="69">
        <v>18.407522201538086</v>
      </c>
      <c r="H2721" s="69">
        <v>0.29448068141937256</v>
      </c>
      <c r="I2721" s="69">
        <v>67.682937622070313</v>
      </c>
      <c r="J2721" s="64">
        <v>0</v>
      </c>
    </row>
    <row r="2722" spans="1:10" x14ac:dyDescent="0.25">
      <c r="A2722" s="3" t="str">
        <f t="shared" si="42"/>
        <v>Climate Zone8Average Event Day (5:00pm-6:00pm)9</v>
      </c>
      <c r="B2722" t="s">
        <v>67</v>
      </c>
      <c r="C2722" t="s">
        <v>181</v>
      </c>
      <c r="D2722" t="s">
        <v>167</v>
      </c>
      <c r="E2722" t="s">
        <v>182</v>
      </c>
      <c r="F2722" s="69">
        <v>22.562469482421875</v>
      </c>
      <c r="G2722" s="69">
        <v>22.534566879272461</v>
      </c>
      <c r="H2722" s="69">
        <v>0.32883316278457642</v>
      </c>
      <c r="I2722" s="69">
        <v>69.611396789550781</v>
      </c>
      <c r="J2722" s="64">
        <v>0</v>
      </c>
    </row>
    <row r="2723" spans="1:10" x14ac:dyDescent="0.25">
      <c r="A2723" s="3" t="str">
        <f t="shared" si="42"/>
        <v>Climate Zone8Average Event Day (5:00pm-6:00pm)10</v>
      </c>
      <c r="B2723" t="s">
        <v>67</v>
      </c>
      <c r="C2723" t="s">
        <v>181</v>
      </c>
      <c r="D2723" t="s">
        <v>167</v>
      </c>
      <c r="E2723" t="s">
        <v>183</v>
      </c>
      <c r="F2723" s="69">
        <v>24.865045547485352</v>
      </c>
      <c r="G2723" s="69">
        <v>25.268848419189453</v>
      </c>
      <c r="H2723" s="69">
        <v>0.38292056322097778</v>
      </c>
      <c r="I2723" s="69">
        <v>71.983306884765625</v>
      </c>
      <c r="J2723" s="64">
        <v>0</v>
      </c>
    </row>
    <row r="2724" spans="1:10" x14ac:dyDescent="0.25">
      <c r="A2724" s="3" t="str">
        <f t="shared" si="42"/>
        <v>Climate Zone8Average Event Day (5:00pm-6:00pm)11</v>
      </c>
      <c r="B2724" t="s">
        <v>67</v>
      </c>
      <c r="C2724" t="s">
        <v>181</v>
      </c>
      <c r="D2724" t="s">
        <v>167</v>
      </c>
      <c r="E2724" t="s">
        <v>184</v>
      </c>
      <c r="F2724" s="69">
        <v>26.203750610351563</v>
      </c>
      <c r="G2724" s="69">
        <v>26.471073150634766</v>
      </c>
      <c r="H2724" s="69">
        <v>0.35714751482009888</v>
      </c>
      <c r="I2724" s="69">
        <v>74.343620300292969</v>
      </c>
      <c r="J2724" s="64">
        <v>0</v>
      </c>
    </row>
    <row r="2725" spans="1:10" x14ac:dyDescent="0.25">
      <c r="A2725" s="3" t="str">
        <f t="shared" si="42"/>
        <v>Climate Zone8Average Event Day (5:00pm-6:00pm)12</v>
      </c>
      <c r="B2725" t="s">
        <v>67</v>
      </c>
      <c r="C2725" t="s">
        <v>181</v>
      </c>
      <c r="D2725" t="s">
        <v>167</v>
      </c>
      <c r="E2725" t="s">
        <v>185</v>
      </c>
      <c r="F2725" s="69">
        <v>27.675943374633789</v>
      </c>
      <c r="G2725" s="69">
        <v>27.731435775756836</v>
      </c>
      <c r="H2725" s="69">
        <v>0.27662515640258789</v>
      </c>
      <c r="I2725" s="69">
        <v>77.645332336425781</v>
      </c>
      <c r="J2725" s="64">
        <v>0</v>
      </c>
    </row>
    <row r="2726" spans="1:10" x14ac:dyDescent="0.25">
      <c r="A2726" s="3" t="str">
        <f t="shared" si="42"/>
        <v>Climate Zone8Average Event Day (5:00pm-6:00pm)13</v>
      </c>
      <c r="B2726" t="s">
        <v>67</v>
      </c>
      <c r="C2726" t="s">
        <v>181</v>
      </c>
      <c r="D2726" t="s">
        <v>167</v>
      </c>
      <c r="E2726" t="s">
        <v>186</v>
      </c>
      <c r="F2726" s="69">
        <v>28.62016487121582</v>
      </c>
      <c r="G2726" s="69">
        <v>28.558231353759766</v>
      </c>
      <c r="H2726" s="69">
        <v>0.18922014534473419</v>
      </c>
      <c r="I2726" s="69">
        <v>80.818946838378906</v>
      </c>
      <c r="J2726" s="64">
        <v>0</v>
      </c>
    </row>
    <row r="2727" spans="1:10" x14ac:dyDescent="0.25">
      <c r="A2727" s="3" t="str">
        <f t="shared" si="42"/>
        <v>Climate Zone8Average Event Day (5:00pm-6:00pm)14</v>
      </c>
      <c r="B2727" t="s">
        <v>67</v>
      </c>
      <c r="C2727" t="s">
        <v>181</v>
      </c>
      <c r="D2727" t="s">
        <v>167</v>
      </c>
      <c r="E2727" t="s">
        <v>187</v>
      </c>
      <c r="F2727" s="69">
        <v>29.178640365600586</v>
      </c>
      <c r="G2727" s="69">
        <v>28.999406814575195</v>
      </c>
      <c r="H2727" s="69">
        <v>0.1586955338716507</v>
      </c>
      <c r="I2727" s="69">
        <v>81.888832092285156</v>
      </c>
      <c r="J2727" s="64">
        <v>0</v>
      </c>
    </row>
    <row r="2728" spans="1:10" x14ac:dyDescent="0.25">
      <c r="A2728" s="3" t="str">
        <f t="shared" si="42"/>
        <v>Climate Zone8Average Event Day (5:00pm-6:00pm)15</v>
      </c>
      <c r="B2728" t="s">
        <v>67</v>
      </c>
      <c r="C2728" t="s">
        <v>181</v>
      </c>
      <c r="D2728" t="s">
        <v>167</v>
      </c>
      <c r="E2728" t="s">
        <v>188</v>
      </c>
      <c r="F2728" s="69">
        <v>28.804445266723633</v>
      </c>
      <c r="G2728" s="69">
        <v>28.582544326782227</v>
      </c>
      <c r="H2728" s="69">
        <v>0.25075316429138184</v>
      </c>
      <c r="I2728" s="69">
        <v>81.9937744140625</v>
      </c>
      <c r="J2728" s="64">
        <v>0</v>
      </c>
    </row>
    <row r="2729" spans="1:10" x14ac:dyDescent="0.25">
      <c r="A2729" s="3" t="str">
        <f t="shared" si="42"/>
        <v>Climate Zone8Average Event Day (5:00pm-6:00pm)16</v>
      </c>
      <c r="B2729" t="s">
        <v>67</v>
      </c>
      <c r="C2729" t="s">
        <v>181</v>
      </c>
      <c r="D2729" t="s">
        <v>167</v>
      </c>
      <c r="E2729" t="s">
        <v>189</v>
      </c>
      <c r="F2729" s="69">
        <v>26.223272323608398</v>
      </c>
      <c r="G2729" s="69">
        <v>26.054653167724609</v>
      </c>
      <c r="H2729" s="69">
        <v>0.33009901642799377</v>
      </c>
      <c r="I2729" s="69">
        <v>82.445014953613281</v>
      </c>
      <c r="J2729" s="64">
        <v>0</v>
      </c>
    </row>
    <row r="2730" spans="1:10" x14ac:dyDescent="0.25">
      <c r="A2730" s="3" t="str">
        <f t="shared" si="42"/>
        <v>Climate Zone8Average Event Day (5:00pm-6:00pm)17</v>
      </c>
      <c r="B2730" t="s">
        <v>67</v>
      </c>
      <c r="C2730" t="s">
        <v>181</v>
      </c>
      <c r="D2730" t="s">
        <v>167</v>
      </c>
      <c r="E2730" t="s">
        <v>190</v>
      </c>
      <c r="F2730" s="69">
        <v>22.251119613647461</v>
      </c>
      <c r="G2730" s="69">
        <v>22.019813537597656</v>
      </c>
      <c r="H2730" s="69">
        <v>0.34635657072067261</v>
      </c>
      <c r="I2730" s="69">
        <v>83.129524230957031</v>
      </c>
      <c r="J2730" s="64">
        <v>0</v>
      </c>
    </row>
    <row r="2731" spans="1:10" x14ac:dyDescent="0.25">
      <c r="A2731" s="3" t="str">
        <f t="shared" si="42"/>
        <v>Climate Zone8Average Event Day (5:00pm-6:00pm)18</v>
      </c>
      <c r="B2731" t="s">
        <v>67</v>
      </c>
      <c r="C2731" t="s">
        <v>181</v>
      </c>
      <c r="D2731" t="s">
        <v>167</v>
      </c>
      <c r="E2731" t="s">
        <v>191</v>
      </c>
      <c r="F2731" s="69">
        <v>19.066047668457031</v>
      </c>
      <c r="G2731" s="69">
        <v>17.394987106323242</v>
      </c>
      <c r="H2731" s="69">
        <v>0.32521089911460876</v>
      </c>
      <c r="I2731" s="69">
        <v>82.345985412597656</v>
      </c>
      <c r="J2731" s="64">
        <v>0</v>
      </c>
    </row>
    <row r="2732" spans="1:10" x14ac:dyDescent="0.25">
      <c r="A2732" s="3" t="str">
        <f t="shared" si="42"/>
        <v>Climate Zone8Average Event Day (5:00pm-6:00pm)19</v>
      </c>
      <c r="B2732" t="s">
        <v>67</v>
      </c>
      <c r="C2732" t="s">
        <v>181</v>
      </c>
      <c r="D2732" t="s">
        <v>167</v>
      </c>
      <c r="E2732" t="s">
        <v>192</v>
      </c>
      <c r="F2732" s="69">
        <v>17.746522903442383</v>
      </c>
      <c r="G2732" s="69">
        <v>17.889320373535156</v>
      </c>
      <c r="H2732" s="69">
        <v>0.26631844043731689</v>
      </c>
      <c r="I2732" s="69">
        <v>80.421249389648438</v>
      </c>
      <c r="J2732" s="64">
        <v>0</v>
      </c>
    </row>
    <row r="2733" spans="1:10" x14ac:dyDescent="0.25">
      <c r="A2733" s="3" t="str">
        <f t="shared" si="42"/>
        <v>Climate Zone8Average Event Day (5:00pm-6:00pm)20</v>
      </c>
      <c r="B2733" t="s">
        <v>67</v>
      </c>
      <c r="C2733" t="s">
        <v>181</v>
      </c>
      <c r="D2733" t="s">
        <v>167</v>
      </c>
      <c r="E2733" t="s">
        <v>193</v>
      </c>
      <c r="F2733" s="69">
        <v>16.387052536010742</v>
      </c>
      <c r="G2733" s="69">
        <v>16.43250846862793</v>
      </c>
      <c r="H2733" s="69">
        <v>0.25568887591362</v>
      </c>
      <c r="I2733" s="69">
        <v>77.773735046386719</v>
      </c>
      <c r="J2733" s="64">
        <v>0</v>
      </c>
    </row>
    <row r="2734" spans="1:10" x14ac:dyDescent="0.25">
      <c r="A2734" s="3" t="str">
        <f t="shared" si="42"/>
        <v>Climate Zone8Average Event Day (5:00pm-6:00pm)21</v>
      </c>
      <c r="B2734" t="s">
        <v>67</v>
      </c>
      <c r="C2734" t="s">
        <v>181</v>
      </c>
      <c r="D2734" t="s">
        <v>167</v>
      </c>
      <c r="E2734" t="s">
        <v>194</v>
      </c>
      <c r="F2734" s="69">
        <v>15.898926734924316</v>
      </c>
      <c r="G2734" s="69">
        <v>15.596212387084961</v>
      </c>
      <c r="H2734" s="69">
        <v>0.34004628658294678</v>
      </c>
      <c r="I2734" s="69">
        <v>74.242973327636719</v>
      </c>
      <c r="J2734" s="64">
        <v>0</v>
      </c>
    </row>
    <row r="2735" spans="1:10" x14ac:dyDescent="0.25">
      <c r="A2735" s="3" t="str">
        <f t="shared" si="42"/>
        <v>Climate Zone8Average Event Day (5:00pm-6:00pm)22</v>
      </c>
      <c r="B2735" t="s">
        <v>67</v>
      </c>
      <c r="C2735" t="s">
        <v>181</v>
      </c>
      <c r="D2735" t="s">
        <v>167</v>
      </c>
      <c r="E2735" t="s">
        <v>195</v>
      </c>
      <c r="F2735" s="69">
        <v>14.790613174438477</v>
      </c>
      <c r="G2735" s="69">
        <v>14.185151100158691</v>
      </c>
      <c r="H2735" s="69">
        <v>0.31006982922554016</v>
      </c>
      <c r="I2735" s="69">
        <v>71.159660339355469</v>
      </c>
      <c r="J2735" s="64">
        <v>0</v>
      </c>
    </row>
    <row r="2736" spans="1:10" x14ac:dyDescent="0.25">
      <c r="A2736" s="3" t="str">
        <f t="shared" si="42"/>
        <v>Climate Zone8Average Event Day (5:00pm-6:00pm)23</v>
      </c>
      <c r="B2736" t="s">
        <v>67</v>
      </c>
      <c r="C2736" t="s">
        <v>181</v>
      </c>
      <c r="D2736" t="s">
        <v>167</v>
      </c>
      <c r="E2736" t="s">
        <v>196</v>
      </c>
      <c r="F2736" s="69">
        <v>13.215110778808594</v>
      </c>
      <c r="G2736" s="69">
        <v>12.778739929199219</v>
      </c>
      <c r="H2736" s="69">
        <v>0.24966715276241302</v>
      </c>
      <c r="I2736" s="69">
        <v>69.807014465332031</v>
      </c>
      <c r="J2736" s="64">
        <v>0</v>
      </c>
    </row>
    <row r="2737" spans="1:10" x14ac:dyDescent="0.25">
      <c r="A2737" s="3" t="str">
        <f t="shared" si="42"/>
        <v>Climate Zone8Average Event Day (5:00pm-6:00pm)24</v>
      </c>
      <c r="B2737" t="s">
        <v>67</v>
      </c>
      <c r="C2737" t="s">
        <v>181</v>
      </c>
      <c r="D2737" t="s">
        <v>167</v>
      </c>
      <c r="E2737" t="s">
        <v>197</v>
      </c>
      <c r="F2737" s="69">
        <v>11.876860618591309</v>
      </c>
      <c r="G2737" s="69">
        <v>11.572793006896973</v>
      </c>
      <c r="H2737" s="69">
        <v>0.26520931720733643</v>
      </c>
      <c r="I2737" s="69">
        <v>68.70599365234375</v>
      </c>
      <c r="J2737" s="64">
        <v>0</v>
      </c>
    </row>
    <row r="2738" spans="1:10" x14ac:dyDescent="0.25">
      <c r="A2738" s="3" t="str">
        <f t="shared" si="42"/>
        <v>Climate Zone96/17/2021 (5:00pm-6:00pm)1</v>
      </c>
      <c r="B2738" t="s">
        <v>67</v>
      </c>
      <c r="C2738" t="s">
        <v>182</v>
      </c>
      <c r="D2738" t="s">
        <v>170</v>
      </c>
      <c r="E2738" t="s">
        <v>174</v>
      </c>
      <c r="F2738" s="69">
        <v>10.454282760620117</v>
      </c>
      <c r="G2738" s="69">
        <v>10.143767356872559</v>
      </c>
      <c r="H2738" s="69">
        <v>0.21130974590778351</v>
      </c>
      <c r="I2738" s="69">
        <v>68.149223327636719</v>
      </c>
      <c r="J2738" s="64">
        <v>0</v>
      </c>
    </row>
    <row r="2739" spans="1:10" x14ac:dyDescent="0.25">
      <c r="A2739" s="3" t="str">
        <f t="shared" si="42"/>
        <v>Climate Zone96/17/2021 (5:00pm-6:00pm)2</v>
      </c>
      <c r="B2739" t="s">
        <v>67</v>
      </c>
      <c r="C2739" t="s">
        <v>182</v>
      </c>
      <c r="D2739" t="s">
        <v>170</v>
      </c>
      <c r="E2739" t="s">
        <v>175</v>
      </c>
      <c r="F2739" s="69">
        <v>10.047393798828125</v>
      </c>
      <c r="G2739" s="69">
        <v>9.9117183685302734</v>
      </c>
      <c r="H2739" s="69">
        <v>0.20212393999099731</v>
      </c>
      <c r="I2739" s="69">
        <v>67.975181579589844</v>
      </c>
      <c r="J2739" s="64">
        <v>0</v>
      </c>
    </row>
    <row r="2740" spans="1:10" x14ac:dyDescent="0.25">
      <c r="A2740" s="3" t="str">
        <f t="shared" si="42"/>
        <v>Climate Zone96/17/2021 (5:00pm-6:00pm)3</v>
      </c>
      <c r="B2740" t="s">
        <v>67</v>
      </c>
      <c r="C2740" t="s">
        <v>182</v>
      </c>
      <c r="D2740" t="s">
        <v>170</v>
      </c>
      <c r="E2740" t="s">
        <v>176</v>
      </c>
      <c r="F2740" s="69">
        <v>9.8283243179321289</v>
      </c>
      <c r="G2740" s="69">
        <v>9.6510353088378906</v>
      </c>
      <c r="H2740" s="69">
        <v>0.18927668035030365</v>
      </c>
      <c r="I2740" s="69">
        <v>67.782966613769531</v>
      </c>
      <c r="J2740" s="64">
        <v>0</v>
      </c>
    </row>
    <row r="2741" spans="1:10" x14ac:dyDescent="0.25">
      <c r="A2741" s="3" t="str">
        <f t="shared" si="42"/>
        <v>Climate Zone96/17/2021 (5:00pm-6:00pm)4</v>
      </c>
      <c r="B2741" t="s">
        <v>67</v>
      </c>
      <c r="C2741" t="s">
        <v>182</v>
      </c>
      <c r="D2741" t="s">
        <v>170</v>
      </c>
      <c r="E2741" t="s">
        <v>177</v>
      </c>
      <c r="F2741" s="69">
        <v>9.7439718246459961</v>
      </c>
      <c r="G2741" s="69">
        <v>9.5003995895385742</v>
      </c>
      <c r="H2741" s="69">
        <v>0.21296745538711548</v>
      </c>
      <c r="I2741" s="69">
        <v>67.188247680664063</v>
      </c>
      <c r="J2741" s="64">
        <v>0</v>
      </c>
    </row>
    <row r="2742" spans="1:10" x14ac:dyDescent="0.25">
      <c r="A2742" s="3" t="str">
        <f t="shared" si="42"/>
        <v>Climate Zone96/17/2021 (5:00pm-6:00pm)5</v>
      </c>
      <c r="B2742" t="s">
        <v>67</v>
      </c>
      <c r="C2742" t="s">
        <v>182</v>
      </c>
      <c r="D2742" t="s">
        <v>170</v>
      </c>
      <c r="E2742" t="s">
        <v>178</v>
      </c>
      <c r="F2742" s="69">
        <v>10.134872436523438</v>
      </c>
      <c r="G2742" s="69">
        <v>9.8755369186401367</v>
      </c>
      <c r="H2742" s="69">
        <v>0.20352359116077423</v>
      </c>
      <c r="I2742" s="69">
        <v>66.675338745117188</v>
      </c>
      <c r="J2742" s="64">
        <v>0</v>
      </c>
    </row>
    <row r="2743" spans="1:10" x14ac:dyDescent="0.25">
      <c r="A2743" s="3" t="str">
        <f t="shared" si="42"/>
        <v>Climate Zone96/17/2021 (5:00pm-6:00pm)6</v>
      </c>
      <c r="B2743" t="s">
        <v>67</v>
      </c>
      <c r="C2743" t="s">
        <v>182</v>
      </c>
      <c r="D2743" t="s">
        <v>170</v>
      </c>
      <c r="E2743" t="s">
        <v>179</v>
      </c>
      <c r="F2743" s="69">
        <v>10.935979843139648</v>
      </c>
      <c r="G2743" s="69">
        <v>10.870222091674805</v>
      </c>
      <c r="H2743" s="69">
        <v>0.26484072208404541</v>
      </c>
      <c r="I2743" s="69">
        <v>66.248283386230469</v>
      </c>
      <c r="J2743" s="64">
        <v>0</v>
      </c>
    </row>
    <row r="2744" spans="1:10" x14ac:dyDescent="0.25">
      <c r="A2744" s="3" t="str">
        <f t="shared" si="42"/>
        <v>Climate Zone96/17/2021 (5:00pm-6:00pm)7</v>
      </c>
      <c r="B2744" t="s">
        <v>67</v>
      </c>
      <c r="C2744" t="s">
        <v>182</v>
      </c>
      <c r="D2744" t="s">
        <v>170</v>
      </c>
      <c r="E2744" t="s">
        <v>180</v>
      </c>
      <c r="F2744" s="69">
        <v>13.86052417755127</v>
      </c>
      <c r="G2744" s="69">
        <v>13.843896865844727</v>
      </c>
      <c r="H2744" s="69">
        <v>0.46465235948562622</v>
      </c>
      <c r="I2744" s="69">
        <v>66.506507873535156</v>
      </c>
      <c r="J2744" s="64">
        <v>0</v>
      </c>
    </row>
    <row r="2745" spans="1:10" x14ac:dyDescent="0.25">
      <c r="A2745" s="3" t="str">
        <f t="shared" si="42"/>
        <v>Climate Zone96/17/2021 (5:00pm-6:00pm)8</v>
      </c>
      <c r="B2745" t="s">
        <v>67</v>
      </c>
      <c r="C2745" t="s">
        <v>182</v>
      </c>
      <c r="D2745" t="s">
        <v>170</v>
      </c>
      <c r="E2745" t="s">
        <v>181</v>
      </c>
      <c r="F2745" s="69">
        <v>16.918575286865234</v>
      </c>
      <c r="G2745" s="69">
        <v>16.394346237182617</v>
      </c>
      <c r="H2745" s="69">
        <v>0.50944185256958008</v>
      </c>
      <c r="I2745" s="69">
        <v>68.736175537109375</v>
      </c>
      <c r="J2745" s="64">
        <v>0</v>
      </c>
    </row>
    <row r="2746" spans="1:10" x14ac:dyDescent="0.25">
      <c r="A2746" s="3" t="str">
        <f t="shared" si="42"/>
        <v>Climate Zone96/17/2021 (5:00pm-6:00pm)9</v>
      </c>
      <c r="B2746" t="s">
        <v>67</v>
      </c>
      <c r="C2746" t="s">
        <v>182</v>
      </c>
      <c r="D2746" t="s">
        <v>170</v>
      </c>
      <c r="E2746" t="s">
        <v>182</v>
      </c>
      <c r="F2746" s="69">
        <v>19.321853637695313</v>
      </c>
      <c r="G2746" s="69">
        <v>18.703954696655273</v>
      </c>
      <c r="H2746" s="69">
        <v>0.70648139715194702</v>
      </c>
      <c r="I2746" s="69">
        <v>74.595504760742188</v>
      </c>
      <c r="J2746" s="64">
        <v>0</v>
      </c>
    </row>
    <row r="2747" spans="1:10" x14ac:dyDescent="0.25">
      <c r="A2747" s="3" t="str">
        <f t="shared" si="42"/>
        <v>Climate Zone96/17/2021 (5:00pm-6:00pm)10</v>
      </c>
      <c r="B2747" t="s">
        <v>67</v>
      </c>
      <c r="C2747" t="s">
        <v>182</v>
      </c>
      <c r="D2747" t="s">
        <v>170</v>
      </c>
      <c r="E2747" t="s">
        <v>183</v>
      </c>
      <c r="F2747" s="69">
        <v>20.086799621582031</v>
      </c>
      <c r="G2747" s="69">
        <v>19.963129043579102</v>
      </c>
      <c r="H2747" s="69">
        <v>0.75255066156387329</v>
      </c>
      <c r="I2747" s="69">
        <v>78.695976257324219</v>
      </c>
      <c r="J2747" s="64">
        <v>0</v>
      </c>
    </row>
    <row r="2748" spans="1:10" x14ac:dyDescent="0.25">
      <c r="A2748" s="3" t="str">
        <f t="shared" si="42"/>
        <v>Climate Zone96/17/2021 (5:00pm-6:00pm)11</v>
      </c>
      <c r="B2748" t="s">
        <v>67</v>
      </c>
      <c r="C2748" t="s">
        <v>182</v>
      </c>
      <c r="D2748" t="s">
        <v>170</v>
      </c>
      <c r="E2748" t="s">
        <v>184</v>
      </c>
      <c r="F2748" s="69">
        <v>21.270133972167969</v>
      </c>
      <c r="G2748" s="69">
        <v>20.872873306274414</v>
      </c>
      <c r="H2748" s="69">
        <v>0.84132403135299683</v>
      </c>
      <c r="I2748" s="69">
        <v>77.723480224609375</v>
      </c>
      <c r="J2748" s="64">
        <v>0</v>
      </c>
    </row>
    <row r="2749" spans="1:10" x14ac:dyDescent="0.25">
      <c r="A2749" s="3" t="str">
        <f t="shared" si="42"/>
        <v>Climate Zone96/17/2021 (5:00pm-6:00pm)12</v>
      </c>
      <c r="B2749" t="s">
        <v>67</v>
      </c>
      <c r="C2749" t="s">
        <v>182</v>
      </c>
      <c r="D2749" t="s">
        <v>170</v>
      </c>
      <c r="E2749" t="s">
        <v>185</v>
      </c>
      <c r="F2749" s="69">
        <v>20.862848281860352</v>
      </c>
      <c r="G2749" s="69">
        <v>20.00450325012207</v>
      </c>
      <c r="H2749" s="69">
        <v>0.69610887765884399</v>
      </c>
      <c r="I2749" s="69">
        <v>81.499404907226563</v>
      </c>
      <c r="J2749" s="64">
        <v>0</v>
      </c>
    </row>
    <row r="2750" spans="1:10" x14ac:dyDescent="0.25">
      <c r="A2750" s="3" t="str">
        <f t="shared" si="42"/>
        <v>Climate Zone96/17/2021 (5:00pm-6:00pm)13</v>
      </c>
      <c r="B2750" t="s">
        <v>67</v>
      </c>
      <c r="C2750" t="s">
        <v>182</v>
      </c>
      <c r="D2750" t="s">
        <v>170</v>
      </c>
      <c r="E2750" t="s">
        <v>186</v>
      </c>
      <c r="F2750" s="69">
        <v>20.863954544067383</v>
      </c>
      <c r="G2750" s="69">
        <v>20.486169815063477</v>
      </c>
      <c r="H2750" s="69">
        <v>0.71497339010238647</v>
      </c>
      <c r="I2750" s="69">
        <v>84.194046020507813</v>
      </c>
      <c r="J2750" s="64">
        <v>0</v>
      </c>
    </row>
    <row r="2751" spans="1:10" x14ac:dyDescent="0.25">
      <c r="A2751" s="3" t="str">
        <f t="shared" si="42"/>
        <v>Climate Zone96/17/2021 (5:00pm-6:00pm)14</v>
      </c>
      <c r="B2751" t="s">
        <v>67</v>
      </c>
      <c r="C2751" t="s">
        <v>182</v>
      </c>
      <c r="D2751" t="s">
        <v>170</v>
      </c>
      <c r="E2751" t="s">
        <v>187</v>
      </c>
      <c r="F2751" s="69">
        <v>22.043787002563477</v>
      </c>
      <c r="G2751" s="69">
        <v>21.661151885986328</v>
      </c>
      <c r="H2751" s="69">
        <v>0.5196526050567627</v>
      </c>
      <c r="I2751" s="69">
        <v>87.871070861816406</v>
      </c>
      <c r="J2751" s="64">
        <v>0</v>
      </c>
    </row>
    <row r="2752" spans="1:10" x14ac:dyDescent="0.25">
      <c r="A2752" s="3" t="str">
        <f t="shared" si="42"/>
        <v>Climate Zone96/17/2021 (5:00pm-6:00pm)15</v>
      </c>
      <c r="B2752" t="s">
        <v>67</v>
      </c>
      <c r="C2752" t="s">
        <v>182</v>
      </c>
      <c r="D2752" t="s">
        <v>170</v>
      </c>
      <c r="E2752" t="s">
        <v>188</v>
      </c>
      <c r="F2752" s="69">
        <v>22.205226898193359</v>
      </c>
      <c r="G2752" s="69">
        <v>22.076732635498047</v>
      </c>
      <c r="H2752" s="69">
        <v>0.23456020653247833</v>
      </c>
      <c r="I2752" s="69">
        <v>91.667259216308594</v>
      </c>
      <c r="J2752" s="64">
        <v>0</v>
      </c>
    </row>
    <row r="2753" spans="1:10" x14ac:dyDescent="0.25">
      <c r="A2753" s="3" t="str">
        <f t="shared" si="42"/>
        <v>Climate Zone96/17/2021 (5:00pm-6:00pm)16</v>
      </c>
      <c r="B2753" t="s">
        <v>67</v>
      </c>
      <c r="C2753" t="s">
        <v>182</v>
      </c>
      <c r="D2753" t="s">
        <v>170</v>
      </c>
      <c r="E2753" t="s">
        <v>189</v>
      </c>
      <c r="F2753" s="69">
        <v>21.071441650390625</v>
      </c>
      <c r="G2753" s="69">
        <v>21.199935913085938</v>
      </c>
      <c r="H2753" s="69">
        <v>0.23456023633480072</v>
      </c>
      <c r="I2753" s="69">
        <v>90.391014099121094</v>
      </c>
      <c r="J2753" s="64">
        <v>0</v>
      </c>
    </row>
    <row r="2754" spans="1:10" x14ac:dyDescent="0.25">
      <c r="A2754" s="3" t="str">
        <f t="shared" si="42"/>
        <v>Climate Zone96/17/2021 (5:00pm-6:00pm)17</v>
      </c>
      <c r="B2754" t="s">
        <v>67</v>
      </c>
      <c r="C2754" t="s">
        <v>182</v>
      </c>
      <c r="D2754" t="s">
        <v>170</v>
      </c>
      <c r="E2754" t="s">
        <v>190</v>
      </c>
      <c r="F2754" s="69">
        <v>17.158687591552734</v>
      </c>
      <c r="G2754" s="69">
        <v>17.373800277709961</v>
      </c>
      <c r="H2754" s="69">
        <v>0.56156456470489502</v>
      </c>
      <c r="I2754" s="69">
        <v>89.099761962890625</v>
      </c>
      <c r="J2754" s="64">
        <v>0</v>
      </c>
    </row>
    <row r="2755" spans="1:10" x14ac:dyDescent="0.25">
      <c r="A2755" s="3" t="str">
        <f t="shared" ref="A2755:A2818" si="43">B2755&amp;C2755&amp;D2755&amp;E2755</f>
        <v>Climate Zone96/17/2021 (5:00pm-6:00pm)18</v>
      </c>
      <c r="B2755" t="s">
        <v>67</v>
      </c>
      <c r="C2755" t="s">
        <v>182</v>
      </c>
      <c r="D2755" t="s">
        <v>170</v>
      </c>
      <c r="E2755" t="s">
        <v>191</v>
      </c>
      <c r="F2755" s="69">
        <v>15.489339828491211</v>
      </c>
      <c r="G2755" s="69">
        <v>13.836667060852051</v>
      </c>
      <c r="H2755" s="69">
        <v>0.57157397270202637</v>
      </c>
      <c r="I2755" s="69">
        <v>87.288681030273438</v>
      </c>
      <c r="J2755" s="64">
        <v>0</v>
      </c>
    </row>
    <row r="2756" spans="1:10" x14ac:dyDescent="0.25">
      <c r="A2756" s="3" t="str">
        <f t="shared" si="43"/>
        <v>Climate Zone96/17/2021 (5:00pm-6:00pm)19</v>
      </c>
      <c r="B2756" t="s">
        <v>67</v>
      </c>
      <c r="C2756" t="s">
        <v>182</v>
      </c>
      <c r="D2756" t="s">
        <v>170</v>
      </c>
      <c r="E2756" t="s">
        <v>192</v>
      </c>
      <c r="F2756" s="69">
        <v>13.988735198974609</v>
      </c>
      <c r="G2756" s="69">
        <v>14.427102088928223</v>
      </c>
      <c r="H2756" s="69">
        <v>0.45925077795982361</v>
      </c>
      <c r="I2756" s="69">
        <v>84.82171630859375</v>
      </c>
      <c r="J2756" s="64">
        <v>0</v>
      </c>
    </row>
    <row r="2757" spans="1:10" x14ac:dyDescent="0.25">
      <c r="A2757" s="3" t="str">
        <f t="shared" si="43"/>
        <v>Climate Zone96/17/2021 (5:00pm-6:00pm)20</v>
      </c>
      <c r="B2757" t="s">
        <v>67</v>
      </c>
      <c r="C2757" t="s">
        <v>182</v>
      </c>
      <c r="D2757" t="s">
        <v>170</v>
      </c>
      <c r="E2757" t="s">
        <v>193</v>
      </c>
      <c r="F2757" s="69">
        <v>14.302006721496582</v>
      </c>
      <c r="G2757" s="69">
        <v>14.112449645996094</v>
      </c>
      <c r="H2757" s="69">
        <v>0.44426098465919495</v>
      </c>
      <c r="I2757" s="69">
        <v>81.840950012207031</v>
      </c>
      <c r="J2757" s="64">
        <v>0</v>
      </c>
    </row>
    <row r="2758" spans="1:10" x14ac:dyDescent="0.25">
      <c r="A2758" s="3" t="str">
        <f t="shared" si="43"/>
        <v>Climate Zone96/17/2021 (5:00pm-6:00pm)21</v>
      </c>
      <c r="B2758" t="s">
        <v>67</v>
      </c>
      <c r="C2758" t="s">
        <v>182</v>
      </c>
      <c r="D2758" t="s">
        <v>170</v>
      </c>
      <c r="E2758" t="s">
        <v>194</v>
      </c>
      <c r="F2758" s="69">
        <v>13.934367179870605</v>
      </c>
      <c r="G2758" s="69">
        <v>13.51740837097168</v>
      </c>
      <c r="H2758" s="69">
        <v>0.44371694326400757</v>
      </c>
      <c r="I2758" s="69">
        <v>77.667076110839844</v>
      </c>
      <c r="J2758" s="64">
        <v>0</v>
      </c>
    </row>
    <row r="2759" spans="1:10" x14ac:dyDescent="0.25">
      <c r="A2759" s="3" t="str">
        <f t="shared" si="43"/>
        <v>Climate Zone96/17/2021 (5:00pm-6:00pm)22</v>
      </c>
      <c r="B2759" t="s">
        <v>67</v>
      </c>
      <c r="C2759" t="s">
        <v>182</v>
      </c>
      <c r="D2759" t="s">
        <v>170</v>
      </c>
      <c r="E2759" t="s">
        <v>195</v>
      </c>
      <c r="F2759" s="69">
        <v>12.665763854980469</v>
      </c>
      <c r="G2759" s="69">
        <v>12.185906410217285</v>
      </c>
      <c r="H2759" s="69">
        <v>0.31266197562217712</v>
      </c>
      <c r="I2759" s="69">
        <v>73.344413757324219</v>
      </c>
      <c r="J2759" s="64">
        <v>0</v>
      </c>
    </row>
    <row r="2760" spans="1:10" x14ac:dyDescent="0.25">
      <c r="A2760" s="3" t="str">
        <f t="shared" si="43"/>
        <v>Climate Zone96/17/2021 (5:00pm-6:00pm)23</v>
      </c>
      <c r="B2760" t="s">
        <v>67</v>
      </c>
      <c r="C2760" t="s">
        <v>182</v>
      </c>
      <c r="D2760" t="s">
        <v>170</v>
      </c>
      <c r="E2760" t="s">
        <v>196</v>
      </c>
      <c r="F2760" s="69">
        <v>11.369697570800781</v>
      </c>
      <c r="G2760" s="69">
        <v>11.212485313415527</v>
      </c>
      <c r="H2760" s="69">
        <v>0.25247687101364136</v>
      </c>
      <c r="I2760" s="69">
        <v>70.510604858398438</v>
      </c>
      <c r="J2760" s="64">
        <v>0</v>
      </c>
    </row>
    <row r="2761" spans="1:10" x14ac:dyDescent="0.25">
      <c r="A2761" s="3" t="str">
        <f t="shared" si="43"/>
        <v>Climate Zone96/17/2021 (5:00pm-6:00pm)24</v>
      </c>
      <c r="B2761" t="s">
        <v>67</v>
      </c>
      <c r="C2761" t="s">
        <v>182</v>
      </c>
      <c r="D2761" t="s">
        <v>170</v>
      </c>
      <c r="E2761" t="s">
        <v>197</v>
      </c>
      <c r="F2761" s="69">
        <v>10.651494026184082</v>
      </c>
      <c r="G2761" s="69">
        <v>10.596220016479492</v>
      </c>
      <c r="H2761" s="69">
        <v>0.26703366637229919</v>
      </c>
      <c r="I2761" s="69">
        <v>68.209915161132813</v>
      </c>
      <c r="J2761" s="64">
        <v>0</v>
      </c>
    </row>
    <row r="2762" spans="1:10" x14ac:dyDescent="0.25">
      <c r="A2762" s="3" t="str">
        <f t="shared" si="43"/>
        <v>Climate Zone97/9/2021 (5:50pm-8:55pm)1</v>
      </c>
      <c r="B2762" t="s">
        <v>67</v>
      </c>
      <c r="C2762" t="s">
        <v>182</v>
      </c>
      <c r="D2762" t="s">
        <v>171</v>
      </c>
      <c r="E2762" t="s">
        <v>174</v>
      </c>
      <c r="F2762" s="69">
        <v>10.629085540771484</v>
      </c>
      <c r="G2762" s="69">
        <v>10.353829383850098</v>
      </c>
      <c r="H2762" s="69">
        <v>0.27701491117477417</v>
      </c>
      <c r="I2762" s="69">
        <v>71.089286804199219</v>
      </c>
      <c r="J2762" s="64">
        <v>0</v>
      </c>
    </row>
    <row r="2763" spans="1:10" x14ac:dyDescent="0.25">
      <c r="A2763" s="3" t="str">
        <f t="shared" si="43"/>
        <v>Climate Zone97/9/2021 (5:50pm-8:55pm)2</v>
      </c>
      <c r="B2763" t="s">
        <v>67</v>
      </c>
      <c r="C2763" t="s">
        <v>182</v>
      </c>
      <c r="D2763" t="s">
        <v>171</v>
      </c>
      <c r="E2763" t="s">
        <v>175</v>
      </c>
      <c r="F2763" s="69">
        <v>10.498420715332031</v>
      </c>
      <c r="G2763" s="69">
        <v>10.065154075622559</v>
      </c>
      <c r="H2763" s="69">
        <v>0.2491457611322403</v>
      </c>
      <c r="I2763" s="69">
        <v>69.925712585449219</v>
      </c>
      <c r="J2763" s="64">
        <v>0</v>
      </c>
    </row>
    <row r="2764" spans="1:10" x14ac:dyDescent="0.25">
      <c r="A2764" s="3" t="str">
        <f t="shared" si="43"/>
        <v>Climate Zone97/9/2021 (5:50pm-8:55pm)3</v>
      </c>
      <c r="B2764" t="s">
        <v>67</v>
      </c>
      <c r="C2764" t="s">
        <v>182</v>
      </c>
      <c r="D2764" t="s">
        <v>171</v>
      </c>
      <c r="E2764" t="s">
        <v>176</v>
      </c>
      <c r="F2764" s="69">
        <v>10.039982795715332</v>
      </c>
      <c r="G2764" s="69">
        <v>9.8410968780517578</v>
      </c>
      <c r="H2764" s="69">
        <v>0.23893032968044281</v>
      </c>
      <c r="I2764" s="69">
        <v>68.90301513671875</v>
      </c>
      <c r="J2764" s="64">
        <v>0</v>
      </c>
    </row>
    <row r="2765" spans="1:10" x14ac:dyDescent="0.25">
      <c r="A2765" s="3" t="str">
        <f t="shared" si="43"/>
        <v>Climate Zone97/9/2021 (5:50pm-8:55pm)4</v>
      </c>
      <c r="B2765" t="s">
        <v>67</v>
      </c>
      <c r="C2765" t="s">
        <v>182</v>
      </c>
      <c r="D2765" t="s">
        <v>171</v>
      </c>
      <c r="E2765" t="s">
        <v>177</v>
      </c>
      <c r="F2765" s="69">
        <v>10.102974891662598</v>
      </c>
      <c r="G2765" s="69">
        <v>9.8245115280151367</v>
      </c>
      <c r="H2765" s="69">
        <v>0.25013020634651184</v>
      </c>
      <c r="I2765" s="69">
        <v>68.086357116699219</v>
      </c>
      <c r="J2765" s="64">
        <v>0</v>
      </c>
    </row>
    <row r="2766" spans="1:10" x14ac:dyDescent="0.25">
      <c r="A2766" s="3" t="str">
        <f t="shared" si="43"/>
        <v>Climate Zone97/9/2021 (5:50pm-8:55pm)5</v>
      </c>
      <c r="B2766" t="s">
        <v>67</v>
      </c>
      <c r="C2766" t="s">
        <v>182</v>
      </c>
      <c r="D2766" t="s">
        <v>171</v>
      </c>
      <c r="E2766" t="s">
        <v>178</v>
      </c>
      <c r="F2766" s="69">
        <v>10.451910972595215</v>
      </c>
      <c r="G2766" s="69">
        <v>10.189641952514648</v>
      </c>
      <c r="H2766" s="69">
        <v>0.33643093705177307</v>
      </c>
      <c r="I2766" s="69">
        <v>67.165557861328125</v>
      </c>
      <c r="J2766" s="64">
        <v>0</v>
      </c>
    </row>
    <row r="2767" spans="1:10" x14ac:dyDescent="0.25">
      <c r="A2767" s="3" t="str">
        <f t="shared" si="43"/>
        <v>Climate Zone97/9/2021 (5:50pm-8:55pm)6</v>
      </c>
      <c r="B2767" t="s">
        <v>67</v>
      </c>
      <c r="C2767" t="s">
        <v>182</v>
      </c>
      <c r="D2767" t="s">
        <v>171</v>
      </c>
      <c r="E2767" t="s">
        <v>179</v>
      </c>
      <c r="F2767" s="69">
        <v>11.626136779785156</v>
      </c>
      <c r="G2767" s="69">
        <v>11.372464179992676</v>
      </c>
      <c r="H2767" s="69">
        <v>0.37323755025863647</v>
      </c>
      <c r="I2767" s="69">
        <v>66.813758850097656</v>
      </c>
      <c r="J2767" s="64">
        <v>0</v>
      </c>
    </row>
    <row r="2768" spans="1:10" x14ac:dyDescent="0.25">
      <c r="A2768" s="3" t="str">
        <f t="shared" si="43"/>
        <v>Climate Zone97/9/2021 (5:50pm-8:55pm)7</v>
      </c>
      <c r="B2768" t="s">
        <v>67</v>
      </c>
      <c r="C2768" t="s">
        <v>182</v>
      </c>
      <c r="D2768" t="s">
        <v>171</v>
      </c>
      <c r="E2768" t="s">
        <v>180</v>
      </c>
      <c r="F2768" s="69">
        <v>13.983413696289063</v>
      </c>
      <c r="G2768" s="69">
        <v>13.926183700561523</v>
      </c>
      <c r="H2768" s="69">
        <v>0.41870394349098206</v>
      </c>
      <c r="I2768" s="69">
        <v>66.502464294433594</v>
      </c>
      <c r="J2768" s="64">
        <v>0</v>
      </c>
    </row>
    <row r="2769" spans="1:10" x14ac:dyDescent="0.25">
      <c r="A2769" s="3" t="str">
        <f t="shared" si="43"/>
        <v>Climate Zone97/9/2021 (5:50pm-8:55pm)8</v>
      </c>
      <c r="B2769" t="s">
        <v>67</v>
      </c>
      <c r="C2769" t="s">
        <v>182</v>
      </c>
      <c r="D2769" t="s">
        <v>171</v>
      </c>
      <c r="E2769" t="s">
        <v>181</v>
      </c>
      <c r="F2769" s="69">
        <v>16.214282989501953</v>
      </c>
      <c r="G2769" s="69">
        <v>16.041736602783203</v>
      </c>
      <c r="H2769" s="69">
        <v>0.39226746559143066</v>
      </c>
      <c r="I2769" s="69">
        <v>66.559989929199219</v>
      </c>
      <c r="J2769" s="64">
        <v>0</v>
      </c>
    </row>
    <row r="2770" spans="1:10" x14ac:dyDescent="0.25">
      <c r="A2770" s="3" t="str">
        <f t="shared" si="43"/>
        <v>Climate Zone97/9/2021 (5:50pm-8:55pm)9</v>
      </c>
      <c r="B2770" t="s">
        <v>67</v>
      </c>
      <c r="C2770" t="s">
        <v>182</v>
      </c>
      <c r="D2770" t="s">
        <v>171</v>
      </c>
      <c r="E2770" t="s">
        <v>182</v>
      </c>
      <c r="F2770" s="69">
        <v>17.917655944824219</v>
      </c>
      <c r="G2770" s="69">
        <v>17.474733352661133</v>
      </c>
      <c r="H2770" s="69">
        <v>0.3984723687171936</v>
      </c>
      <c r="I2770" s="69">
        <v>69.347373962402344</v>
      </c>
      <c r="J2770" s="64">
        <v>0</v>
      </c>
    </row>
    <row r="2771" spans="1:10" x14ac:dyDescent="0.25">
      <c r="A2771" s="3" t="str">
        <f t="shared" si="43"/>
        <v>Climate Zone97/9/2021 (5:50pm-8:55pm)10</v>
      </c>
      <c r="B2771" t="s">
        <v>67</v>
      </c>
      <c r="C2771" t="s">
        <v>182</v>
      </c>
      <c r="D2771" t="s">
        <v>171</v>
      </c>
      <c r="E2771" t="s">
        <v>183</v>
      </c>
      <c r="F2771" s="69">
        <v>18.334869384765625</v>
      </c>
      <c r="G2771" s="69">
        <v>18.323530197143555</v>
      </c>
      <c r="H2771" s="69">
        <v>0.53699725866317749</v>
      </c>
      <c r="I2771" s="69">
        <v>73.049179077148438</v>
      </c>
      <c r="J2771" s="64">
        <v>0</v>
      </c>
    </row>
    <row r="2772" spans="1:10" x14ac:dyDescent="0.25">
      <c r="A2772" s="3" t="str">
        <f t="shared" si="43"/>
        <v>Climate Zone97/9/2021 (5:50pm-8:55pm)11</v>
      </c>
      <c r="B2772" t="s">
        <v>67</v>
      </c>
      <c r="C2772" t="s">
        <v>182</v>
      </c>
      <c r="D2772" t="s">
        <v>171</v>
      </c>
      <c r="E2772" t="s">
        <v>184</v>
      </c>
      <c r="F2772" s="69">
        <v>19.035408020019531</v>
      </c>
      <c r="G2772" s="69">
        <v>19.215314865112305</v>
      </c>
      <c r="H2772" s="69">
        <v>0.55422389507293701</v>
      </c>
      <c r="I2772" s="69">
        <v>82.973251342773438</v>
      </c>
      <c r="J2772" s="64">
        <v>0</v>
      </c>
    </row>
    <row r="2773" spans="1:10" x14ac:dyDescent="0.25">
      <c r="A2773" s="3" t="str">
        <f t="shared" si="43"/>
        <v>Climate Zone97/9/2021 (5:50pm-8:55pm)12</v>
      </c>
      <c r="B2773" t="s">
        <v>67</v>
      </c>
      <c r="C2773" t="s">
        <v>182</v>
      </c>
      <c r="D2773" t="s">
        <v>171</v>
      </c>
      <c r="E2773" t="s">
        <v>185</v>
      </c>
      <c r="F2773" s="69">
        <v>20.437601089477539</v>
      </c>
      <c r="G2773" s="69">
        <v>19.921401977539063</v>
      </c>
      <c r="H2773" s="69">
        <v>0.52846294641494751</v>
      </c>
      <c r="I2773" s="69">
        <v>87.334419250488281</v>
      </c>
      <c r="J2773" s="64">
        <v>0</v>
      </c>
    </row>
    <row r="2774" spans="1:10" x14ac:dyDescent="0.25">
      <c r="A2774" s="3" t="str">
        <f t="shared" si="43"/>
        <v>Climate Zone97/9/2021 (5:50pm-8:55pm)13</v>
      </c>
      <c r="B2774" t="s">
        <v>67</v>
      </c>
      <c r="C2774" t="s">
        <v>182</v>
      </c>
      <c r="D2774" t="s">
        <v>171</v>
      </c>
      <c r="E2774" t="s">
        <v>186</v>
      </c>
      <c r="F2774" s="69">
        <v>21.002737045288086</v>
      </c>
      <c r="G2774" s="69">
        <v>20.864604949951172</v>
      </c>
      <c r="H2774" s="69">
        <v>0.52696037292480469</v>
      </c>
      <c r="I2774" s="69">
        <v>90.532150268554688</v>
      </c>
      <c r="J2774" s="64">
        <v>0</v>
      </c>
    </row>
    <row r="2775" spans="1:10" x14ac:dyDescent="0.25">
      <c r="A2775" s="3" t="str">
        <f t="shared" si="43"/>
        <v>Climate Zone97/9/2021 (5:50pm-8:55pm)14</v>
      </c>
      <c r="B2775" t="s">
        <v>67</v>
      </c>
      <c r="C2775" t="s">
        <v>182</v>
      </c>
      <c r="D2775" t="s">
        <v>171</v>
      </c>
      <c r="E2775" t="s">
        <v>187</v>
      </c>
      <c r="F2775" s="69">
        <v>22.076847076416016</v>
      </c>
      <c r="G2775" s="69">
        <v>21.180404663085938</v>
      </c>
      <c r="H2775" s="69">
        <v>0.52283310890197754</v>
      </c>
      <c r="I2775" s="69">
        <v>92.973617553710938</v>
      </c>
      <c r="J2775" s="64">
        <v>0</v>
      </c>
    </row>
    <row r="2776" spans="1:10" x14ac:dyDescent="0.25">
      <c r="A2776" s="3" t="str">
        <f t="shared" si="43"/>
        <v>Climate Zone97/9/2021 (5:50pm-8:55pm)15</v>
      </c>
      <c r="B2776" t="s">
        <v>67</v>
      </c>
      <c r="C2776" t="s">
        <v>182</v>
      </c>
      <c r="D2776" t="s">
        <v>171</v>
      </c>
      <c r="E2776" t="s">
        <v>188</v>
      </c>
      <c r="F2776" s="69">
        <v>21.086071014404297</v>
      </c>
      <c r="G2776" s="69">
        <v>21.241384506225586</v>
      </c>
      <c r="H2776" s="69">
        <v>0.24523866176605225</v>
      </c>
      <c r="I2776" s="69">
        <v>93.294967651367188</v>
      </c>
      <c r="J2776" s="64">
        <v>0</v>
      </c>
    </row>
    <row r="2777" spans="1:10" x14ac:dyDescent="0.25">
      <c r="A2777" s="3" t="str">
        <f t="shared" si="43"/>
        <v>Climate Zone97/9/2021 (5:50pm-8:55pm)16</v>
      </c>
      <c r="B2777" t="s">
        <v>67</v>
      </c>
      <c r="C2777" t="s">
        <v>182</v>
      </c>
      <c r="D2777" t="s">
        <v>171</v>
      </c>
      <c r="E2777" t="s">
        <v>189</v>
      </c>
      <c r="F2777" s="69">
        <v>20.576436996459961</v>
      </c>
      <c r="G2777" s="69">
        <v>20.421121597290039</v>
      </c>
      <c r="H2777" s="69">
        <v>0.24523866176605225</v>
      </c>
      <c r="I2777" s="69">
        <v>93.136932373046875</v>
      </c>
      <c r="J2777" s="64">
        <v>0</v>
      </c>
    </row>
    <row r="2778" spans="1:10" x14ac:dyDescent="0.25">
      <c r="A2778" s="3" t="str">
        <f t="shared" si="43"/>
        <v>Climate Zone97/9/2021 (5:50pm-8:55pm)17</v>
      </c>
      <c r="B2778" t="s">
        <v>67</v>
      </c>
      <c r="C2778" t="s">
        <v>182</v>
      </c>
      <c r="D2778" t="s">
        <v>171</v>
      </c>
      <c r="E2778" t="s">
        <v>190</v>
      </c>
      <c r="F2778" s="69">
        <v>18.337558746337891</v>
      </c>
      <c r="G2778" s="69">
        <v>17.619365692138672</v>
      </c>
      <c r="H2778" s="69">
        <v>0.39202895760536194</v>
      </c>
      <c r="I2778" s="69">
        <v>92.964599609375</v>
      </c>
      <c r="J2778" s="64">
        <v>0</v>
      </c>
    </row>
    <row r="2779" spans="1:10" x14ac:dyDescent="0.25">
      <c r="A2779" s="3" t="str">
        <f t="shared" si="43"/>
        <v>Climate Zone97/9/2021 (5:50pm-8:55pm)18</v>
      </c>
      <c r="B2779" t="s">
        <v>67</v>
      </c>
      <c r="C2779" t="s">
        <v>182</v>
      </c>
      <c r="D2779" t="s">
        <v>171</v>
      </c>
      <c r="E2779" t="s">
        <v>191</v>
      </c>
      <c r="F2779" s="69">
        <v>16.084440231323242</v>
      </c>
      <c r="G2779" s="69">
        <v>15.794179916381836</v>
      </c>
      <c r="H2779" s="69">
        <v>0.43131807446479797</v>
      </c>
      <c r="I2779" s="69">
        <v>92.220001220703125</v>
      </c>
      <c r="J2779" s="64">
        <v>0</v>
      </c>
    </row>
    <row r="2780" spans="1:10" x14ac:dyDescent="0.25">
      <c r="A2780" s="3" t="str">
        <f t="shared" si="43"/>
        <v>Climate Zone97/9/2021 (5:50pm-8:55pm)19</v>
      </c>
      <c r="B2780" t="s">
        <v>67</v>
      </c>
      <c r="C2780" t="s">
        <v>182</v>
      </c>
      <c r="D2780" t="s">
        <v>171</v>
      </c>
      <c r="E2780" t="s">
        <v>192</v>
      </c>
      <c r="F2780" s="69">
        <v>14.522470474243164</v>
      </c>
      <c r="G2780" s="69">
        <v>13.781634330749512</v>
      </c>
      <c r="H2780" s="69">
        <v>0.34622761607170105</v>
      </c>
      <c r="I2780" s="69">
        <v>90.532638549804688</v>
      </c>
      <c r="J2780" s="64">
        <v>0</v>
      </c>
    </row>
    <row r="2781" spans="1:10" x14ac:dyDescent="0.25">
      <c r="A2781" s="3" t="str">
        <f t="shared" si="43"/>
        <v>Climate Zone97/9/2021 (5:50pm-8:55pm)20</v>
      </c>
      <c r="B2781" t="s">
        <v>67</v>
      </c>
      <c r="C2781" t="s">
        <v>182</v>
      </c>
      <c r="D2781" t="s">
        <v>171</v>
      </c>
      <c r="E2781" t="s">
        <v>193</v>
      </c>
      <c r="F2781" s="69">
        <v>14.066922187805176</v>
      </c>
      <c r="G2781" s="69">
        <v>13.95021915435791</v>
      </c>
      <c r="H2781" s="69">
        <v>0.37789425253868103</v>
      </c>
      <c r="I2781" s="69">
        <v>87.515151977539063</v>
      </c>
      <c r="J2781" s="64">
        <v>0</v>
      </c>
    </row>
    <row r="2782" spans="1:10" x14ac:dyDescent="0.25">
      <c r="A2782" s="3" t="str">
        <f t="shared" si="43"/>
        <v>Climate Zone97/9/2021 (5:50pm-8:55pm)21</v>
      </c>
      <c r="B2782" t="s">
        <v>67</v>
      </c>
      <c r="C2782" t="s">
        <v>182</v>
      </c>
      <c r="D2782" t="s">
        <v>171</v>
      </c>
      <c r="E2782" t="s">
        <v>194</v>
      </c>
      <c r="F2782" s="69">
        <v>13.894068717956543</v>
      </c>
      <c r="G2782" s="69">
        <v>13.666713714599609</v>
      </c>
      <c r="H2782" s="69">
        <v>0.35086715221405029</v>
      </c>
      <c r="I2782" s="69">
        <v>83.253616333007813</v>
      </c>
      <c r="J2782" s="64">
        <v>0</v>
      </c>
    </row>
    <row r="2783" spans="1:10" x14ac:dyDescent="0.25">
      <c r="A2783" s="3" t="str">
        <f t="shared" si="43"/>
        <v>Climate Zone97/9/2021 (5:50pm-8:55pm)22</v>
      </c>
      <c r="B2783" t="s">
        <v>67</v>
      </c>
      <c r="C2783" t="s">
        <v>182</v>
      </c>
      <c r="D2783" t="s">
        <v>171</v>
      </c>
      <c r="E2783" t="s">
        <v>195</v>
      </c>
      <c r="F2783" s="69">
        <v>12.60509204864502</v>
      </c>
      <c r="G2783" s="69">
        <v>13.311562538146973</v>
      </c>
      <c r="H2783" s="69">
        <v>0.36019456386566162</v>
      </c>
      <c r="I2783" s="69">
        <v>78.651565551757813</v>
      </c>
      <c r="J2783" s="64">
        <v>0</v>
      </c>
    </row>
    <row r="2784" spans="1:10" x14ac:dyDescent="0.25">
      <c r="A2784" s="3" t="str">
        <f t="shared" si="43"/>
        <v>Climate Zone97/9/2021 (5:50pm-8:55pm)23</v>
      </c>
      <c r="B2784" t="s">
        <v>67</v>
      </c>
      <c r="C2784" t="s">
        <v>182</v>
      </c>
      <c r="D2784" t="s">
        <v>171</v>
      </c>
      <c r="E2784" t="s">
        <v>196</v>
      </c>
      <c r="F2784" s="69">
        <v>11.463388442993164</v>
      </c>
      <c r="G2784" s="69">
        <v>11.887845039367676</v>
      </c>
      <c r="H2784" s="69">
        <v>0.29308006167411804</v>
      </c>
      <c r="I2784" s="69">
        <v>76.363182067871094</v>
      </c>
      <c r="J2784" s="64">
        <v>0</v>
      </c>
    </row>
    <row r="2785" spans="1:10" x14ac:dyDescent="0.25">
      <c r="A2785" s="3" t="str">
        <f t="shared" si="43"/>
        <v>Climate Zone97/9/2021 (5:50pm-8:55pm)24</v>
      </c>
      <c r="B2785" t="s">
        <v>67</v>
      </c>
      <c r="C2785" t="s">
        <v>182</v>
      </c>
      <c r="D2785" t="s">
        <v>171</v>
      </c>
      <c r="E2785" t="s">
        <v>197</v>
      </c>
      <c r="F2785" s="69">
        <v>10.87157154083252</v>
      </c>
      <c r="G2785" s="69">
        <v>11.19394588470459</v>
      </c>
      <c r="H2785" s="69">
        <v>0.26360344886779785</v>
      </c>
      <c r="I2785" s="69">
        <v>75.144119262695313</v>
      </c>
      <c r="J2785" s="64">
        <v>0</v>
      </c>
    </row>
    <row r="2786" spans="1:10" x14ac:dyDescent="0.25">
      <c r="A2786" s="3" t="str">
        <f t="shared" si="43"/>
        <v>Climate Zone98/27/2021 (5:00pm-6:00pm)1</v>
      </c>
      <c r="B2786" t="s">
        <v>67</v>
      </c>
      <c r="C2786" t="s">
        <v>182</v>
      </c>
      <c r="D2786" t="s">
        <v>172</v>
      </c>
      <c r="E2786" t="s">
        <v>174</v>
      </c>
      <c r="F2786" s="69">
        <v>10.957883834838867</v>
      </c>
      <c r="G2786" s="69">
        <v>10.913610458374023</v>
      </c>
      <c r="H2786" s="69">
        <v>0.31753918528556824</v>
      </c>
      <c r="I2786" s="69">
        <v>71.410697937011719</v>
      </c>
      <c r="J2786" s="64">
        <v>0</v>
      </c>
    </row>
    <row r="2787" spans="1:10" x14ac:dyDescent="0.25">
      <c r="A2787" s="3" t="str">
        <f t="shared" si="43"/>
        <v>Climate Zone98/27/2021 (5:00pm-6:00pm)2</v>
      </c>
      <c r="B2787" t="s">
        <v>67</v>
      </c>
      <c r="C2787" t="s">
        <v>182</v>
      </c>
      <c r="D2787" t="s">
        <v>172</v>
      </c>
      <c r="E2787" t="s">
        <v>175</v>
      </c>
      <c r="F2787" s="69">
        <v>10.541807174682617</v>
      </c>
      <c r="G2787" s="69">
        <v>10.465149879455566</v>
      </c>
      <c r="H2787" s="69">
        <v>0.29537713527679443</v>
      </c>
      <c r="I2787" s="69">
        <v>69.853813171386719</v>
      </c>
      <c r="J2787" s="64">
        <v>0</v>
      </c>
    </row>
    <row r="2788" spans="1:10" x14ac:dyDescent="0.25">
      <c r="A2788" s="3" t="str">
        <f t="shared" si="43"/>
        <v>Climate Zone98/27/2021 (5:00pm-6:00pm)3</v>
      </c>
      <c r="B2788" t="s">
        <v>67</v>
      </c>
      <c r="C2788" t="s">
        <v>182</v>
      </c>
      <c r="D2788" t="s">
        <v>172</v>
      </c>
      <c r="E2788" t="s">
        <v>176</v>
      </c>
      <c r="F2788" s="69">
        <v>10.115056991577148</v>
      </c>
      <c r="G2788" s="69">
        <v>10.104595184326172</v>
      </c>
      <c r="H2788" s="69">
        <v>0.27534997463226318</v>
      </c>
      <c r="I2788" s="69">
        <v>68.119888305664063</v>
      </c>
      <c r="J2788" s="64">
        <v>0</v>
      </c>
    </row>
    <row r="2789" spans="1:10" x14ac:dyDescent="0.25">
      <c r="A2789" s="3" t="str">
        <f t="shared" si="43"/>
        <v>Climate Zone98/27/2021 (5:00pm-6:00pm)4</v>
      </c>
      <c r="B2789" t="s">
        <v>67</v>
      </c>
      <c r="C2789" t="s">
        <v>182</v>
      </c>
      <c r="D2789" t="s">
        <v>172</v>
      </c>
      <c r="E2789" t="s">
        <v>177</v>
      </c>
      <c r="F2789" s="69">
        <v>10.120725631713867</v>
      </c>
      <c r="G2789" s="69">
        <v>9.9599103927612305</v>
      </c>
      <c r="H2789" s="69">
        <v>0.27037036418914795</v>
      </c>
      <c r="I2789" s="69">
        <v>66.907028198242188</v>
      </c>
      <c r="J2789" s="64">
        <v>0</v>
      </c>
    </row>
    <row r="2790" spans="1:10" x14ac:dyDescent="0.25">
      <c r="A2790" s="3" t="str">
        <f t="shared" si="43"/>
        <v>Climate Zone98/27/2021 (5:00pm-6:00pm)5</v>
      </c>
      <c r="B2790" t="s">
        <v>67</v>
      </c>
      <c r="C2790" t="s">
        <v>182</v>
      </c>
      <c r="D2790" t="s">
        <v>172</v>
      </c>
      <c r="E2790" t="s">
        <v>178</v>
      </c>
      <c r="F2790" s="69">
        <v>10.434316635131836</v>
      </c>
      <c r="G2790" s="69">
        <v>10.246058464050293</v>
      </c>
      <c r="H2790" s="69">
        <v>0.36134287714958191</v>
      </c>
      <c r="I2790" s="69">
        <v>65.911094665527344</v>
      </c>
      <c r="J2790" s="64">
        <v>0</v>
      </c>
    </row>
    <row r="2791" spans="1:10" x14ac:dyDescent="0.25">
      <c r="A2791" s="3" t="str">
        <f t="shared" si="43"/>
        <v>Climate Zone98/27/2021 (5:00pm-6:00pm)6</v>
      </c>
      <c r="B2791" t="s">
        <v>67</v>
      </c>
      <c r="C2791" t="s">
        <v>182</v>
      </c>
      <c r="D2791" t="s">
        <v>172</v>
      </c>
      <c r="E2791" t="s">
        <v>179</v>
      </c>
      <c r="F2791" s="69">
        <v>12.360130310058594</v>
      </c>
      <c r="G2791" s="69">
        <v>11.74814510345459</v>
      </c>
      <c r="H2791" s="69">
        <v>0.65735024213790894</v>
      </c>
      <c r="I2791" s="69">
        <v>64.715469360351563</v>
      </c>
      <c r="J2791" s="64">
        <v>0</v>
      </c>
    </row>
    <row r="2792" spans="1:10" x14ac:dyDescent="0.25">
      <c r="A2792" s="3" t="str">
        <f t="shared" si="43"/>
        <v>Climate Zone98/27/2021 (5:00pm-6:00pm)7</v>
      </c>
      <c r="B2792" t="s">
        <v>67</v>
      </c>
      <c r="C2792" t="s">
        <v>182</v>
      </c>
      <c r="D2792" t="s">
        <v>172</v>
      </c>
      <c r="E2792" t="s">
        <v>180</v>
      </c>
      <c r="F2792" s="69">
        <v>15.025078773498535</v>
      </c>
      <c r="G2792" s="69">
        <v>14.913089752197266</v>
      </c>
      <c r="H2792" s="69">
        <v>0.55647814273834229</v>
      </c>
      <c r="I2792" s="69">
        <v>64.202308654785156</v>
      </c>
      <c r="J2792" s="64">
        <v>0</v>
      </c>
    </row>
    <row r="2793" spans="1:10" x14ac:dyDescent="0.25">
      <c r="A2793" s="3" t="str">
        <f t="shared" si="43"/>
        <v>Climate Zone98/27/2021 (5:00pm-6:00pm)8</v>
      </c>
      <c r="B2793" t="s">
        <v>67</v>
      </c>
      <c r="C2793" t="s">
        <v>182</v>
      </c>
      <c r="D2793" t="s">
        <v>172</v>
      </c>
      <c r="E2793" t="s">
        <v>181</v>
      </c>
      <c r="F2793" s="69">
        <v>19.641616821289063</v>
      </c>
      <c r="G2793" s="69">
        <v>19.182905197143555</v>
      </c>
      <c r="H2793" s="69">
        <v>0.41006988286972046</v>
      </c>
      <c r="I2793" s="69">
        <v>64.509437561035156</v>
      </c>
      <c r="J2793" s="64">
        <v>0</v>
      </c>
    </row>
    <row r="2794" spans="1:10" x14ac:dyDescent="0.25">
      <c r="A2794" s="3" t="str">
        <f t="shared" si="43"/>
        <v>Climate Zone98/27/2021 (5:00pm-6:00pm)9</v>
      </c>
      <c r="B2794" t="s">
        <v>67</v>
      </c>
      <c r="C2794" t="s">
        <v>182</v>
      </c>
      <c r="D2794" t="s">
        <v>172</v>
      </c>
      <c r="E2794" t="s">
        <v>182</v>
      </c>
      <c r="F2794" s="69">
        <v>25.063316345214844</v>
      </c>
      <c r="G2794" s="69">
        <v>25.048206329345703</v>
      </c>
      <c r="H2794" s="69">
        <v>0.5909888744354248</v>
      </c>
      <c r="I2794" s="69">
        <v>69.439865112304688</v>
      </c>
      <c r="J2794" s="64">
        <v>0</v>
      </c>
    </row>
    <row r="2795" spans="1:10" x14ac:dyDescent="0.25">
      <c r="A2795" s="3" t="str">
        <f t="shared" si="43"/>
        <v>Climate Zone98/27/2021 (5:00pm-6:00pm)10</v>
      </c>
      <c r="B2795" t="s">
        <v>67</v>
      </c>
      <c r="C2795" t="s">
        <v>182</v>
      </c>
      <c r="D2795" t="s">
        <v>172</v>
      </c>
      <c r="E2795" t="s">
        <v>183</v>
      </c>
      <c r="F2795" s="69">
        <v>28.440200805664063</v>
      </c>
      <c r="G2795" s="69">
        <v>28.538101196289063</v>
      </c>
      <c r="H2795" s="69">
        <v>0.64621448516845703</v>
      </c>
      <c r="I2795" s="69">
        <v>76.978858947753906</v>
      </c>
      <c r="J2795" s="64">
        <v>0</v>
      </c>
    </row>
    <row r="2796" spans="1:10" x14ac:dyDescent="0.25">
      <c r="A2796" s="3" t="str">
        <f t="shared" si="43"/>
        <v>Climate Zone98/27/2021 (5:00pm-6:00pm)11</v>
      </c>
      <c r="B2796" t="s">
        <v>67</v>
      </c>
      <c r="C2796" t="s">
        <v>182</v>
      </c>
      <c r="D2796" t="s">
        <v>172</v>
      </c>
      <c r="E2796" t="s">
        <v>184</v>
      </c>
      <c r="F2796" s="69">
        <v>31.711112976074219</v>
      </c>
      <c r="G2796" s="69">
        <v>31.818344116210938</v>
      </c>
      <c r="H2796" s="69">
        <v>0.67756384611129761</v>
      </c>
      <c r="I2796" s="69">
        <v>83.125198364257813</v>
      </c>
      <c r="J2796" s="64">
        <v>0</v>
      </c>
    </row>
    <row r="2797" spans="1:10" x14ac:dyDescent="0.25">
      <c r="A2797" s="3" t="str">
        <f t="shared" si="43"/>
        <v>Climate Zone98/27/2021 (5:00pm-6:00pm)12</v>
      </c>
      <c r="B2797" t="s">
        <v>67</v>
      </c>
      <c r="C2797" t="s">
        <v>182</v>
      </c>
      <c r="D2797" t="s">
        <v>172</v>
      </c>
      <c r="E2797" t="s">
        <v>185</v>
      </c>
      <c r="F2797" s="69">
        <v>35.412036895751953</v>
      </c>
      <c r="G2797" s="69">
        <v>35.537406921386719</v>
      </c>
      <c r="H2797" s="69">
        <v>0.65041369199752808</v>
      </c>
      <c r="I2797" s="69">
        <v>87.709526062011719</v>
      </c>
      <c r="J2797" s="64">
        <v>0</v>
      </c>
    </row>
    <row r="2798" spans="1:10" x14ac:dyDescent="0.25">
      <c r="A2798" s="3" t="str">
        <f t="shared" si="43"/>
        <v>Climate Zone98/27/2021 (5:00pm-6:00pm)13</v>
      </c>
      <c r="B2798" t="s">
        <v>67</v>
      </c>
      <c r="C2798" t="s">
        <v>182</v>
      </c>
      <c r="D2798" t="s">
        <v>172</v>
      </c>
      <c r="E2798" t="s">
        <v>186</v>
      </c>
      <c r="F2798" s="69">
        <v>36.707176208496094</v>
      </c>
      <c r="G2798" s="69">
        <v>37.357376098632813</v>
      </c>
      <c r="H2798" s="69">
        <v>0.61611312627792358</v>
      </c>
      <c r="I2798" s="69">
        <v>91.220527648925781</v>
      </c>
      <c r="J2798" s="64">
        <v>0</v>
      </c>
    </row>
    <row r="2799" spans="1:10" x14ac:dyDescent="0.25">
      <c r="A2799" s="3" t="str">
        <f t="shared" si="43"/>
        <v>Climate Zone98/27/2021 (5:00pm-6:00pm)14</v>
      </c>
      <c r="B2799" t="s">
        <v>67</v>
      </c>
      <c r="C2799" t="s">
        <v>182</v>
      </c>
      <c r="D2799" t="s">
        <v>172</v>
      </c>
      <c r="E2799" t="s">
        <v>187</v>
      </c>
      <c r="F2799" s="69">
        <v>40.005641937255859</v>
      </c>
      <c r="G2799" s="69">
        <v>39.792121887207031</v>
      </c>
      <c r="H2799" s="69">
        <v>0.66681754589080811</v>
      </c>
      <c r="I2799" s="69">
        <v>94.26300048828125</v>
      </c>
      <c r="J2799" s="64">
        <v>0</v>
      </c>
    </row>
    <row r="2800" spans="1:10" x14ac:dyDescent="0.25">
      <c r="A2800" s="3" t="str">
        <f t="shared" si="43"/>
        <v>Climate Zone98/27/2021 (5:00pm-6:00pm)15</v>
      </c>
      <c r="B2800" t="s">
        <v>67</v>
      </c>
      <c r="C2800" t="s">
        <v>182</v>
      </c>
      <c r="D2800" t="s">
        <v>172</v>
      </c>
      <c r="E2800" t="s">
        <v>188</v>
      </c>
      <c r="F2800" s="69">
        <v>39.796100616455078</v>
      </c>
      <c r="G2800" s="69">
        <v>39.940235137939453</v>
      </c>
      <c r="H2800" s="69">
        <v>0.23940648138523102</v>
      </c>
      <c r="I2800" s="69">
        <v>96.008171081542969</v>
      </c>
      <c r="J2800" s="64">
        <v>0</v>
      </c>
    </row>
    <row r="2801" spans="1:10" x14ac:dyDescent="0.25">
      <c r="A2801" s="3" t="str">
        <f t="shared" si="43"/>
        <v>Climate Zone98/27/2021 (5:00pm-6:00pm)16</v>
      </c>
      <c r="B2801" t="s">
        <v>67</v>
      </c>
      <c r="C2801" t="s">
        <v>182</v>
      </c>
      <c r="D2801" t="s">
        <v>172</v>
      </c>
      <c r="E2801" t="s">
        <v>189</v>
      </c>
      <c r="F2801" s="69">
        <v>35.047920227050781</v>
      </c>
      <c r="G2801" s="69">
        <v>34.903785705566406</v>
      </c>
      <c r="H2801" s="69">
        <v>0.23940651118755341</v>
      </c>
      <c r="I2801" s="69">
        <v>96.601165771484375</v>
      </c>
      <c r="J2801" s="64">
        <v>0</v>
      </c>
    </row>
    <row r="2802" spans="1:10" x14ac:dyDescent="0.25">
      <c r="A2802" s="3" t="str">
        <f t="shared" si="43"/>
        <v>Climate Zone98/27/2021 (5:00pm-6:00pm)17</v>
      </c>
      <c r="B2802" t="s">
        <v>67</v>
      </c>
      <c r="C2802" t="s">
        <v>182</v>
      </c>
      <c r="D2802" t="s">
        <v>172</v>
      </c>
      <c r="E2802" t="s">
        <v>190</v>
      </c>
      <c r="F2802" s="69">
        <v>27.002359390258789</v>
      </c>
      <c r="G2802" s="69">
        <v>27.497377395629883</v>
      </c>
      <c r="H2802" s="69">
        <v>0.54587292671203613</v>
      </c>
      <c r="I2802" s="69">
        <v>95.617698669433594</v>
      </c>
      <c r="J2802" s="64">
        <v>0</v>
      </c>
    </row>
    <row r="2803" spans="1:10" x14ac:dyDescent="0.25">
      <c r="A2803" s="3" t="str">
        <f t="shared" si="43"/>
        <v>Climate Zone98/27/2021 (5:00pm-6:00pm)18</v>
      </c>
      <c r="B2803" t="s">
        <v>67</v>
      </c>
      <c r="C2803" t="s">
        <v>182</v>
      </c>
      <c r="D2803" t="s">
        <v>172</v>
      </c>
      <c r="E2803" t="s">
        <v>191</v>
      </c>
      <c r="F2803" s="69">
        <v>21.861541748046875</v>
      </c>
      <c r="G2803" s="69">
        <v>19.852737426757813</v>
      </c>
      <c r="H2803" s="69">
        <v>0.63629978895187378</v>
      </c>
      <c r="I2803" s="69">
        <v>93.656051635742188</v>
      </c>
      <c r="J2803" s="64">
        <v>0</v>
      </c>
    </row>
    <row r="2804" spans="1:10" x14ac:dyDescent="0.25">
      <c r="A2804" s="3" t="str">
        <f t="shared" si="43"/>
        <v>Climate Zone98/27/2021 (5:00pm-6:00pm)19</v>
      </c>
      <c r="B2804" t="s">
        <v>67</v>
      </c>
      <c r="C2804" t="s">
        <v>182</v>
      </c>
      <c r="D2804" t="s">
        <v>172</v>
      </c>
      <c r="E2804" t="s">
        <v>192</v>
      </c>
      <c r="F2804" s="69">
        <v>18.203605651855469</v>
      </c>
      <c r="G2804" s="69">
        <v>19.133071899414063</v>
      </c>
      <c r="H2804" s="69">
        <v>0.53671187162399292</v>
      </c>
      <c r="I2804" s="69">
        <v>90.358024597167969</v>
      </c>
      <c r="J2804" s="64">
        <v>0</v>
      </c>
    </row>
    <row r="2805" spans="1:10" x14ac:dyDescent="0.25">
      <c r="A2805" s="3" t="str">
        <f t="shared" si="43"/>
        <v>Climate Zone98/27/2021 (5:00pm-6:00pm)20</v>
      </c>
      <c r="B2805" t="s">
        <v>67</v>
      </c>
      <c r="C2805" t="s">
        <v>182</v>
      </c>
      <c r="D2805" t="s">
        <v>172</v>
      </c>
      <c r="E2805" t="s">
        <v>193</v>
      </c>
      <c r="F2805" s="69">
        <v>17.295730590820313</v>
      </c>
      <c r="G2805" s="69">
        <v>17.975244522094727</v>
      </c>
      <c r="H2805" s="69">
        <v>0.56117671728134155</v>
      </c>
      <c r="I2805" s="69">
        <v>86.826545715332031</v>
      </c>
      <c r="J2805" s="64">
        <v>0</v>
      </c>
    </row>
    <row r="2806" spans="1:10" x14ac:dyDescent="0.25">
      <c r="A2806" s="3" t="str">
        <f t="shared" si="43"/>
        <v>Climate Zone98/27/2021 (5:00pm-6:00pm)21</v>
      </c>
      <c r="B2806" t="s">
        <v>67</v>
      </c>
      <c r="C2806" t="s">
        <v>182</v>
      </c>
      <c r="D2806" t="s">
        <v>172</v>
      </c>
      <c r="E2806" t="s">
        <v>194</v>
      </c>
      <c r="F2806" s="69">
        <v>15.883248329162598</v>
      </c>
      <c r="G2806" s="69">
        <v>16.446361541748047</v>
      </c>
      <c r="H2806" s="69">
        <v>0.52086716890335083</v>
      </c>
      <c r="I2806" s="69">
        <v>80.876235961914063</v>
      </c>
      <c r="J2806" s="64">
        <v>0</v>
      </c>
    </row>
    <row r="2807" spans="1:10" x14ac:dyDescent="0.25">
      <c r="A2807" s="3" t="str">
        <f t="shared" si="43"/>
        <v>Climate Zone98/27/2021 (5:00pm-6:00pm)22</v>
      </c>
      <c r="B2807" t="s">
        <v>67</v>
      </c>
      <c r="C2807" t="s">
        <v>182</v>
      </c>
      <c r="D2807" t="s">
        <v>172</v>
      </c>
      <c r="E2807" t="s">
        <v>195</v>
      </c>
      <c r="F2807" s="69">
        <v>13.852842330932617</v>
      </c>
      <c r="G2807" s="69">
        <v>14.593252182006836</v>
      </c>
      <c r="H2807" s="69">
        <v>0.50237643718719482</v>
      </c>
      <c r="I2807" s="69">
        <v>76.215293884277344</v>
      </c>
      <c r="J2807" s="64">
        <v>0</v>
      </c>
    </row>
    <row r="2808" spans="1:10" x14ac:dyDescent="0.25">
      <c r="A2808" s="3" t="str">
        <f t="shared" si="43"/>
        <v>Climate Zone98/27/2021 (5:00pm-6:00pm)23</v>
      </c>
      <c r="B2808" t="s">
        <v>67</v>
      </c>
      <c r="C2808" t="s">
        <v>182</v>
      </c>
      <c r="D2808" t="s">
        <v>172</v>
      </c>
      <c r="E2808" t="s">
        <v>196</v>
      </c>
      <c r="F2808" s="69">
        <v>12.092589378356934</v>
      </c>
      <c r="G2808" s="69">
        <v>12.632684707641602</v>
      </c>
      <c r="H2808" s="69">
        <v>0.40721184015274048</v>
      </c>
      <c r="I2808" s="69">
        <v>73.329505920410156</v>
      </c>
      <c r="J2808" s="64">
        <v>0</v>
      </c>
    </row>
    <row r="2809" spans="1:10" x14ac:dyDescent="0.25">
      <c r="A2809" s="3" t="str">
        <f t="shared" si="43"/>
        <v>Climate Zone98/27/2021 (5:00pm-6:00pm)24</v>
      </c>
      <c r="B2809" t="s">
        <v>67</v>
      </c>
      <c r="C2809" t="s">
        <v>182</v>
      </c>
      <c r="D2809" t="s">
        <v>172</v>
      </c>
      <c r="E2809" t="s">
        <v>197</v>
      </c>
      <c r="F2809" s="69">
        <v>11.166802406311035</v>
      </c>
      <c r="G2809" s="69">
        <v>11.383532524108887</v>
      </c>
      <c r="H2809" s="69">
        <v>0.3279377818107605</v>
      </c>
      <c r="I2809" s="69">
        <v>71.260597229003906</v>
      </c>
      <c r="J2809" s="64">
        <v>0</v>
      </c>
    </row>
    <row r="2810" spans="1:10" x14ac:dyDescent="0.25">
      <c r="A2810" s="3" t="str">
        <f t="shared" si="43"/>
        <v>Climate Zone99/9/2021 (3:58pm-5:00pm)1</v>
      </c>
      <c r="B2810" t="s">
        <v>67</v>
      </c>
      <c r="C2810" t="s">
        <v>182</v>
      </c>
      <c r="D2810" t="s">
        <v>173</v>
      </c>
      <c r="E2810" t="s">
        <v>174</v>
      </c>
      <c r="F2810" s="69">
        <v>11.393978118896484</v>
      </c>
      <c r="G2810" s="69">
        <v>11.122980117797852</v>
      </c>
      <c r="H2810" s="69">
        <v>0.23007220029830933</v>
      </c>
      <c r="I2810" s="69">
        <v>67.078742980957031</v>
      </c>
      <c r="J2810" s="64">
        <v>0</v>
      </c>
    </row>
    <row r="2811" spans="1:10" x14ac:dyDescent="0.25">
      <c r="A2811" s="3" t="str">
        <f t="shared" si="43"/>
        <v>Climate Zone99/9/2021 (3:58pm-5:00pm)2</v>
      </c>
      <c r="B2811" t="s">
        <v>67</v>
      </c>
      <c r="C2811" t="s">
        <v>182</v>
      </c>
      <c r="D2811" t="s">
        <v>173</v>
      </c>
      <c r="E2811" t="s">
        <v>175</v>
      </c>
      <c r="F2811" s="69">
        <v>11.040079116821289</v>
      </c>
      <c r="G2811" s="69">
        <v>10.830239295959473</v>
      </c>
      <c r="H2811" s="69">
        <v>0.23450911045074463</v>
      </c>
      <c r="I2811" s="69">
        <v>67.150344848632813</v>
      </c>
      <c r="J2811" s="64">
        <v>0</v>
      </c>
    </row>
    <row r="2812" spans="1:10" x14ac:dyDescent="0.25">
      <c r="A2812" s="3" t="str">
        <f t="shared" si="43"/>
        <v>Climate Zone99/9/2021 (3:58pm-5:00pm)3</v>
      </c>
      <c r="B2812" t="s">
        <v>67</v>
      </c>
      <c r="C2812" t="s">
        <v>182</v>
      </c>
      <c r="D2812" t="s">
        <v>173</v>
      </c>
      <c r="E2812" t="s">
        <v>176</v>
      </c>
      <c r="F2812" s="69">
        <v>10.78376579284668</v>
      </c>
      <c r="G2812" s="69">
        <v>10.519618988037109</v>
      </c>
      <c r="H2812" s="69">
        <v>0.21239341795444489</v>
      </c>
      <c r="I2812" s="69">
        <v>67.354354858398438</v>
      </c>
      <c r="J2812" s="64">
        <v>0</v>
      </c>
    </row>
    <row r="2813" spans="1:10" x14ac:dyDescent="0.25">
      <c r="A2813" s="3" t="str">
        <f t="shared" si="43"/>
        <v>Climate Zone99/9/2021 (3:58pm-5:00pm)4</v>
      </c>
      <c r="B2813" t="s">
        <v>67</v>
      </c>
      <c r="C2813" t="s">
        <v>182</v>
      </c>
      <c r="D2813" t="s">
        <v>173</v>
      </c>
      <c r="E2813" t="s">
        <v>177</v>
      </c>
      <c r="F2813" s="69">
        <v>10.682604789733887</v>
      </c>
      <c r="G2813" s="69">
        <v>10.599653244018555</v>
      </c>
      <c r="H2813" s="69">
        <v>0.22202922403812408</v>
      </c>
      <c r="I2813" s="69">
        <v>67.609382629394531</v>
      </c>
      <c r="J2813" s="64">
        <v>0</v>
      </c>
    </row>
    <row r="2814" spans="1:10" x14ac:dyDescent="0.25">
      <c r="A2814" s="3" t="str">
        <f t="shared" si="43"/>
        <v>Climate Zone99/9/2021 (3:58pm-5:00pm)5</v>
      </c>
      <c r="B2814" t="s">
        <v>67</v>
      </c>
      <c r="C2814" t="s">
        <v>182</v>
      </c>
      <c r="D2814" t="s">
        <v>173</v>
      </c>
      <c r="E2814" t="s">
        <v>178</v>
      </c>
      <c r="F2814" s="69">
        <v>11.049262046813965</v>
      </c>
      <c r="G2814" s="69">
        <v>10.981710433959961</v>
      </c>
      <c r="H2814" s="69">
        <v>0.21285590529441833</v>
      </c>
      <c r="I2814" s="69">
        <v>68.196517944335938</v>
      </c>
      <c r="J2814" s="64">
        <v>0</v>
      </c>
    </row>
    <row r="2815" spans="1:10" x14ac:dyDescent="0.25">
      <c r="A2815" s="3" t="str">
        <f t="shared" si="43"/>
        <v>Climate Zone99/9/2021 (3:58pm-5:00pm)6</v>
      </c>
      <c r="B2815" t="s">
        <v>67</v>
      </c>
      <c r="C2815" t="s">
        <v>182</v>
      </c>
      <c r="D2815" t="s">
        <v>173</v>
      </c>
      <c r="E2815" t="s">
        <v>179</v>
      </c>
      <c r="F2815" s="69">
        <v>13.268277168273926</v>
      </c>
      <c r="G2815" s="69">
        <v>13.054884910583496</v>
      </c>
      <c r="H2815" s="69">
        <v>0.25039967894554138</v>
      </c>
      <c r="I2815" s="69">
        <v>69.443832397460938</v>
      </c>
      <c r="J2815" s="64">
        <v>0</v>
      </c>
    </row>
    <row r="2816" spans="1:10" x14ac:dyDescent="0.25">
      <c r="A2816" s="3" t="str">
        <f t="shared" si="43"/>
        <v>Climate Zone99/9/2021 (3:58pm-5:00pm)7</v>
      </c>
      <c r="B2816" t="s">
        <v>67</v>
      </c>
      <c r="C2816" t="s">
        <v>182</v>
      </c>
      <c r="D2816" t="s">
        <v>173</v>
      </c>
      <c r="E2816" t="s">
        <v>180</v>
      </c>
      <c r="F2816" s="69">
        <v>17.754535675048828</v>
      </c>
      <c r="G2816" s="69">
        <v>17.831710815429688</v>
      </c>
      <c r="H2816" s="69">
        <v>0.32582506537437439</v>
      </c>
      <c r="I2816" s="69">
        <v>70.611259460449219</v>
      </c>
      <c r="J2816" s="64">
        <v>0</v>
      </c>
    </row>
    <row r="2817" spans="1:10" x14ac:dyDescent="0.25">
      <c r="A2817" s="3" t="str">
        <f t="shared" si="43"/>
        <v>Climate Zone99/9/2021 (3:58pm-5:00pm)8</v>
      </c>
      <c r="B2817" t="s">
        <v>67</v>
      </c>
      <c r="C2817" t="s">
        <v>182</v>
      </c>
      <c r="D2817" t="s">
        <v>173</v>
      </c>
      <c r="E2817" t="s">
        <v>181</v>
      </c>
      <c r="F2817" s="69">
        <v>23.531082153320313</v>
      </c>
      <c r="G2817" s="69">
        <v>23.733005523681641</v>
      </c>
      <c r="H2817" s="69">
        <v>0.43428599834442139</v>
      </c>
      <c r="I2817" s="69">
        <v>70.267616271972656</v>
      </c>
      <c r="J2817" s="64">
        <v>0</v>
      </c>
    </row>
    <row r="2818" spans="1:10" x14ac:dyDescent="0.25">
      <c r="A2818" s="3" t="str">
        <f t="shared" si="43"/>
        <v>Climate Zone99/9/2021 (3:58pm-5:00pm)9</v>
      </c>
      <c r="B2818" t="s">
        <v>67</v>
      </c>
      <c r="C2818" t="s">
        <v>182</v>
      </c>
      <c r="D2818" t="s">
        <v>173</v>
      </c>
      <c r="E2818" t="s">
        <v>182</v>
      </c>
      <c r="F2818" s="69">
        <v>30.994318008422852</v>
      </c>
      <c r="G2818" s="69">
        <v>30.829113006591797</v>
      </c>
      <c r="H2818" s="69">
        <v>0.45759391784667969</v>
      </c>
      <c r="I2818" s="69">
        <v>71.170318603515625</v>
      </c>
      <c r="J2818" s="64">
        <v>0</v>
      </c>
    </row>
    <row r="2819" spans="1:10" x14ac:dyDescent="0.25">
      <c r="A2819" s="3" t="str">
        <f t="shared" ref="A2819:A2882" si="44">B2819&amp;C2819&amp;D2819&amp;E2819</f>
        <v>Climate Zone99/9/2021 (3:58pm-5:00pm)10</v>
      </c>
      <c r="B2819" t="s">
        <v>67</v>
      </c>
      <c r="C2819" t="s">
        <v>182</v>
      </c>
      <c r="D2819" t="s">
        <v>173</v>
      </c>
      <c r="E2819" t="s">
        <v>183</v>
      </c>
      <c r="F2819" s="69">
        <v>33.21600341796875</v>
      </c>
      <c r="G2819" s="69">
        <v>33.438556671142578</v>
      </c>
      <c r="H2819" s="69">
        <v>0.54104399681091309</v>
      </c>
      <c r="I2819" s="69">
        <v>74.904258728027344</v>
      </c>
      <c r="J2819" s="64">
        <v>0</v>
      </c>
    </row>
    <row r="2820" spans="1:10" x14ac:dyDescent="0.25">
      <c r="A2820" s="3" t="str">
        <f t="shared" si="44"/>
        <v>Climate Zone99/9/2021 (3:58pm-5:00pm)11</v>
      </c>
      <c r="B2820" t="s">
        <v>67</v>
      </c>
      <c r="C2820" t="s">
        <v>182</v>
      </c>
      <c r="D2820" t="s">
        <v>173</v>
      </c>
      <c r="E2820" t="s">
        <v>184</v>
      </c>
      <c r="F2820" s="69">
        <v>35.627025604248047</v>
      </c>
      <c r="G2820" s="69">
        <v>35.837673187255859</v>
      </c>
      <c r="H2820" s="69">
        <v>0.45898362994194031</v>
      </c>
      <c r="I2820" s="69">
        <v>79.119049072265625</v>
      </c>
      <c r="J2820" s="64">
        <v>0</v>
      </c>
    </row>
    <row r="2821" spans="1:10" x14ac:dyDescent="0.25">
      <c r="A2821" s="3" t="str">
        <f t="shared" si="44"/>
        <v>Climate Zone99/9/2021 (3:58pm-5:00pm)12</v>
      </c>
      <c r="B2821" t="s">
        <v>67</v>
      </c>
      <c r="C2821" t="s">
        <v>182</v>
      </c>
      <c r="D2821" t="s">
        <v>173</v>
      </c>
      <c r="E2821" t="s">
        <v>185</v>
      </c>
      <c r="F2821" s="69">
        <v>38.424819946289063</v>
      </c>
      <c r="G2821" s="69">
        <v>38.727638244628906</v>
      </c>
      <c r="H2821" s="69">
        <v>0.48023870587348938</v>
      </c>
      <c r="I2821" s="69">
        <v>83.765647888183594</v>
      </c>
      <c r="J2821" s="64">
        <v>0</v>
      </c>
    </row>
    <row r="2822" spans="1:10" x14ac:dyDescent="0.25">
      <c r="A2822" s="3" t="str">
        <f t="shared" si="44"/>
        <v>Climate Zone99/9/2021 (3:58pm-5:00pm)13</v>
      </c>
      <c r="B2822" t="s">
        <v>67</v>
      </c>
      <c r="C2822" t="s">
        <v>182</v>
      </c>
      <c r="D2822" t="s">
        <v>173</v>
      </c>
      <c r="E2822" t="s">
        <v>186</v>
      </c>
      <c r="F2822" s="69">
        <v>40.056102752685547</v>
      </c>
      <c r="G2822" s="69">
        <v>39.789772033691406</v>
      </c>
      <c r="H2822" s="69">
        <v>0.26439732313156128</v>
      </c>
      <c r="I2822" s="69">
        <v>87.239395141601563</v>
      </c>
      <c r="J2822" s="64">
        <v>0</v>
      </c>
    </row>
    <row r="2823" spans="1:10" x14ac:dyDescent="0.25">
      <c r="A2823" s="3" t="str">
        <f t="shared" si="44"/>
        <v>Climate Zone99/9/2021 (3:58pm-5:00pm)14</v>
      </c>
      <c r="B2823" t="s">
        <v>67</v>
      </c>
      <c r="C2823" t="s">
        <v>182</v>
      </c>
      <c r="D2823" t="s">
        <v>173</v>
      </c>
      <c r="E2823" t="s">
        <v>187</v>
      </c>
      <c r="F2823" s="69">
        <v>42.382907867431641</v>
      </c>
      <c r="G2823" s="69">
        <v>42.649234771728516</v>
      </c>
      <c r="H2823" s="69">
        <v>0.26439732313156128</v>
      </c>
      <c r="I2823" s="69">
        <v>90.534912109375</v>
      </c>
      <c r="J2823" s="64">
        <v>0</v>
      </c>
    </row>
    <row r="2824" spans="1:10" x14ac:dyDescent="0.25">
      <c r="A2824" s="3" t="str">
        <f t="shared" si="44"/>
        <v>Climate Zone99/9/2021 (3:58pm-5:00pm)15</v>
      </c>
      <c r="B2824" t="s">
        <v>67</v>
      </c>
      <c r="C2824" t="s">
        <v>182</v>
      </c>
      <c r="D2824" t="s">
        <v>173</v>
      </c>
      <c r="E2824" t="s">
        <v>188</v>
      </c>
      <c r="F2824" s="69">
        <v>42.677585601806641</v>
      </c>
      <c r="G2824" s="69">
        <v>42.991176605224609</v>
      </c>
      <c r="H2824" s="69">
        <v>0.55520427227020264</v>
      </c>
      <c r="I2824" s="69">
        <v>92.663612365722656</v>
      </c>
      <c r="J2824" s="64">
        <v>0</v>
      </c>
    </row>
    <row r="2825" spans="1:10" x14ac:dyDescent="0.25">
      <c r="A2825" s="3" t="str">
        <f t="shared" si="44"/>
        <v>Climate Zone99/9/2021 (3:58pm-5:00pm)16</v>
      </c>
      <c r="B2825" t="s">
        <v>67</v>
      </c>
      <c r="C2825" t="s">
        <v>182</v>
      </c>
      <c r="D2825" t="s">
        <v>173</v>
      </c>
      <c r="E2825" t="s">
        <v>189</v>
      </c>
      <c r="F2825" s="69">
        <v>37.554134368896484</v>
      </c>
      <c r="G2825" s="69">
        <v>38.565162658691406</v>
      </c>
      <c r="H2825" s="69">
        <v>0.63696634769439697</v>
      </c>
      <c r="I2825" s="69">
        <v>94.285682678222656</v>
      </c>
      <c r="J2825" s="64">
        <v>0</v>
      </c>
    </row>
    <row r="2826" spans="1:10" x14ac:dyDescent="0.25">
      <c r="A2826" s="3" t="str">
        <f t="shared" si="44"/>
        <v>Climate Zone99/9/2021 (3:58pm-5:00pm)17</v>
      </c>
      <c r="B2826" t="s">
        <v>67</v>
      </c>
      <c r="C2826" t="s">
        <v>182</v>
      </c>
      <c r="D2826" t="s">
        <v>173</v>
      </c>
      <c r="E2826" t="s">
        <v>190</v>
      </c>
      <c r="F2826" s="69">
        <v>29.956693649291992</v>
      </c>
      <c r="G2826" s="69">
        <v>26.777276992797852</v>
      </c>
      <c r="H2826" s="69">
        <v>0.63322389125823975</v>
      </c>
      <c r="I2826" s="69">
        <v>94.52685546875</v>
      </c>
      <c r="J2826" s="64">
        <v>0</v>
      </c>
    </row>
    <row r="2827" spans="1:10" x14ac:dyDescent="0.25">
      <c r="A2827" s="3" t="str">
        <f t="shared" si="44"/>
        <v>Climate Zone99/9/2021 (3:58pm-5:00pm)18</v>
      </c>
      <c r="B2827" t="s">
        <v>67</v>
      </c>
      <c r="C2827" t="s">
        <v>182</v>
      </c>
      <c r="D2827" t="s">
        <v>173</v>
      </c>
      <c r="E2827" t="s">
        <v>191</v>
      </c>
      <c r="F2827" s="69">
        <v>24.852758407592773</v>
      </c>
      <c r="G2827" s="69">
        <v>25.652545928955078</v>
      </c>
      <c r="H2827" s="69">
        <v>0.66537892818450928</v>
      </c>
      <c r="I2827" s="69">
        <v>94.042716979980469</v>
      </c>
      <c r="J2827" s="64">
        <v>0</v>
      </c>
    </row>
    <row r="2828" spans="1:10" x14ac:dyDescent="0.25">
      <c r="A2828" s="3" t="str">
        <f t="shared" si="44"/>
        <v>Climate Zone99/9/2021 (3:58pm-5:00pm)19</v>
      </c>
      <c r="B2828" t="s">
        <v>67</v>
      </c>
      <c r="C2828" t="s">
        <v>182</v>
      </c>
      <c r="D2828" t="s">
        <v>173</v>
      </c>
      <c r="E2828" t="s">
        <v>192</v>
      </c>
      <c r="F2828" s="69">
        <v>20.327703475952148</v>
      </c>
      <c r="G2828" s="69">
        <v>21.072879791259766</v>
      </c>
      <c r="H2828" s="69">
        <v>0.56550759077072144</v>
      </c>
      <c r="I2828" s="69">
        <v>90.918251037597656</v>
      </c>
      <c r="J2828" s="64">
        <v>0</v>
      </c>
    </row>
    <row r="2829" spans="1:10" x14ac:dyDescent="0.25">
      <c r="A2829" s="3" t="str">
        <f t="shared" si="44"/>
        <v>Climate Zone99/9/2021 (3:58pm-5:00pm)20</v>
      </c>
      <c r="B2829" t="s">
        <v>67</v>
      </c>
      <c r="C2829" t="s">
        <v>182</v>
      </c>
      <c r="D2829" t="s">
        <v>173</v>
      </c>
      <c r="E2829" t="s">
        <v>193</v>
      </c>
      <c r="F2829" s="69">
        <v>19.169578552246094</v>
      </c>
      <c r="G2829" s="69">
        <v>19.589900970458984</v>
      </c>
      <c r="H2829" s="69">
        <v>0.56413048505783081</v>
      </c>
      <c r="I2829" s="69">
        <v>86.401718139648438</v>
      </c>
      <c r="J2829" s="64">
        <v>0</v>
      </c>
    </row>
    <row r="2830" spans="1:10" x14ac:dyDescent="0.25">
      <c r="A2830" s="3" t="str">
        <f t="shared" si="44"/>
        <v>Climate Zone99/9/2021 (3:58pm-5:00pm)21</v>
      </c>
      <c r="B2830" t="s">
        <v>67</v>
      </c>
      <c r="C2830" t="s">
        <v>182</v>
      </c>
      <c r="D2830" t="s">
        <v>173</v>
      </c>
      <c r="E2830" t="s">
        <v>194</v>
      </c>
      <c r="F2830" s="69">
        <v>16.936994552612305</v>
      </c>
      <c r="G2830" s="69">
        <v>17.371337890625</v>
      </c>
      <c r="H2830" s="69">
        <v>0.48687878251075745</v>
      </c>
      <c r="I2830" s="69">
        <v>81.236717224121094</v>
      </c>
      <c r="J2830" s="64">
        <v>0</v>
      </c>
    </row>
    <row r="2831" spans="1:10" x14ac:dyDescent="0.25">
      <c r="A2831" s="3" t="str">
        <f t="shared" si="44"/>
        <v>Climate Zone99/9/2021 (3:58pm-5:00pm)22</v>
      </c>
      <c r="B2831" t="s">
        <v>67</v>
      </c>
      <c r="C2831" t="s">
        <v>182</v>
      </c>
      <c r="D2831" t="s">
        <v>173</v>
      </c>
      <c r="E2831" t="s">
        <v>195</v>
      </c>
      <c r="F2831" s="69">
        <v>14.876710891723633</v>
      </c>
      <c r="G2831" s="69">
        <v>14.934658050537109</v>
      </c>
      <c r="H2831" s="69">
        <v>0.45657700300216675</v>
      </c>
      <c r="I2831" s="69">
        <v>77.234352111816406</v>
      </c>
      <c r="J2831" s="64">
        <v>0</v>
      </c>
    </row>
    <row r="2832" spans="1:10" x14ac:dyDescent="0.25">
      <c r="A2832" s="3" t="str">
        <f t="shared" si="44"/>
        <v>Climate Zone99/9/2021 (3:58pm-5:00pm)23</v>
      </c>
      <c r="B2832" t="s">
        <v>67</v>
      </c>
      <c r="C2832" t="s">
        <v>182</v>
      </c>
      <c r="D2832" t="s">
        <v>173</v>
      </c>
      <c r="E2832" t="s">
        <v>196</v>
      </c>
      <c r="F2832" s="69">
        <v>13.124171257019043</v>
      </c>
      <c r="G2832" s="69">
        <v>13.104587554931641</v>
      </c>
      <c r="H2832" s="69">
        <v>0.37964692711830139</v>
      </c>
      <c r="I2832" s="69">
        <v>74.581031799316406</v>
      </c>
      <c r="J2832" s="64">
        <v>0</v>
      </c>
    </row>
    <row r="2833" spans="1:10" x14ac:dyDescent="0.25">
      <c r="A2833" s="3" t="str">
        <f t="shared" si="44"/>
        <v>Climate Zone99/9/2021 (3:58pm-5:00pm)24</v>
      </c>
      <c r="B2833" t="s">
        <v>67</v>
      </c>
      <c r="C2833" t="s">
        <v>182</v>
      </c>
      <c r="D2833" t="s">
        <v>173</v>
      </c>
      <c r="E2833" t="s">
        <v>197</v>
      </c>
      <c r="F2833" s="69">
        <v>12.024771690368652</v>
      </c>
      <c r="G2833" s="69">
        <v>12.117373466491699</v>
      </c>
      <c r="H2833" s="69">
        <v>0.35074451565742493</v>
      </c>
      <c r="I2833" s="69">
        <v>72.467681884765625</v>
      </c>
      <c r="J2833" s="64">
        <v>0</v>
      </c>
    </row>
    <row r="2834" spans="1:10" x14ac:dyDescent="0.25">
      <c r="A2834" s="3" t="str">
        <f t="shared" si="44"/>
        <v>Climate Zone9Average Event Day (5:00pm-6:00pm)1</v>
      </c>
      <c r="B2834" t="s">
        <v>67</v>
      </c>
      <c r="C2834" t="s">
        <v>182</v>
      </c>
      <c r="D2834" t="s">
        <v>167</v>
      </c>
      <c r="E2834" t="s">
        <v>174</v>
      </c>
      <c r="F2834" s="69">
        <v>10.611032485961914</v>
      </c>
      <c r="G2834" s="69">
        <v>10.371516227722168</v>
      </c>
      <c r="H2834" s="69">
        <v>0.14601334929466248</v>
      </c>
      <c r="I2834" s="69">
        <v>69.789169311523438</v>
      </c>
      <c r="J2834" s="64">
        <v>0</v>
      </c>
    </row>
    <row r="2835" spans="1:10" x14ac:dyDescent="0.25">
      <c r="A2835" s="3" t="str">
        <f t="shared" si="44"/>
        <v>Climate Zone9Average Event Day (5:00pm-6:00pm)2</v>
      </c>
      <c r="B2835" t="s">
        <v>67</v>
      </c>
      <c r="C2835" t="s">
        <v>182</v>
      </c>
      <c r="D2835" t="s">
        <v>167</v>
      </c>
      <c r="E2835" t="s">
        <v>175</v>
      </c>
      <c r="F2835" s="69">
        <v>10.485487937927246</v>
      </c>
      <c r="G2835" s="69">
        <v>10.33159065246582</v>
      </c>
      <c r="H2835" s="69">
        <v>0.11080893874168396</v>
      </c>
      <c r="I2835" s="69">
        <v>68.388351440429688</v>
      </c>
      <c r="J2835" s="64">
        <v>0</v>
      </c>
    </row>
    <row r="2836" spans="1:10" x14ac:dyDescent="0.25">
      <c r="A2836" s="3" t="str">
        <f t="shared" si="44"/>
        <v>Climate Zone9Average Event Day (5:00pm-6:00pm)3</v>
      </c>
      <c r="B2836" t="s">
        <v>67</v>
      </c>
      <c r="C2836" t="s">
        <v>182</v>
      </c>
      <c r="D2836" t="s">
        <v>167</v>
      </c>
      <c r="E2836" t="s">
        <v>176</v>
      </c>
      <c r="F2836" s="69">
        <v>10.257861137390137</v>
      </c>
      <c r="G2836" s="69">
        <v>10.098822593688965</v>
      </c>
      <c r="H2836" s="69">
        <v>0.1093236580491066</v>
      </c>
      <c r="I2836" s="69">
        <v>67.744728088378906</v>
      </c>
      <c r="J2836" s="64">
        <v>0</v>
      </c>
    </row>
    <row r="2837" spans="1:10" x14ac:dyDescent="0.25">
      <c r="A2837" s="3" t="str">
        <f t="shared" si="44"/>
        <v>Climate Zone9Average Event Day (5:00pm-6:00pm)4</v>
      </c>
      <c r="B2837" t="s">
        <v>67</v>
      </c>
      <c r="C2837" t="s">
        <v>182</v>
      </c>
      <c r="D2837" t="s">
        <v>167</v>
      </c>
      <c r="E2837" t="s">
        <v>177</v>
      </c>
      <c r="F2837" s="69">
        <v>10.275493621826172</v>
      </c>
      <c r="G2837" s="69">
        <v>10.038084030151367</v>
      </c>
      <c r="H2837" s="69">
        <v>0.11335203796625137</v>
      </c>
      <c r="I2837" s="69">
        <v>67.152549743652344</v>
      </c>
      <c r="J2837" s="64">
        <v>0</v>
      </c>
    </row>
    <row r="2838" spans="1:10" x14ac:dyDescent="0.25">
      <c r="A2838" s="3" t="str">
        <f t="shared" si="44"/>
        <v>Climate Zone9Average Event Day (5:00pm-6:00pm)5</v>
      </c>
      <c r="B2838" t="s">
        <v>67</v>
      </c>
      <c r="C2838" t="s">
        <v>182</v>
      </c>
      <c r="D2838" t="s">
        <v>167</v>
      </c>
      <c r="E2838" t="s">
        <v>178</v>
      </c>
      <c r="F2838" s="69">
        <v>10.721839904785156</v>
      </c>
      <c r="G2838" s="69">
        <v>10.518585205078125</v>
      </c>
      <c r="H2838" s="69">
        <v>0.13578276336193085</v>
      </c>
      <c r="I2838" s="69">
        <v>66.743515014648438</v>
      </c>
      <c r="J2838" s="64">
        <v>0</v>
      </c>
    </row>
    <row r="2839" spans="1:10" x14ac:dyDescent="0.25">
      <c r="A2839" s="3" t="str">
        <f t="shared" si="44"/>
        <v>Climate Zone9Average Event Day (5:00pm-6:00pm)6</v>
      </c>
      <c r="B2839" t="s">
        <v>67</v>
      </c>
      <c r="C2839" t="s">
        <v>182</v>
      </c>
      <c r="D2839" t="s">
        <v>167</v>
      </c>
      <c r="E2839" t="s">
        <v>179</v>
      </c>
      <c r="F2839" s="69">
        <v>12.078607559204102</v>
      </c>
      <c r="G2839" s="69">
        <v>11.874334335327148</v>
      </c>
      <c r="H2839" s="69">
        <v>0.2020106315612793</v>
      </c>
      <c r="I2839" s="69">
        <v>66.402595520019531</v>
      </c>
      <c r="J2839" s="64">
        <v>0</v>
      </c>
    </row>
    <row r="2840" spans="1:10" x14ac:dyDescent="0.25">
      <c r="A2840" s="3" t="str">
        <f t="shared" si="44"/>
        <v>Climate Zone9Average Event Day (5:00pm-6:00pm)7</v>
      </c>
      <c r="B2840" t="s">
        <v>67</v>
      </c>
      <c r="C2840" t="s">
        <v>182</v>
      </c>
      <c r="D2840" t="s">
        <v>167</v>
      </c>
      <c r="E2840" t="s">
        <v>180</v>
      </c>
      <c r="F2840" s="69">
        <v>14.561306953430176</v>
      </c>
      <c r="G2840" s="69">
        <v>14.459121704101563</v>
      </c>
      <c r="H2840" s="69">
        <v>0.2273329496383667</v>
      </c>
      <c r="I2840" s="69">
        <v>66.69232177734375</v>
      </c>
      <c r="J2840" s="64">
        <v>0</v>
      </c>
    </row>
    <row r="2841" spans="1:10" x14ac:dyDescent="0.25">
      <c r="A2841" s="3" t="str">
        <f t="shared" si="44"/>
        <v>Climate Zone9Average Event Day (5:00pm-6:00pm)8</v>
      </c>
      <c r="B2841" t="s">
        <v>67</v>
      </c>
      <c r="C2841" t="s">
        <v>182</v>
      </c>
      <c r="D2841" t="s">
        <v>167</v>
      </c>
      <c r="E2841" t="s">
        <v>181</v>
      </c>
      <c r="F2841" s="69">
        <v>17.949153900146484</v>
      </c>
      <c r="G2841" s="69">
        <v>17.710100173950195</v>
      </c>
      <c r="H2841" s="69">
        <v>0.18927858769893646</v>
      </c>
      <c r="I2841" s="69">
        <v>68.165718078613281</v>
      </c>
      <c r="J2841" s="64">
        <v>0</v>
      </c>
    </row>
    <row r="2842" spans="1:10" x14ac:dyDescent="0.25">
      <c r="A2842" s="3" t="str">
        <f t="shared" si="44"/>
        <v>Climate Zone9Average Event Day (5:00pm-6:00pm)9</v>
      </c>
      <c r="B2842" t="s">
        <v>67</v>
      </c>
      <c r="C2842" t="s">
        <v>182</v>
      </c>
      <c r="D2842" t="s">
        <v>167</v>
      </c>
      <c r="E2842" t="s">
        <v>182</v>
      </c>
      <c r="F2842" s="69">
        <v>21.419343948364258</v>
      </c>
      <c r="G2842" s="69">
        <v>21.428554534912109</v>
      </c>
      <c r="H2842" s="69">
        <v>0.249831423163414</v>
      </c>
      <c r="I2842" s="69">
        <v>71.702003479003906</v>
      </c>
      <c r="J2842" s="64">
        <v>0</v>
      </c>
    </row>
    <row r="2843" spans="1:10" x14ac:dyDescent="0.25">
      <c r="A2843" s="3" t="str">
        <f t="shared" si="44"/>
        <v>Climate Zone9Average Event Day (5:00pm-6:00pm)10</v>
      </c>
      <c r="B2843" t="s">
        <v>67</v>
      </c>
      <c r="C2843" t="s">
        <v>182</v>
      </c>
      <c r="D2843" t="s">
        <v>167</v>
      </c>
      <c r="E2843" t="s">
        <v>183</v>
      </c>
      <c r="F2843" s="69">
        <v>24.520584106445313</v>
      </c>
      <c r="G2843" s="69">
        <v>24.596202850341797</v>
      </c>
      <c r="H2843" s="69">
        <v>0.26252967119216919</v>
      </c>
      <c r="I2843" s="69">
        <v>77.467147827148438</v>
      </c>
      <c r="J2843" s="64">
        <v>0</v>
      </c>
    </row>
    <row r="2844" spans="1:10" x14ac:dyDescent="0.25">
      <c r="A2844" s="3" t="str">
        <f t="shared" si="44"/>
        <v>Climate Zone9Average Event Day (5:00pm-6:00pm)11</v>
      </c>
      <c r="B2844" t="s">
        <v>67</v>
      </c>
      <c r="C2844" t="s">
        <v>182</v>
      </c>
      <c r="D2844" t="s">
        <v>167</v>
      </c>
      <c r="E2844" t="s">
        <v>184</v>
      </c>
      <c r="F2844" s="69">
        <v>26.510330200195313</v>
      </c>
      <c r="G2844" s="69">
        <v>26.464242935180664</v>
      </c>
      <c r="H2844" s="69">
        <v>0.30374360084533691</v>
      </c>
      <c r="I2844" s="69">
        <v>80.750228881835938</v>
      </c>
      <c r="J2844" s="64">
        <v>0</v>
      </c>
    </row>
    <row r="2845" spans="1:10" x14ac:dyDescent="0.25">
      <c r="A2845" s="3" t="str">
        <f t="shared" si="44"/>
        <v>Climate Zone9Average Event Day (5:00pm-6:00pm)12</v>
      </c>
      <c r="B2845" t="s">
        <v>67</v>
      </c>
      <c r="C2845" t="s">
        <v>182</v>
      </c>
      <c r="D2845" t="s">
        <v>167</v>
      </c>
      <c r="E2845" t="s">
        <v>185</v>
      </c>
      <c r="F2845" s="69">
        <v>28.038997650146484</v>
      </c>
      <c r="G2845" s="69">
        <v>27.992706298828125</v>
      </c>
      <c r="H2845" s="69">
        <v>0.22194124758243561</v>
      </c>
      <c r="I2845" s="69">
        <v>84.691726684570313</v>
      </c>
      <c r="J2845" s="64">
        <v>0</v>
      </c>
    </row>
    <row r="2846" spans="1:10" x14ac:dyDescent="0.25">
      <c r="A2846" s="3" t="str">
        <f t="shared" si="44"/>
        <v>Climate Zone9Average Event Day (5:00pm-6:00pm)13</v>
      </c>
      <c r="B2846" t="s">
        <v>67</v>
      </c>
      <c r="C2846" t="s">
        <v>182</v>
      </c>
      <c r="D2846" t="s">
        <v>167</v>
      </c>
      <c r="E2846" t="s">
        <v>186</v>
      </c>
      <c r="F2846" s="69">
        <v>29.338033676147461</v>
      </c>
      <c r="G2846" s="69">
        <v>29.361843109130859</v>
      </c>
      <c r="H2846" s="69">
        <v>0.1064317375421524</v>
      </c>
      <c r="I2846" s="69">
        <v>88.009674072265625</v>
      </c>
      <c r="J2846" s="64">
        <v>0</v>
      </c>
    </row>
    <row r="2847" spans="1:10" x14ac:dyDescent="0.25">
      <c r="A2847" s="3" t="str">
        <f t="shared" si="44"/>
        <v>Climate Zone9Average Event Day (5:00pm-6:00pm)14</v>
      </c>
      <c r="B2847" t="s">
        <v>67</v>
      </c>
      <c r="C2847" t="s">
        <v>182</v>
      </c>
      <c r="D2847" t="s">
        <v>167</v>
      </c>
      <c r="E2847" t="s">
        <v>187</v>
      </c>
      <c r="F2847" s="69">
        <v>30.583425521850586</v>
      </c>
      <c r="G2847" s="69">
        <v>30.544475555419922</v>
      </c>
      <c r="H2847" s="69">
        <v>0.10884860157966614</v>
      </c>
      <c r="I2847" s="69">
        <v>90.645736694335938</v>
      </c>
      <c r="J2847" s="64">
        <v>0</v>
      </c>
    </row>
    <row r="2848" spans="1:10" x14ac:dyDescent="0.25">
      <c r="A2848" s="3" t="str">
        <f t="shared" si="44"/>
        <v>Climate Zone9Average Event Day (5:00pm-6:00pm)15</v>
      </c>
      <c r="B2848" t="s">
        <v>67</v>
      </c>
      <c r="C2848" t="s">
        <v>182</v>
      </c>
      <c r="D2848" t="s">
        <v>167</v>
      </c>
      <c r="E2848" t="s">
        <v>188</v>
      </c>
      <c r="F2848" s="69">
        <v>31.001337051391602</v>
      </c>
      <c r="G2848" s="69">
        <v>31.192628860473633</v>
      </c>
      <c r="H2848" s="69">
        <v>0.2280050665140152</v>
      </c>
      <c r="I2848" s="69">
        <v>92.8275146484375</v>
      </c>
      <c r="J2848" s="64">
        <v>0</v>
      </c>
    </row>
    <row r="2849" spans="1:10" x14ac:dyDescent="0.25">
      <c r="A2849" s="3" t="str">
        <f t="shared" si="44"/>
        <v>Climate Zone9Average Event Day (5:00pm-6:00pm)16</v>
      </c>
      <c r="B2849" t="s">
        <v>67</v>
      </c>
      <c r="C2849" t="s">
        <v>182</v>
      </c>
      <c r="D2849" t="s">
        <v>167</v>
      </c>
      <c r="E2849" t="s">
        <v>189</v>
      </c>
      <c r="F2849" s="69">
        <v>29.064929962158203</v>
      </c>
      <c r="G2849" s="69">
        <v>29.108860015869141</v>
      </c>
      <c r="H2849" s="69">
        <v>0.24777556955814362</v>
      </c>
      <c r="I2849" s="69">
        <v>93.1326904296875</v>
      </c>
      <c r="J2849" s="64">
        <v>0</v>
      </c>
    </row>
    <row r="2850" spans="1:10" x14ac:dyDescent="0.25">
      <c r="A2850" s="3" t="str">
        <f t="shared" si="44"/>
        <v>Climate Zone9Average Event Day (5:00pm-6:00pm)17</v>
      </c>
      <c r="B2850" t="s">
        <v>67</v>
      </c>
      <c r="C2850" t="s">
        <v>182</v>
      </c>
      <c r="D2850" t="s">
        <v>167</v>
      </c>
      <c r="E2850" t="s">
        <v>190</v>
      </c>
      <c r="F2850" s="69">
        <v>24.367588043212891</v>
      </c>
      <c r="G2850" s="69">
        <v>24.743486404418945</v>
      </c>
      <c r="H2850" s="69">
        <v>0.26370120048522949</v>
      </c>
      <c r="I2850" s="69">
        <v>92.775596618652344</v>
      </c>
      <c r="J2850" s="64">
        <v>0</v>
      </c>
    </row>
    <row r="2851" spans="1:10" x14ac:dyDescent="0.25">
      <c r="A2851" s="3" t="str">
        <f t="shared" si="44"/>
        <v>Climate Zone9Average Event Day (5:00pm-6:00pm)18</v>
      </c>
      <c r="B2851" t="s">
        <v>67</v>
      </c>
      <c r="C2851" t="s">
        <v>182</v>
      </c>
      <c r="D2851" t="s">
        <v>167</v>
      </c>
      <c r="E2851" t="s">
        <v>191</v>
      </c>
      <c r="F2851" s="69">
        <v>20.427038192749023</v>
      </c>
      <c r="G2851" s="69">
        <v>18.521739959716797</v>
      </c>
      <c r="H2851" s="69">
        <v>0.25975522398948669</v>
      </c>
      <c r="I2851" s="69">
        <v>91.466606140136719</v>
      </c>
      <c r="J2851" s="64">
        <v>0</v>
      </c>
    </row>
    <row r="2852" spans="1:10" x14ac:dyDescent="0.25">
      <c r="A2852" s="3" t="str">
        <f t="shared" si="44"/>
        <v>Climate Zone9Average Event Day (5:00pm-6:00pm)19</v>
      </c>
      <c r="B2852" t="s">
        <v>67</v>
      </c>
      <c r="C2852" t="s">
        <v>182</v>
      </c>
      <c r="D2852" t="s">
        <v>167</v>
      </c>
      <c r="E2852" t="s">
        <v>192</v>
      </c>
      <c r="F2852" s="69">
        <v>18.996974945068359</v>
      </c>
      <c r="G2852" s="69">
        <v>19.68052864074707</v>
      </c>
      <c r="H2852" s="69">
        <v>0.26253068447113037</v>
      </c>
      <c r="I2852" s="69">
        <v>89.687980651855469</v>
      </c>
      <c r="J2852" s="64">
        <v>0</v>
      </c>
    </row>
    <row r="2853" spans="1:10" x14ac:dyDescent="0.25">
      <c r="A2853" s="3" t="str">
        <f t="shared" si="44"/>
        <v>Climate Zone9Average Event Day (5:00pm-6:00pm)20</v>
      </c>
      <c r="B2853" t="s">
        <v>67</v>
      </c>
      <c r="C2853" t="s">
        <v>182</v>
      </c>
      <c r="D2853" t="s">
        <v>167</v>
      </c>
      <c r="E2853" t="s">
        <v>193</v>
      </c>
      <c r="F2853" s="69">
        <v>17.284444808959961</v>
      </c>
      <c r="G2853" s="69">
        <v>17.681436538696289</v>
      </c>
      <c r="H2853" s="69">
        <v>0.2296539694070816</v>
      </c>
      <c r="I2853" s="69">
        <v>86.478233337402344</v>
      </c>
      <c r="J2853" s="64">
        <v>0</v>
      </c>
    </row>
    <row r="2854" spans="1:10" x14ac:dyDescent="0.25">
      <c r="A2854" s="3" t="str">
        <f t="shared" si="44"/>
        <v>Climate Zone9Average Event Day (5:00pm-6:00pm)21</v>
      </c>
      <c r="B2854" t="s">
        <v>67</v>
      </c>
      <c r="C2854" t="s">
        <v>182</v>
      </c>
      <c r="D2854" t="s">
        <v>167</v>
      </c>
      <c r="E2854" t="s">
        <v>194</v>
      </c>
      <c r="F2854" s="69">
        <v>16.320154190063477</v>
      </c>
      <c r="G2854" s="69">
        <v>16.485660552978516</v>
      </c>
      <c r="H2854" s="69">
        <v>0.2284931093454361</v>
      </c>
      <c r="I2854" s="69">
        <v>81.605575561523438</v>
      </c>
      <c r="J2854" s="64">
        <v>0</v>
      </c>
    </row>
    <row r="2855" spans="1:10" x14ac:dyDescent="0.25">
      <c r="A2855" s="3" t="str">
        <f t="shared" si="44"/>
        <v>Climate Zone9Average Event Day (5:00pm-6:00pm)22</v>
      </c>
      <c r="B2855" t="s">
        <v>67</v>
      </c>
      <c r="C2855" t="s">
        <v>182</v>
      </c>
      <c r="D2855" t="s">
        <v>167</v>
      </c>
      <c r="E2855" t="s">
        <v>195</v>
      </c>
      <c r="F2855" s="69">
        <v>14.471653938293457</v>
      </c>
      <c r="G2855" s="69">
        <v>14.689644813537598</v>
      </c>
      <c r="H2855" s="69">
        <v>0.19427192211151123</v>
      </c>
      <c r="I2855" s="69">
        <v>76.893600463867188</v>
      </c>
      <c r="J2855" s="64">
        <v>0</v>
      </c>
    </row>
    <row r="2856" spans="1:10" x14ac:dyDescent="0.25">
      <c r="A2856" s="3" t="str">
        <f t="shared" si="44"/>
        <v>Climate Zone9Average Event Day (5:00pm-6:00pm)23</v>
      </c>
      <c r="B2856" t="s">
        <v>67</v>
      </c>
      <c r="C2856" t="s">
        <v>182</v>
      </c>
      <c r="D2856" t="s">
        <v>167</v>
      </c>
      <c r="E2856" t="s">
        <v>196</v>
      </c>
      <c r="F2856" s="69">
        <v>12.762629508972168</v>
      </c>
      <c r="G2856" s="69">
        <v>12.908196449279785</v>
      </c>
      <c r="H2856" s="69">
        <v>0.15968957543373108</v>
      </c>
      <c r="I2856" s="69">
        <v>73.657318115234375</v>
      </c>
      <c r="J2856" s="64">
        <v>0</v>
      </c>
    </row>
    <row r="2857" spans="1:10" x14ac:dyDescent="0.25">
      <c r="A2857" s="3" t="str">
        <f t="shared" si="44"/>
        <v>Climate Zone9Average Event Day (5:00pm-6:00pm)24</v>
      </c>
      <c r="B2857" t="s">
        <v>67</v>
      </c>
      <c r="C2857" t="s">
        <v>182</v>
      </c>
      <c r="D2857" t="s">
        <v>167</v>
      </c>
      <c r="E2857" t="s">
        <v>197</v>
      </c>
      <c r="F2857" s="69">
        <v>11.622377395629883</v>
      </c>
      <c r="G2857" s="69">
        <v>11.682979583740234</v>
      </c>
      <c r="H2857" s="69">
        <v>0.14334860444068909</v>
      </c>
      <c r="I2857" s="69">
        <v>71.316780090332031</v>
      </c>
      <c r="J2857" s="64">
        <v>0</v>
      </c>
    </row>
    <row r="2858" spans="1:10" x14ac:dyDescent="0.25">
      <c r="A2858" s="3" t="str">
        <f t="shared" si="44"/>
        <v>IndustryAgriculture, Mining, Construction6/17/2021 (5:00pm-6:00pm)1</v>
      </c>
      <c r="B2858" t="s">
        <v>62</v>
      </c>
      <c r="C2858" t="s">
        <v>88</v>
      </c>
      <c r="D2858" t="s">
        <v>170</v>
      </c>
      <c r="E2858" t="s">
        <v>174</v>
      </c>
      <c r="F2858" s="69" t="s">
        <v>208</v>
      </c>
      <c r="G2858" s="69" t="s">
        <v>208</v>
      </c>
      <c r="H2858" s="69" t="s">
        <v>208</v>
      </c>
      <c r="I2858" s="69" t="s">
        <v>208</v>
      </c>
      <c r="J2858" s="64">
        <v>1</v>
      </c>
    </row>
    <row r="2859" spans="1:10" x14ac:dyDescent="0.25">
      <c r="A2859" s="3" t="str">
        <f t="shared" si="44"/>
        <v>IndustryAgriculture, Mining, Construction6/17/2021 (5:00pm-6:00pm)2</v>
      </c>
      <c r="B2859" t="s">
        <v>62</v>
      </c>
      <c r="C2859" t="s">
        <v>88</v>
      </c>
      <c r="D2859" t="s">
        <v>170</v>
      </c>
      <c r="E2859" t="s">
        <v>175</v>
      </c>
      <c r="F2859" s="69" t="s">
        <v>208</v>
      </c>
      <c r="G2859" s="69" t="s">
        <v>208</v>
      </c>
      <c r="H2859" s="69" t="s">
        <v>208</v>
      </c>
      <c r="I2859" s="69" t="s">
        <v>208</v>
      </c>
      <c r="J2859" s="64">
        <v>1</v>
      </c>
    </row>
    <row r="2860" spans="1:10" x14ac:dyDescent="0.25">
      <c r="A2860" s="3" t="str">
        <f t="shared" si="44"/>
        <v>IndustryAgriculture, Mining, Construction6/17/2021 (5:00pm-6:00pm)3</v>
      </c>
      <c r="B2860" t="s">
        <v>62</v>
      </c>
      <c r="C2860" t="s">
        <v>88</v>
      </c>
      <c r="D2860" t="s">
        <v>170</v>
      </c>
      <c r="E2860" t="s">
        <v>176</v>
      </c>
      <c r="F2860" s="69" t="s">
        <v>208</v>
      </c>
      <c r="G2860" s="69" t="s">
        <v>208</v>
      </c>
      <c r="H2860" s="69" t="s">
        <v>208</v>
      </c>
      <c r="I2860" s="69" t="s">
        <v>208</v>
      </c>
      <c r="J2860" s="64">
        <v>1</v>
      </c>
    </row>
    <row r="2861" spans="1:10" x14ac:dyDescent="0.25">
      <c r="A2861" s="3" t="str">
        <f t="shared" si="44"/>
        <v>IndustryAgriculture, Mining, Construction6/17/2021 (5:00pm-6:00pm)4</v>
      </c>
      <c r="B2861" t="s">
        <v>62</v>
      </c>
      <c r="C2861" t="s">
        <v>88</v>
      </c>
      <c r="D2861" t="s">
        <v>170</v>
      </c>
      <c r="E2861" t="s">
        <v>177</v>
      </c>
      <c r="F2861" s="69" t="s">
        <v>208</v>
      </c>
      <c r="G2861" s="69" t="s">
        <v>208</v>
      </c>
      <c r="H2861" s="69" t="s">
        <v>208</v>
      </c>
      <c r="I2861" s="69" t="s">
        <v>208</v>
      </c>
      <c r="J2861" s="64">
        <v>1</v>
      </c>
    </row>
    <row r="2862" spans="1:10" x14ac:dyDescent="0.25">
      <c r="A2862" s="3" t="str">
        <f t="shared" si="44"/>
        <v>IndustryAgriculture, Mining, Construction6/17/2021 (5:00pm-6:00pm)5</v>
      </c>
      <c r="B2862" t="s">
        <v>62</v>
      </c>
      <c r="C2862" t="s">
        <v>88</v>
      </c>
      <c r="D2862" t="s">
        <v>170</v>
      </c>
      <c r="E2862" t="s">
        <v>178</v>
      </c>
      <c r="F2862" s="69" t="s">
        <v>208</v>
      </c>
      <c r="G2862" s="69" t="s">
        <v>208</v>
      </c>
      <c r="H2862" s="69" t="s">
        <v>208</v>
      </c>
      <c r="I2862" s="69" t="s">
        <v>208</v>
      </c>
      <c r="J2862" s="64">
        <v>1</v>
      </c>
    </row>
    <row r="2863" spans="1:10" x14ac:dyDescent="0.25">
      <c r="A2863" s="3" t="str">
        <f t="shared" si="44"/>
        <v>IndustryAgriculture, Mining, Construction6/17/2021 (5:00pm-6:00pm)6</v>
      </c>
      <c r="B2863" t="s">
        <v>62</v>
      </c>
      <c r="C2863" t="s">
        <v>88</v>
      </c>
      <c r="D2863" t="s">
        <v>170</v>
      </c>
      <c r="E2863" t="s">
        <v>179</v>
      </c>
      <c r="F2863" s="69" t="s">
        <v>208</v>
      </c>
      <c r="G2863" s="69" t="s">
        <v>208</v>
      </c>
      <c r="H2863" s="69" t="s">
        <v>208</v>
      </c>
      <c r="I2863" s="69" t="s">
        <v>208</v>
      </c>
      <c r="J2863" s="64">
        <v>1</v>
      </c>
    </row>
    <row r="2864" spans="1:10" x14ac:dyDescent="0.25">
      <c r="A2864" s="3" t="str">
        <f t="shared" si="44"/>
        <v>IndustryAgriculture, Mining, Construction6/17/2021 (5:00pm-6:00pm)7</v>
      </c>
      <c r="B2864" t="s">
        <v>62</v>
      </c>
      <c r="C2864" t="s">
        <v>88</v>
      </c>
      <c r="D2864" t="s">
        <v>170</v>
      </c>
      <c r="E2864" t="s">
        <v>180</v>
      </c>
      <c r="F2864" s="69" t="s">
        <v>208</v>
      </c>
      <c r="G2864" s="69" t="s">
        <v>208</v>
      </c>
      <c r="H2864" s="69" t="s">
        <v>208</v>
      </c>
      <c r="I2864" s="69" t="s">
        <v>208</v>
      </c>
      <c r="J2864" s="64">
        <v>1</v>
      </c>
    </row>
    <row r="2865" spans="1:10" x14ac:dyDescent="0.25">
      <c r="A2865" s="3" t="str">
        <f t="shared" si="44"/>
        <v>IndustryAgriculture, Mining, Construction6/17/2021 (5:00pm-6:00pm)8</v>
      </c>
      <c r="B2865" t="s">
        <v>62</v>
      </c>
      <c r="C2865" t="s">
        <v>88</v>
      </c>
      <c r="D2865" t="s">
        <v>170</v>
      </c>
      <c r="E2865" t="s">
        <v>181</v>
      </c>
      <c r="F2865" s="69" t="s">
        <v>208</v>
      </c>
      <c r="G2865" s="69" t="s">
        <v>208</v>
      </c>
      <c r="H2865" s="69" t="s">
        <v>208</v>
      </c>
      <c r="I2865" s="69" t="s">
        <v>208</v>
      </c>
      <c r="J2865" s="64">
        <v>1</v>
      </c>
    </row>
    <row r="2866" spans="1:10" x14ac:dyDescent="0.25">
      <c r="A2866" s="3" t="str">
        <f t="shared" si="44"/>
        <v>IndustryAgriculture, Mining, Construction6/17/2021 (5:00pm-6:00pm)9</v>
      </c>
      <c r="B2866" t="s">
        <v>62</v>
      </c>
      <c r="C2866" t="s">
        <v>88</v>
      </c>
      <c r="D2866" t="s">
        <v>170</v>
      </c>
      <c r="E2866" t="s">
        <v>182</v>
      </c>
      <c r="F2866" s="69" t="s">
        <v>208</v>
      </c>
      <c r="G2866" s="69" t="s">
        <v>208</v>
      </c>
      <c r="H2866" s="69" t="s">
        <v>208</v>
      </c>
      <c r="I2866" s="69" t="s">
        <v>208</v>
      </c>
      <c r="J2866" s="64">
        <v>1</v>
      </c>
    </row>
    <row r="2867" spans="1:10" x14ac:dyDescent="0.25">
      <c r="A2867" s="3" t="str">
        <f t="shared" si="44"/>
        <v>IndustryAgriculture, Mining, Construction6/17/2021 (5:00pm-6:00pm)10</v>
      </c>
      <c r="B2867" t="s">
        <v>62</v>
      </c>
      <c r="C2867" t="s">
        <v>88</v>
      </c>
      <c r="D2867" t="s">
        <v>170</v>
      </c>
      <c r="E2867" t="s">
        <v>183</v>
      </c>
      <c r="F2867" s="69" t="s">
        <v>208</v>
      </c>
      <c r="G2867" s="69" t="s">
        <v>208</v>
      </c>
      <c r="H2867" s="69" t="s">
        <v>208</v>
      </c>
      <c r="I2867" s="69" t="s">
        <v>208</v>
      </c>
      <c r="J2867" s="64">
        <v>1</v>
      </c>
    </row>
    <row r="2868" spans="1:10" x14ac:dyDescent="0.25">
      <c r="A2868" s="3" t="str">
        <f t="shared" si="44"/>
        <v>IndustryAgriculture, Mining, Construction6/17/2021 (5:00pm-6:00pm)11</v>
      </c>
      <c r="B2868" t="s">
        <v>62</v>
      </c>
      <c r="C2868" t="s">
        <v>88</v>
      </c>
      <c r="D2868" t="s">
        <v>170</v>
      </c>
      <c r="E2868" t="s">
        <v>184</v>
      </c>
      <c r="F2868" s="69" t="s">
        <v>208</v>
      </c>
      <c r="G2868" s="69" t="s">
        <v>208</v>
      </c>
      <c r="H2868" s="69" t="s">
        <v>208</v>
      </c>
      <c r="I2868" s="69" t="s">
        <v>208</v>
      </c>
      <c r="J2868" s="64">
        <v>1</v>
      </c>
    </row>
    <row r="2869" spans="1:10" x14ac:dyDescent="0.25">
      <c r="A2869" s="3" t="str">
        <f t="shared" si="44"/>
        <v>IndustryAgriculture, Mining, Construction6/17/2021 (5:00pm-6:00pm)12</v>
      </c>
      <c r="B2869" t="s">
        <v>62</v>
      </c>
      <c r="C2869" t="s">
        <v>88</v>
      </c>
      <c r="D2869" t="s">
        <v>170</v>
      </c>
      <c r="E2869" t="s">
        <v>185</v>
      </c>
      <c r="F2869" s="69" t="s">
        <v>208</v>
      </c>
      <c r="G2869" s="69" t="s">
        <v>208</v>
      </c>
      <c r="H2869" s="69" t="s">
        <v>208</v>
      </c>
      <c r="I2869" s="69" t="s">
        <v>208</v>
      </c>
      <c r="J2869" s="64">
        <v>1</v>
      </c>
    </row>
    <row r="2870" spans="1:10" x14ac:dyDescent="0.25">
      <c r="A2870" s="3" t="str">
        <f t="shared" si="44"/>
        <v>IndustryAgriculture, Mining, Construction6/17/2021 (5:00pm-6:00pm)13</v>
      </c>
      <c r="B2870" t="s">
        <v>62</v>
      </c>
      <c r="C2870" t="s">
        <v>88</v>
      </c>
      <c r="D2870" t="s">
        <v>170</v>
      </c>
      <c r="E2870" t="s">
        <v>186</v>
      </c>
      <c r="F2870" s="69" t="s">
        <v>208</v>
      </c>
      <c r="G2870" s="69" t="s">
        <v>208</v>
      </c>
      <c r="H2870" s="69" t="s">
        <v>208</v>
      </c>
      <c r="I2870" s="69" t="s">
        <v>208</v>
      </c>
      <c r="J2870" s="64">
        <v>1</v>
      </c>
    </row>
    <row r="2871" spans="1:10" x14ac:dyDescent="0.25">
      <c r="A2871" s="3" t="str">
        <f t="shared" si="44"/>
        <v>IndustryAgriculture, Mining, Construction6/17/2021 (5:00pm-6:00pm)14</v>
      </c>
      <c r="B2871" t="s">
        <v>62</v>
      </c>
      <c r="C2871" t="s">
        <v>88</v>
      </c>
      <c r="D2871" t="s">
        <v>170</v>
      </c>
      <c r="E2871" t="s">
        <v>187</v>
      </c>
      <c r="F2871" s="69" t="s">
        <v>208</v>
      </c>
      <c r="G2871" s="69" t="s">
        <v>208</v>
      </c>
      <c r="H2871" s="69" t="s">
        <v>208</v>
      </c>
      <c r="I2871" s="69" t="s">
        <v>208</v>
      </c>
      <c r="J2871" s="64">
        <v>1</v>
      </c>
    </row>
    <row r="2872" spans="1:10" x14ac:dyDescent="0.25">
      <c r="A2872" s="3" t="str">
        <f t="shared" si="44"/>
        <v>IndustryAgriculture, Mining, Construction6/17/2021 (5:00pm-6:00pm)15</v>
      </c>
      <c r="B2872" t="s">
        <v>62</v>
      </c>
      <c r="C2872" t="s">
        <v>88</v>
      </c>
      <c r="D2872" t="s">
        <v>170</v>
      </c>
      <c r="E2872" t="s">
        <v>188</v>
      </c>
      <c r="F2872" s="69" t="s">
        <v>208</v>
      </c>
      <c r="G2872" s="69" t="s">
        <v>208</v>
      </c>
      <c r="H2872" s="69" t="s">
        <v>208</v>
      </c>
      <c r="I2872" s="69" t="s">
        <v>208</v>
      </c>
      <c r="J2872" s="64">
        <v>1</v>
      </c>
    </row>
    <row r="2873" spans="1:10" x14ac:dyDescent="0.25">
      <c r="A2873" s="3" t="str">
        <f t="shared" si="44"/>
        <v>IndustryAgriculture, Mining, Construction6/17/2021 (5:00pm-6:00pm)16</v>
      </c>
      <c r="B2873" t="s">
        <v>62</v>
      </c>
      <c r="C2873" t="s">
        <v>88</v>
      </c>
      <c r="D2873" t="s">
        <v>170</v>
      </c>
      <c r="E2873" t="s">
        <v>189</v>
      </c>
      <c r="F2873" s="69" t="s">
        <v>208</v>
      </c>
      <c r="G2873" s="69" t="s">
        <v>208</v>
      </c>
      <c r="H2873" s="69" t="s">
        <v>208</v>
      </c>
      <c r="I2873" s="69" t="s">
        <v>208</v>
      </c>
      <c r="J2873" s="64">
        <v>1</v>
      </c>
    </row>
    <row r="2874" spans="1:10" x14ac:dyDescent="0.25">
      <c r="A2874" s="3" t="str">
        <f t="shared" si="44"/>
        <v>IndustryAgriculture, Mining, Construction6/17/2021 (5:00pm-6:00pm)17</v>
      </c>
      <c r="B2874" t="s">
        <v>62</v>
      </c>
      <c r="C2874" t="s">
        <v>88</v>
      </c>
      <c r="D2874" t="s">
        <v>170</v>
      </c>
      <c r="E2874" t="s">
        <v>190</v>
      </c>
      <c r="F2874" s="69" t="s">
        <v>208</v>
      </c>
      <c r="G2874" s="69" t="s">
        <v>208</v>
      </c>
      <c r="H2874" s="69" t="s">
        <v>208</v>
      </c>
      <c r="I2874" s="69" t="s">
        <v>208</v>
      </c>
      <c r="J2874" s="64">
        <v>1</v>
      </c>
    </row>
    <row r="2875" spans="1:10" x14ac:dyDescent="0.25">
      <c r="A2875" s="3" t="str">
        <f t="shared" si="44"/>
        <v>IndustryAgriculture, Mining, Construction6/17/2021 (5:00pm-6:00pm)18</v>
      </c>
      <c r="B2875" t="s">
        <v>62</v>
      </c>
      <c r="C2875" t="s">
        <v>88</v>
      </c>
      <c r="D2875" t="s">
        <v>170</v>
      </c>
      <c r="E2875" t="s">
        <v>191</v>
      </c>
      <c r="F2875" s="69" t="s">
        <v>208</v>
      </c>
      <c r="G2875" s="69" t="s">
        <v>208</v>
      </c>
      <c r="H2875" s="69" t="s">
        <v>208</v>
      </c>
      <c r="I2875" s="69" t="s">
        <v>208</v>
      </c>
      <c r="J2875" s="64">
        <v>1</v>
      </c>
    </row>
    <row r="2876" spans="1:10" x14ac:dyDescent="0.25">
      <c r="A2876" s="3" t="str">
        <f t="shared" si="44"/>
        <v>IndustryAgriculture, Mining, Construction6/17/2021 (5:00pm-6:00pm)19</v>
      </c>
      <c r="B2876" t="s">
        <v>62</v>
      </c>
      <c r="C2876" t="s">
        <v>88</v>
      </c>
      <c r="D2876" t="s">
        <v>170</v>
      </c>
      <c r="E2876" t="s">
        <v>192</v>
      </c>
      <c r="F2876" s="69" t="s">
        <v>208</v>
      </c>
      <c r="G2876" s="69" t="s">
        <v>208</v>
      </c>
      <c r="H2876" s="69" t="s">
        <v>208</v>
      </c>
      <c r="I2876" s="69" t="s">
        <v>208</v>
      </c>
      <c r="J2876" s="64">
        <v>1</v>
      </c>
    </row>
    <row r="2877" spans="1:10" x14ac:dyDescent="0.25">
      <c r="A2877" s="3" t="str">
        <f t="shared" si="44"/>
        <v>IndustryAgriculture, Mining, Construction6/17/2021 (5:00pm-6:00pm)20</v>
      </c>
      <c r="B2877" t="s">
        <v>62</v>
      </c>
      <c r="C2877" t="s">
        <v>88</v>
      </c>
      <c r="D2877" t="s">
        <v>170</v>
      </c>
      <c r="E2877" t="s">
        <v>193</v>
      </c>
      <c r="F2877" s="69" t="s">
        <v>208</v>
      </c>
      <c r="G2877" s="69" t="s">
        <v>208</v>
      </c>
      <c r="H2877" s="69" t="s">
        <v>208</v>
      </c>
      <c r="I2877" s="69" t="s">
        <v>208</v>
      </c>
      <c r="J2877" s="64">
        <v>1</v>
      </c>
    </row>
    <row r="2878" spans="1:10" x14ac:dyDescent="0.25">
      <c r="A2878" s="3" t="str">
        <f t="shared" si="44"/>
        <v>IndustryAgriculture, Mining, Construction6/17/2021 (5:00pm-6:00pm)21</v>
      </c>
      <c r="B2878" t="s">
        <v>62</v>
      </c>
      <c r="C2878" t="s">
        <v>88</v>
      </c>
      <c r="D2878" t="s">
        <v>170</v>
      </c>
      <c r="E2878" t="s">
        <v>194</v>
      </c>
      <c r="F2878" s="69" t="s">
        <v>208</v>
      </c>
      <c r="G2878" s="69" t="s">
        <v>208</v>
      </c>
      <c r="H2878" s="69" t="s">
        <v>208</v>
      </c>
      <c r="I2878" s="69" t="s">
        <v>208</v>
      </c>
      <c r="J2878" s="64">
        <v>1</v>
      </c>
    </row>
    <row r="2879" spans="1:10" x14ac:dyDescent="0.25">
      <c r="A2879" s="3" t="str">
        <f t="shared" si="44"/>
        <v>IndustryAgriculture, Mining, Construction6/17/2021 (5:00pm-6:00pm)22</v>
      </c>
      <c r="B2879" t="s">
        <v>62</v>
      </c>
      <c r="C2879" t="s">
        <v>88</v>
      </c>
      <c r="D2879" t="s">
        <v>170</v>
      </c>
      <c r="E2879" t="s">
        <v>195</v>
      </c>
      <c r="F2879" s="69" t="s">
        <v>208</v>
      </c>
      <c r="G2879" s="69" t="s">
        <v>208</v>
      </c>
      <c r="H2879" s="69" t="s">
        <v>208</v>
      </c>
      <c r="I2879" s="69" t="s">
        <v>208</v>
      </c>
      <c r="J2879" s="64">
        <v>1</v>
      </c>
    </row>
    <row r="2880" spans="1:10" x14ac:dyDescent="0.25">
      <c r="A2880" s="3" t="str">
        <f t="shared" si="44"/>
        <v>IndustryAgriculture, Mining, Construction6/17/2021 (5:00pm-6:00pm)23</v>
      </c>
      <c r="B2880" t="s">
        <v>62</v>
      </c>
      <c r="C2880" t="s">
        <v>88</v>
      </c>
      <c r="D2880" t="s">
        <v>170</v>
      </c>
      <c r="E2880" t="s">
        <v>196</v>
      </c>
      <c r="F2880" s="69" t="s">
        <v>208</v>
      </c>
      <c r="G2880" s="69" t="s">
        <v>208</v>
      </c>
      <c r="H2880" s="69" t="s">
        <v>208</v>
      </c>
      <c r="I2880" s="69" t="s">
        <v>208</v>
      </c>
      <c r="J2880" s="64">
        <v>1</v>
      </c>
    </row>
    <row r="2881" spans="1:10" x14ac:dyDescent="0.25">
      <c r="A2881" s="3" t="str">
        <f t="shared" si="44"/>
        <v>IndustryAgriculture, Mining, Construction6/17/2021 (5:00pm-6:00pm)24</v>
      </c>
      <c r="B2881" t="s">
        <v>62</v>
      </c>
      <c r="C2881" t="s">
        <v>88</v>
      </c>
      <c r="D2881" t="s">
        <v>170</v>
      </c>
      <c r="E2881" t="s">
        <v>197</v>
      </c>
      <c r="F2881" s="69" t="s">
        <v>208</v>
      </c>
      <c r="G2881" s="69" t="s">
        <v>208</v>
      </c>
      <c r="H2881" s="69" t="s">
        <v>208</v>
      </c>
      <c r="I2881" s="69" t="s">
        <v>208</v>
      </c>
      <c r="J2881" s="64">
        <v>1</v>
      </c>
    </row>
    <row r="2882" spans="1:10" x14ac:dyDescent="0.25">
      <c r="A2882" s="3" t="str">
        <f t="shared" si="44"/>
        <v>IndustryAgriculture, Mining, Construction7/9/2021 (5:50pm-8:55pm)1</v>
      </c>
      <c r="B2882" t="s">
        <v>62</v>
      </c>
      <c r="C2882" t="s">
        <v>88</v>
      </c>
      <c r="D2882" t="s">
        <v>171</v>
      </c>
      <c r="E2882" t="s">
        <v>174</v>
      </c>
      <c r="F2882" s="69">
        <v>2.8941612243652344</v>
      </c>
      <c r="G2882" s="69">
        <v>2.9708399772644043</v>
      </c>
      <c r="H2882" s="69">
        <v>0.34378159046173096</v>
      </c>
      <c r="I2882" s="69">
        <v>76.665367126464844</v>
      </c>
      <c r="J2882" s="64">
        <v>0</v>
      </c>
    </row>
    <row r="2883" spans="1:10" x14ac:dyDescent="0.25">
      <c r="A2883" s="3" t="str">
        <f t="shared" ref="A2883:A2946" si="45">B2883&amp;C2883&amp;D2883&amp;E2883</f>
        <v>IndustryAgriculture, Mining, Construction7/9/2021 (5:50pm-8:55pm)2</v>
      </c>
      <c r="B2883" t="s">
        <v>62</v>
      </c>
      <c r="C2883" t="s">
        <v>88</v>
      </c>
      <c r="D2883" t="s">
        <v>171</v>
      </c>
      <c r="E2883" t="s">
        <v>175</v>
      </c>
      <c r="F2883" s="69">
        <v>3.1105239391326904</v>
      </c>
      <c r="G2883" s="69">
        <v>2.8752999305725098</v>
      </c>
      <c r="H2883" s="69">
        <v>0.31770592927932739</v>
      </c>
      <c r="I2883" s="69">
        <v>75.844573974609375</v>
      </c>
      <c r="J2883" s="64">
        <v>0</v>
      </c>
    </row>
    <row r="2884" spans="1:10" x14ac:dyDescent="0.25">
      <c r="A2884" s="3" t="str">
        <f t="shared" si="45"/>
        <v>IndustryAgriculture, Mining, Construction7/9/2021 (5:50pm-8:55pm)3</v>
      </c>
      <c r="B2884" t="s">
        <v>62</v>
      </c>
      <c r="C2884" t="s">
        <v>88</v>
      </c>
      <c r="D2884" t="s">
        <v>171</v>
      </c>
      <c r="E2884" t="s">
        <v>176</v>
      </c>
      <c r="F2884" s="69">
        <v>3.0474519729614258</v>
      </c>
      <c r="G2884" s="69">
        <v>2.8080699443817139</v>
      </c>
      <c r="H2884" s="69">
        <v>0.29541769623756409</v>
      </c>
      <c r="I2884" s="69">
        <v>75.095817565917969</v>
      </c>
      <c r="J2884" s="64">
        <v>0</v>
      </c>
    </row>
    <row r="2885" spans="1:10" x14ac:dyDescent="0.25">
      <c r="A2885" s="3" t="str">
        <f t="shared" si="45"/>
        <v>IndustryAgriculture, Mining, Construction7/9/2021 (5:50pm-8:55pm)4</v>
      </c>
      <c r="B2885" t="s">
        <v>62</v>
      </c>
      <c r="C2885" t="s">
        <v>88</v>
      </c>
      <c r="D2885" t="s">
        <v>171</v>
      </c>
      <c r="E2885" t="s">
        <v>177</v>
      </c>
      <c r="F2885" s="69">
        <v>3.0053060054779053</v>
      </c>
      <c r="G2885" s="69">
        <v>2.8004500865936279</v>
      </c>
      <c r="H2885" s="69">
        <v>0.30964013934135437</v>
      </c>
      <c r="I2885" s="69">
        <v>74.349037170410156</v>
      </c>
      <c r="J2885" s="64">
        <v>0</v>
      </c>
    </row>
    <row r="2886" spans="1:10" x14ac:dyDescent="0.25">
      <c r="A2886" s="3" t="str">
        <f t="shared" si="45"/>
        <v>IndustryAgriculture, Mining, Construction7/9/2021 (5:50pm-8:55pm)5</v>
      </c>
      <c r="B2886" t="s">
        <v>62</v>
      </c>
      <c r="C2886" t="s">
        <v>88</v>
      </c>
      <c r="D2886" t="s">
        <v>171</v>
      </c>
      <c r="E2886" t="s">
        <v>178</v>
      </c>
      <c r="F2886" s="69">
        <v>3.223217248916626</v>
      </c>
      <c r="G2886" s="69">
        <v>2.9697699546813965</v>
      </c>
      <c r="H2886" s="69">
        <v>0.32307678461074829</v>
      </c>
      <c r="I2886" s="69">
        <v>73.862541198730469</v>
      </c>
      <c r="J2886" s="64">
        <v>0</v>
      </c>
    </row>
    <row r="2887" spans="1:10" x14ac:dyDescent="0.25">
      <c r="A2887" s="3" t="str">
        <f t="shared" si="45"/>
        <v>IndustryAgriculture, Mining, Construction7/9/2021 (5:50pm-8:55pm)6</v>
      </c>
      <c r="B2887" t="s">
        <v>62</v>
      </c>
      <c r="C2887" t="s">
        <v>88</v>
      </c>
      <c r="D2887" t="s">
        <v>171</v>
      </c>
      <c r="E2887" t="s">
        <v>179</v>
      </c>
      <c r="F2887" s="69">
        <v>4.2605905532836914</v>
      </c>
      <c r="G2887" s="69">
        <v>3.7376198768615723</v>
      </c>
      <c r="H2887" s="69">
        <v>0.36917874217033386</v>
      </c>
      <c r="I2887" s="69">
        <v>73.040901184082031</v>
      </c>
      <c r="J2887" s="64">
        <v>0</v>
      </c>
    </row>
    <row r="2888" spans="1:10" x14ac:dyDescent="0.25">
      <c r="A2888" s="3" t="str">
        <f t="shared" si="45"/>
        <v>IndustryAgriculture, Mining, Construction7/9/2021 (5:50pm-8:55pm)7</v>
      </c>
      <c r="B2888" t="s">
        <v>62</v>
      </c>
      <c r="C2888" t="s">
        <v>88</v>
      </c>
      <c r="D2888" t="s">
        <v>171</v>
      </c>
      <c r="E2888" t="s">
        <v>180</v>
      </c>
      <c r="F2888" s="69">
        <v>5.3256101608276367</v>
      </c>
      <c r="G2888" s="69">
        <v>5.081200122833252</v>
      </c>
      <c r="H2888" s="69">
        <v>0.50443112850189209</v>
      </c>
      <c r="I2888" s="69">
        <v>72.505538940429688</v>
      </c>
      <c r="J2888" s="64">
        <v>0</v>
      </c>
    </row>
    <row r="2889" spans="1:10" x14ac:dyDescent="0.25">
      <c r="A2889" s="3" t="str">
        <f t="shared" si="45"/>
        <v>IndustryAgriculture, Mining, Construction7/9/2021 (5:50pm-8:55pm)8</v>
      </c>
      <c r="B2889" t="s">
        <v>62</v>
      </c>
      <c r="C2889" t="s">
        <v>88</v>
      </c>
      <c r="D2889" t="s">
        <v>171</v>
      </c>
      <c r="E2889" t="s">
        <v>181</v>
      </c>
      <c r="F2889" s="69">
        <v>7.2697362899780273</v>
      </c>
      <c r="G2889" s="69">
        <v>6.7111301422119141</v>
      </c>
      <c r="H2889" s="69">
        <v>0.61775654554367065</v>
      </c>
      <c r="I2889" s="69">
        <v>72.963050842285156</v>
      </c>
      <c r="J2889" s="64">
        <v>0</v>
      </c>
    </row>
    <row r="2890" spans="1:10" x14ac:dyDescent="0.25">
      <c r="A2890" s="3" t="str">
        <f t="shared" si="45"/>
        <v>IndustryAgriculture, Mining, Construction7/9/2021 (5:50pm-8:55pm)9</v>
      </c>
      <c r="B2890" t="s">
        <v>62</v>
      </c>
      <c r="C2890" t="s">
        <v>88</v>
      </c>
      <c r="D2890" t="s">
        <v>171</v>
      </c>
      <c r="E2890" t="s">
        <v>182</v>
      </c>
      <c r="F2890" s="69">
        <v>8.0528907775878906</v>
      </c>
      <c r="G2890" s="69">
        <v>8.0007104873657227</v>
      </c>
      <c r="H2890" s="69">
        <v>0.37894684076309204</v>
      </c>
      <c r="I2890" s="69">
        <v>75.40728759765625</v>
      </c>
      <c r="J2890" s="64">
        <v>0</v>
      </c>
    </row>
    <row r="2891" spans="1:10" x14ac:dyDescent="0.25">
      <c r="A2891" s="3" t="str">
        <f t="shared" si="45"/>
        <v>IndustryAgriculture, Mining, Construction7/9/2021 (5:50pm-8:55pm)10</v>
      </c>
      <c r="B2891" t="s">
        <v>62</v>
      </c>
      <c r="C2891" t="s">
        <v>88</v>
      </c>
      <c r="D2891" t="s">
        <v>171</v>
      </c>
      <c r="E2891" t="s">
        <v>183</v>
      </c>
      <c r="F2891" s="69">
        <v>9.0603208541870117</v>
      </c>
      <c r="G2891" s="69">
        <v>8.4151010513305664</v>
      </c>
      <c r="H2891" s="69">
        <v>0.52323102951049805</v>
      </c>
      <c r="I2891" s="69">
        <v>78.941246032714844</v>
      </c>
      <c r="J2891" s="64">
        <v>0</v>
      </c>
    </row>
    <row r="2892" spans="1:10" x14ac:dyDescent="0.25">
      <c r="A2892" s="3" t="str">
        <f t="shared" si="45"/>
        <v>IndustryAgriculture, Mining, Construction7/9/2021 (5:50pm-8:55pm)11</v>
      </c>
      <c r="B2892" t="s">
        <v>62</v>
      </c>
      <c r="C2892" t="s">
        <v>88</v>
      </c>
      <c r="D2892" t="s">
        <v>171</v>
      </c>
      <c r="E2892" t="s">
        <v>184</v>
      </c>
      <c r="F2892" s="69">
        <v>9.2174472808837891</v>
      </c>
      <c r="G2892" s="69">
        <v>9.074641227722168</v>
      </c>
      <c r="H2892" s="69">
        <v>0.62906664609909058</v>
      </c>
      <c r="I2892" s="69">
        <v>83.2969970703125</v>
      </c>
      <c r="J2892" s="64">
        <v>0</v>
      </c>
    </row>
    <row r="2893" spans="1:10" x14ac:dyDescent="0.25">
      <c r="A2893" s="3" t="str">
        <f t="shared" si="45"/>
        <v>IndustryAgriculture, Mining, Construction7/9/2021 (5:50pm-8:55pm)12</v>
      </c>
      <c r="B2893" t="s">
        <v>62</v>
      </c>
      <c r="C2893" t="s">
        <v>88</v>
      </c>
      <c r="D2893" t="s">
        <v>171</v>
      </c>
      <c r="E2893" t="s">
        <v>185</v>
      </c>
      <c r="F2893" s="69">
        <v>8.7676429748535156</v>
      </c>
      <c r="G2893" s="69">
        <v>9.2415809631347656</v>
      </c>
      <c r="H2893" s="69">
        <v>0.46645691990852356</v>
      </c>
      <c r="I2893" s="69">
        <v>86.444999694824219</v>
      </c>
      <c r="J2893" s="64">
        <v>0</v>
      </c>
    </row>
    <row r="2894" spans="1:10" x14ac:dyDescent="0.25">
      <c r="A2894" s="3" t="str">
        <f t="shared" si="45"/>
        <v>IndustryAgriculture, Mining, Construction7/9/2021 (5:50pm-8:55pm)13</v>
      </c>
      <c r="B2894" t="s">
        <v>62</v>
      </c>
      <c r="C2894" t="s">
        <v>88</v>
      </c>
      <c r="D2894" t="s">
        <v>171</v>
      </c>
      <c r="E2894" t="s">
        <v>186</v>
      </c>
      <c r="F2894" s="69">
        <v>8.9271039962768555</v>
      </c>
      <c r="G2894" s="69">
        <v>9.4228410720825195</v>
      </c>
      <c r="H2894" s="69">
        <v>0.65193015336990356</v>
      </c>
      <c r="I2894" s="69">
        <v>88.685501098632813</v>
      </c>
      <c r="J2894" s="64">
        <v>0</v>
      </c>
    </row>
    <row r="2895" spans="1:10" x14ac:dyDescent="0.25">
      <c r="A2895" s="3" t="str">
        <f t="shared" si="45"/>
        <v>IndustryAgriculture, Mining, Construction7/9/2021 (5:50pm-8:55pm)14</v>
      </c>
      <c r="B2895" t="s">
        <v>62</v>
      </c>
      <c r="C2895" t="s">
        <v>88</v>
      </c>
      <c r="D2895" t="s">
        <v>171</v>
      </c>
      <c r="E2895" t="s">
        <v>187</v>
      </c>
      <c r="F2895" s="69">
        <v>9.1319723129272461</v>
      </c>
      <c r="G2895" s="69">
        <v>9.7258214950561523</v>
      </c>
      <c r="H2895" s="69">
        <v>0.52154368162155151</v>
      </c>
      <c r="I2895" s="69">
        <v>90.627998352050781</v>
      </c>
      <c r="J2895" s="64">
        <v>0</v>
      </c>
    </row>
    <row r="2896" spans="1:10" x14ac:dyDescent="0.25">
      <c r="A2896" s="3" t="str">
        <f t="shared" si="45"/>
        <v>IndustryAgriculture, Mining, Construction7/9/2021 (5:50pm-8:55pm)15</v>
      </c>
      <c r="B2896" t="s">
        <v>62</v>
      </c>
      <c r="C2896" t="s">
        <v>88</v>
      </c>
      <c r="D2896" t="s">
        <v>171</v>
      </c>
      <c r="E2896" t="s">
        <v>188</v>
      </c>
      <c r="F2896" s="69">
        <v>9.2044649124145508</v>
      </c>
      <c r="G2896" s="69">
        <v>9.5814323425292969</v>
      </c>
      <c r="H2896" s="69">
        <v>0.24903967976570129</v>
      </c>
      <c r="I2896" s="69">
        <v>91.814498901367188</v>
      </c>
      <c r="J2896" s="64">
        <v>0</v>
      </c>
    </row>
    <row r="2897" spans="1:10" x14ac:dyDescent="0.25">
      <c r="A2897" s="3" t="str">
        <f t="shared" si="45"/>
        <v>IndustryAgriculture, Mining, Construction7/9/2021 (5:50pm-8:55pm)16</v>
      </c>
      <c r="B2897" t="s">
        <v>62</v>
      </c>
      <c r="C2897" t="s">
        <v>88</v>
      </c>
      <c r="D2897" t="s">
        <v>171</v>
      </c>
      <c r="E2897" t="s">
        <v>189</v>
      </c>
      <c r="F2897" s="69">
        <v>8.7556991577148438</v>
      </c>
      <c r="G2897" s="69">
        <v>8.3787317276000977</v>
      </c>
      <c r="H2897" s="69">
        <v>0.24903972446918488</v>
      </c>
      <c r="I2897" s="69">
        <v>92.999496459960938</v>
      </c>
      <c r="J2897" s="64">
        <v>0</v>
      </c>
    </row>
    <row r="2898" spans="1:10" x14ac:dyDescent="0.25">
      <c r="A2898" s="3" t="str">
        <f t="shared" si="45"/>
        <v>IndustryAgriculture, Mining, Construction7/9/2021 (5:50pm-8:55pm)17</v>
      </c>
      <c r="B2898" t="s">
        <v>62</v>
      </c>
      <c r="C2898" t="s">
        <v>88</v>
      </c>
      <c r="D2898" t="s">
        <v>171</v>
      </c>
      <c r="E2898" t="s">
        <v>190</v>
      </c>
      <c r="F2898" s="69">
        <v>7.3406944274902344</v>
      </c>
      <c r="G2898" s="69">
        <v>6.9063720703125</v>
      </c>
      <c r="H2898" s="69">
        <v>0.42975470423698425</v>
      </c>
      <c r="I2898" s="69">
        <v>93.791999816894531</v>
      </c>
      <c r="J2898" s="64">
        <v>0</v>
      </c>
    </row>
    <row r="2899" spans="1:10" x14ac:dyDescent="0.25">
      <c r="A2899" s="3" t="str">
        <f t="shared" si="45"/>
        <v>IndustryAgriculture, Mining, Construction7/9/2021 (5:50pm-8:55pm)18</v>
      </c>
      <c r="B2899" t="s">
        <v>62</v>
      </c>
      <c r="C2899" t="s">
        <v>88</v>
      </c>
      <c r="D2899" t="s">
        <v>171</v>
      </c>
      <c r="E2899" t="s">
        <v>191</v>
      </c>
      <c r="F2899" s="69">
        <v>4.500338077545166</v>
      </c>
      <c r="G2899" s="69">
        <v>5.1386618614196777</v>
      </c>
      <c r="H2899" s="69">
        <v>0.4502677321434021</v>
      </c>
      <c r="I2899" s="69">
        <v>93.218002319335938</v>
      </c>
      <c r="J2899" s="64">
        <v>0</v>
      </c>
    </row>
    <row r="2900" spans="1:10" x14ac:dyDescent="0.25">
      <c r="A2900" s="3" t="str">
        <f t="shared" si="45"/>
        <v>IndustryAgriculture, Mining, Construction7/9/2021 (5:50pm-8:55pm)19</v>
      </c>
      <c r="B2900" t="s">
        <v>62</v>
      </c>
      <c r="C2900" t="s">
        <v>88</v>
      </c>
      <c r="D2900" t="s">
        <v>171</v>
      </c>
      <c r="E2900" t="s">
        <v>192</v>
      </c>
      <c r="F2900" s="69">
        <v>3.5981419086456299</v>
      </c>
      <c r="G2900" s="69">
        <v>3.797961950302124</v>
      </c>
      <c r="H2900" s="69">
        <v>0.44417682290077209</v>
      </c>
      <c r="I2900" s="69">
        <v>91.892997741699219</v>
      </c>
      <c r="J2900" s="64">
        <v>0</v>
      </c>
    </row>
    <row r="2901" spans="1:10" x14ac:dyDescent="0.25">
      <c r="A2901" s="3" t="str">
        <f t="shared" si="45"/>
        <v>IndustryAgriculture, Mining, Construction7/9/2021 (5:50pm-8:55pm)20</v>
      </c>
      <c r="B2901" t="s">
        <v>62</v>
      </c>
      <c r="C2901" t="s">
        <v>88</v>
      </c>
      <c r="D2901" t="s">
        <v>171</v>
      </c>
      <c r="E2901" t="s">
        <v>193</v>
      </c>
      <c r="F2901" s="69">
        <v>3.6198797225952148</v>
      </c>
      <c r="G2901" s="69">
        <v>3.640331506729126</v>
      </c>
      <c r="H2901" s="69">
        <v>0.46969258785247803</v>
      </c>
      <c r="I2901" s="69">
        <v>89.522499084472656</v>
      </c>
      <c r="J2901" s="64">
        <v>0</v>
      </c>
    </row>
    <row r="2902" spans="1:10" x14ac:dyDescent="0.25">
      <c r="A2902" s="3" t="str">
        <f t="shared" si="45"/>
        <v>IndustryAgriculture, Mining, Construction7/9/2021 (5:50pm-8:55pm)21</v>
      </c>
      <c r="B2902" t="s">
        <v>62</v>
      </c>
      <c r="C2902" t="s">
        <v>88</v>
      </c>
      <c r="D2902" t="s">
        <v>171</v>
      </c>
      <c r="E2902" t="s">
        <v>194</v>
      </c>
      <c r="F2902" s="69">
        <v>4.0022249221801758</v>
      </c>
      <c r="G2902" s="69">
        <v>3.7410809993743896</v>
      </c>
      <c r="H2902" s="69">
        <v>0.46487361192703247</v>
      </c>
      <c r="I2902" s="69">
        <v>86.1719970703125</v>
      </c>
      <c r="J2902" s="64">
        <v>0</v>
      </c>
    </row>
    <row r="2903" spans="1:10" x14ac:dyDescent="0.25">
      <c r="A2903" s="3" t="str">
        <f t="shared" si="45"/>
        <v>IndustryAgriculture, Mining, Construction7/9/2021 (5:50pm-8:55pm)22</v>
      </c>
      <c r="B2903" t="s">
        <v>62</v>
      </c>
      <c r="C2903" t="s">
        <v>88</v>
      </c>
      <c r="D2903" t="s">
        <v>171</v>
      </c>
      <c r="E2903" t="s">
        <v>195</v>
      </c>
      <c r="F2903" s="69">
        <v>3.6837637424468994</v>
      </c>
      <c r="G2903" s="69">
        <v>3.9315710067749023</v>
      </c>
      <c r="H2903" s="69">
        <v>0.46217060089111328</v>
      </c>
      <c r="I2903" s="69">
        <v>82.651100158691406</v>
      </c>
      <c r="J2903" s="64">
        <v>0</v>
      </c>
    </row>
    <row r="2904" spans="1:10" x14ac:dyDescent="0.25">
      <c r="A2904" s="3" t="str">
        <f t="shared" si="45"/>
        <v>IndustryAgriculture, Mining, Construction7/9/2021 (5:50pm-8:55pm)23</v>
      </c>
      <c r="B2904" t="s">
        <v>62</v>
      </c>
      <c r="C2904" t="s">
        <v>88</v>
      </c>
      <c r="D2904" t="s">
        <v>171</v>
      </c>
      <c r="E2904" t="s">
        <v>196</v>
      </c>
      <c r="F2904" s="69">
        <v>3.5217947959899902</v>
      </c>
      <c r="G2904" s="69">
        <v>3.5701301097869873</v>
      </c>
      <c r="H2904" s="69">
        <v>0.36848700046539307</v>
      </c>
      <c r="I2904" s="69">
        <v>80.701202392578125</v>
      </c>
      <c r="J2904" s="64">
        <v>0</v>
      </c>
    </row>
    <row r="2905" spans="1:10" x14ac:dyDescent="0.25">
      <c r="A2905" s="3" t="str">
        <f t="shared" si="45"/>
        <v>IndustryAgriculture, Mining, Construction7/9/2021 (5:50pm-8:55pm)24</v>
      </c>
      <c r="B2905" t="s">
        <v>62</v>
      </c>
      <c r="C2905" t="s">
        <v>88</v>
      </c>
      <c r="D2905" t="s">
        <v>171</v>
      </c>
      <c r="E2905" t="s">
        <v>197</v>
      </c>
      <c r="F2905" s="69">
        <v>3.296436071395874</v>
      </c>
      <c r="G2905" s="69">
        <v>3.3125205039978027</v>
      </c>
      <c r="H2905" s="69">
        <v>0.31720879673957825</v>
      </c>
      <c r="I2905" s="69">
        <v>79.231201171875</v>
      </c>
      <c r="J2905" s="64">
        <v>0</v>
      </c>
    </row>
    <row r="2906" spans="1:10" x14ac:dyDescent="0.25">
      <c r="A2906" s="3" t="str">
        <f t="shared" si="45"/>
        <v>IndustryAgriculture, Mining, Construction8/27/2021 (5:00pm-6:00pm)1</v>
      </c>
      <c r="B2906" t="s">
        <v>62</v>
      </c>
      <c r="C2906" t="s">
        <v>88</v>
      </c>
      <c r="D2906" t="s">
        <v>172</v>
      </c>
      <c r="E2906" t="s">
        <v>174</v>
      </c>
      <c r="F2906" s="69" t="s">
        <v>208</v>
      </c>
      <c r="G2906" s="69" t="s">
        <v>208</v>
      </c>
      <c r="H2906" s="69" t="s">
        <v>208</v>
      </c>
      <c r="I2906" s="69" t="s">
        <v>208</v>
      </c>
      <c r="J2906" s="64">
        <v>1</v>
      </c>
    </row>
    <row r="2907" spans="1:10" x14ac:dyDescent="0.25">
      <c r="A2907" s="3" t="str">
        <f t="shared" si="45"/>
        <v>IndustryAgriculture, Mining, Construction8/27/2021 (5:00pm-6:00pm)2</v>
      </c>
      <c r="B2907" t="s">
        <v>62</v>
      </c>
      <c r="C2907" t="s">
        <v>88</v>
      </c>
      <c r="D2907" t="s">
        <v>172</v>
      </c>
      <c r="E2907" t="s">
        <v>175</v>
      </c>
      <c r="F2907" s="69" t="s">
        <v>208</v>
      </c>
      <c r="G2907" s="69" t="s">
        <v>208</v>
      </c>
      <c r="H2907" s="69" t="s">
        <v>208</v>
      </c>
      <c r="I2907" s="69" t="s">
        <v>208</v>
      </c>
      <c r="J2907" s="64">
        <v>1</v>
      </c>
    </row>
    <row r="2908" spans="1:10" x14ac:dyDescent="0.25">
      <c r="A2908" s="3" t="str">
        <f t="shared" si="45"/>
        <v>IndustryAgriculture, Mining, Construction8/27/2021 (5:00pm-6:00pm)3</v>
      </c>
      <c r="B2908" t="s">
        <v>62</v>
      </c>
      <c r="C2908" t="s">
        <v>88</v>
      </c>
      <c r="D2908" t="s">
        <v>172</v>
      </c>
      <c r="E2908" t="s">
        <v>176</v>
      </c>
      <c r="F2908" s="69" t="s">
        <v>208</v>
      </c>
      <c r="G2908" s="69" t="s">
        <v>208</v>
      </c>
      <c r="H2908" s="69" t="s">
        <v>208</v>
      </c>
      <c r="I2908" s="69" t="s">
        <v>208</v>
      </c>
      <c r="J2908" s="64">
        <v>1</v>
      </c>
    </row>
    <row r="2909" spans="1:10" x14ac:dyDescent="0.25">
      <c r="A2909" s="3" t="str">
        <f t="shared" si="45"/>
        <v>IndustryAgriculture, Mining, Construction8/27/2021 (5:00pm-6:00pm)4</v>
      </c>
      <c r="B2909" t="s">
        <v>62</v>
      </c>
      <c r="C2909" t="s">
        <v>88</v>
      </c>
      <c r="D2909" t="s">
        <v>172</v>
      </c>
      <c r="E2909" t="s">
        <v>177</v>
      </c>
      <c r="F2909" s="69" t="s">
        <v>208</v>
      </c>
      <c r="G2909" s="69" t="s">
        <v>208</v>
      </c>
      <c r="H2909" s="69" t="s">
        <v>208</v>
      </c>
      <c r="I2909" s="69" t="s">
        <v>208</v>
      </c>
      <c r="J2909" s="64">
        <v>1</v>
      </c>
    </row>
    <row r="2910" spans="1:10" x14ac:dyDescent="0.25">
      <c r="A2910" s="3" t="str">
        <f t="shared" si="45"/>
        <v>IndustryAgriculture, Mining, Construction8/27/2021 (5:00pm-6:00pm)5</v>
      </c>
      <c r="B2910" t="s">
        <v>62</v>
      </c>
      <c r="C2910" t="s">
        <v>88</v>
      </c>
      <c r="D2910" t="s">
        <v>172</v>
      </c>
      <c r="E2910" t="s">
        <v>178</v>
      </c>
      <c r="F2910" s="69" t="s">
        <v>208</v>
      </c>
      <c r="G2910" s="69" t="s">
        <v>208</v>
      </c>
      <c r="H2910" s="69" t="s">
        <v>208</v>
      </c>
      <c r="I2910" s="69" t="s">
        <v>208</v>
      </c>
      <c r="J2910" s="64">
        <v>1</v>
      </c>
    </row>
    <row r="2911" spans="1:10" x14ac:dyDescent="0.25">
      <c r="A2911" s="3" t="str">
        <f t="shared" si="45"/>
        <v>IndustryAgriculture, Mining, Construction8/27/2021 (5:00pm-6:00pm)6</v>
      </c>
      <c r="B2911" t="s">
        <v>62</v>
      </c>
      <c r="C2911" t="s">
        <v>88</v>
      </c>
      <c r="D2911" t="s">
        <v>172</v>
      </c>
      <c r="E2911" t="s">
        <v>179</v>
      </c>
      <c r="F2911" s="69" t="s">
        <v>208</v>
      </c>
      <c r="G2911" s="69" t="s">
        <v>208</v>
      </c>
      <c r="H2911" s="69" t="s">
        <v>208</v>
      </c>
      <c r="I2911" s="69" t="s">
        <v>208</v>
      </c>
      <c r="J2911" s="64">
        <v>1</v>
      </c>
    </row>
    <row r="2912" spans="1:10" x14ac:dyDescent="0.25">
      <c r="A2912" s="3" t="str">
        <f t="shared" si="45"/>
        <v>IndustryAgriculture, Mining, Construction8/27/2021 (5:00pm-6:00pm)7</v>
      </c>
      <c r="B2912" t="s">
        <v>62</v>
      </c>
      <c r="C2912" t="s">
        <v>88</v>
      </c>
      <c r="D2912" t="s">
        <v>172</v>
      </c>
      <c r="E2912" t="s">
        <v>180</v>
      </c>
      <c r="F2912" s="69" t="s">
        <v>208</v>
      </c>
      <c r="G2912" s="69" t="s">
        <v>208</v>
      </c>
      <c r="H2912" s="69" t="s">
        <v>208</v>
      </c>
      <c r="I2912" s="69" t="s">
        <v>208</v>
      </c>
      <c r="J2912" s="64">
        <v>1</v>
      </c>
    </row>
    <row r="2913" spans="1:10" x14ac:dyDescent="0.25">
      <c r="A2913" s="3" t="str">
        <f t="shared" si="45"/>
        <v>IndustryAgriculture, Mining, Construction8/27/2021 (5:00pm-6:00pm)8</v>
      </c>
      <c r="B2913" t="s">
        <v>62</v>
      </c>
      <c r="C2913" t="s">
        <v>88</v>
      </c>
      <c r="D2913" t="s">
        <v>172</v>
      </c>
      <c r="E2913" t="s">
        <v>181</v>
      </c>
      <c r="F2913" s="69" t="s">
        <v>208</v>
      </c>
      <c r="G2913" s="69" t="s">
        <v>208</v>
      </c>
      <c r="H2913" s="69" t="s">
        <v>208</v>
      </c>
      <c r="I2913" s="69" t="s">
        <v>208</v>
      </c>
      <c r="J2913" s="64">
        <v>1</v>
      </c>
    </row>
    <row r="2914" spans="1:10" x14ac:dyDescent="0.25">
      <c r="A2914" s="3" t="str">
        <f t="shared" si="45"/>
        <v>IndustryAgriculture, Mining, Construction8/27/2021 (5:00pm-6:00pm)9</v>
      </c>
      <c r="B2914" t="s">
        <v>62</v>
      </c>
      <c r="C2914" t="s">
        <v>88</v>
      </c>
      <c r="D2914" t="s">
        <v>172</v>
      </c>
      <c r="E2914" t="s">
        <v>182</v>
      </c>
      <c r="F2914" s="69" t="s">
        <v>208</v>
      </c>
      <c r="G2914" s="69" t="s">
        <v>208</v>
      </c>
      <c r="H2914" s="69" t="s">
        <v>208</v>
      </c>
      <c r="I2914" s="69" t="s">
        <v>208</v>
      </c>
      <c r="J2914" s="64">
        <v>1</v>
      </c>
    </row>
    <row r="2915" spans="1:10" x14ac:dyDescent="0.25">
      <c r="A2915" s="3" t="str">
        <f t="shared" si="45"/>
        <v>IndustryAgriculture, Mining, Construction8/27/2021 (5:00pm-6:00pm)10</v>
      </c>
      <c r="B2915" t="s">
        <v>62</v>
      </c>
      <c r="C2915" t="s">
        <v>88</v>
      </c>
      <c r="D2915" t="s">
        <v>172</v>
      </c>
      <c r="E2915" t="s">
        <v>183</v>
      </c>
      <c r="F2915" s="69" t="s">
        <v>208</v>
      </c>
      <c r="G2915" s="69" t="s">
        <v>208</v>
      </c>
      <c r="H2915" s="69" t="s">
        <v>208</v>
      </c>
      <c r="I2915" s="69" t="s">
        <v>208</v>
      </c>
      <c r="J2915" s="64">
        <v>1</v>
      </c>
    </row>
    <row r="2916" spans="1:10" x14ac:dyDescent="0.25">
      <c r="A2916" s="3" t="str">
        <f t="shared" si="45"/>
        <v>IndustryAgriculture, Mining, Construction8/27/2021 (5:00pm-6:00pm)11</v>
      </c>
      <c r="B2916" t="s">
        <v>62</v>
      </c>
      <c r="C2916" t="s">
        <v>88</v>
      </c>
      <c r="D2916" t="s">
        <v>172</v>
      </c>
      <c r="E2916" t="s">
        <v>184</v>
      </c>
      <c r="F2916" s="69" t="s">
        <v>208</v>
      </c>
      <c r="G2916" s="69" t="s">
        <v>208</v>
      </c>
      <c r="H2916" s="69" t="s">
        <v>208</v>
      </c>
      <c r="I2916" s="69" t="s">
        <v>208</v>
      </c>
      <c r="J2916" s="64">
        <v>1</v>
      </c>
    </row>
    <row r="2917" spans="1:10" x14ac:dyDescent="0.25">
      <c r="A2917" s="3" t="str">
        <f t="shared" si="45"/>
        <v>IndustryAgriculture, Mining, Construction8/27/2021 (5:00pm-6:00pm)12</v>
      </c>
      <c r="B2917" t="s">
        <v>62</v>
      </c>
      <c r="C2917" t="s">
        <v>88</v>
      </c>
      <c r="D2917" t="s">
        <v>172</v>
      </c>
      <c r="E2917" t="s">
        <v>185</v>
      </c>
      <c r="F2917" s="69" t="s">
        <v>208</v>
      </c>
      <c r="G2917" s="69" t="s">
        <v>208</v>
      </c>
      <c r="H2917" s="69" t="s">
        <v>208</v>
      </c>
      <c r="I2917" s="69" t="s">
        <v>208</v>
      </c>
      <c r="J2917" s="64">
        <v>1</v>
      </c>
    </row>
    <row r="2918" spans="1:10" x14ac:dyDescent="0.25">
      <c r="A2918" s="3" t="str">
        <f t="shared" si="45"/>
        <v>IndustryAgriculture, Mining, Construction8/27/2021 (5:00pm-6:00pm)13</v>
      </c>
      <c r="B2918" t="s">
        <v>62</v>
      </c>
      <c r="C2918" t="s">
        <v>88</v>
      </c>
      <c r="D2918" t="s">
        <v>172</v>
      </c>
      <c r="E2918" t="s">
        <v>186</v>
      </c>
      <c r="F2918" s="69" t="s">
        <v>208</v>
      </c>
      <c r="G2918" s="69" t="s">
        <v>208</v>
      </c>
      <c r="H2918" s="69" t="s">
        <v>208</v>
      </c>
      <c r="I2918" s="69" t="s">
        <v>208</v>
      </c>
      <c r="J2918" s="64">
        <v>1</v>
      </c>
    </row>
    <row r="2919" spans="1:10" x14ac:dyDescent="0.25">
      <c r="A2919" s="3" t="str">
        <f t="shared" si="45"/>
        <v>IndustryAgriculture, Mining, Construction8/27/2021 (5:00pm-6:00pm)14</v>
      </c>
      <c r="B2919" t="s">
        <v>62</v>
      </c>
      <c r="C2919" t="s">
        <v>88</v>
      </c>
      <c r="D2919" t="s">
        <v>172</v>
      </c>
      <c r="E2919" t="s">
        <v>187</v>
      </c>
      <c r="F2919" s="69" t="s">
        <v>208</v>
      </c>
      <c r="G2919" s="69" t="s">
        <v>208</v>
      </c>
      <c r="H2919" s="69" t="s">
        <v>208</v>
      </c>
      <c r="I2919" s="69" t="s">
        <v>208</v>
      </c>
      <c r="J2919" s="64">
        <v>1</v>
      </c>
    </row>
    <row r="2920" spans="1:10" x14ac:dyDescent="0.25">
      <c r="A2920" s="3" t="str">
        <f t="shared" si="45"/>
        <v>IndustryAgriculture, Mining, Construction8/27/2021 (5:00pm-6:00pm)15</v>
      </c>
      <c r="B2920" t="s">
        <v>62</v>
      </c>
      <c r="C2920" t="s">
        <v>88</v>
      </c>
      <c r="D2920" t="s">
        <v>172</v>
      </c>
      <c r="E2920" t="s">
        <v>188</v>
      </c>
      <c r="F2920" s="69" t="s">
        <v>208</v>
      </c>
      <c r="G2920" s="69" t="s">
        <v>208</v>
      </c>
      <c r="H2920" s="69" t="s">
        <v>208</v>
      </c>
      <c r="I2920" s="69" t="s">
        <v>208</v>
      </c>
      <c r="J2920" s="64">
        <v>1</v>
      </c>
    </row>
    <row r="2921" spans="1:10" x14ac:dyDescent="0.25">
      <c r="A2921" s="3" t="str">
        <f t="shared" si="45"/>
        <v>IndustryAgriculture, Mining, Construction8/27/2021 (5:00pm-6:00pm)16</v>
      </c>
      <c r="B2921" t="s">
        <v>62</v>
      </c>
      <c r="C2921" t="s">
        <v>88</v>
      </c>
      <c r="D2921" t="s">
        <v>172</v>
      </c>
      <c r="E2921" t="s">
        <v>189</v>
      </c>
      <c r="F2921" s="69" t="s">
        <v>208</v>
      </c>
      <c r="G2921" s="69" t="s">
        <v>208</v>
      </c>
      <c r="H2921" s="69" t="s">
        <v>208</v>
      </c>
      <c r="I2921" s="69" t="s">
        <v>208</v>
      </c>
      <c r="J2921" s="64">
        <v>1</v>
      </c>
    </row>
    <row r="2922" spans="1:10" x14ac:dyDescent="0.25">
      <c r="A2922" s="3" t="str">
        <f t="shared" si="45"/>
        <v>IndustryAgriculture, Mining, Construction8/27/2021 (5:00pm-6:00pm)17</v>
      </c>
      <c r="B2922" t="s">
        <v>62</v>
      </c>
      <c r="C2922" t="s">
        <v>88</v>
      </c>
      <c r="D2922" t="s">
        <v>172</v>
      </c>
      <c r="E2922" t="s">
        <v>190</v>
      </c>
      <c r="F2922" s="69" t="s">
        <v>208</v>
      </c>
      <c r="G2922" s="69" t="s">
        <v>208</v>
      </c>
      <c r="H2922" s="69" t="s">
        <v>208</v>
      </c>
      <c r="I2922" s="69" t="s">
        <v>208</v>
      </c>
      <c r="J2922" s="64">
        <v>1</v>
      </c>
    </row>
    <row r="2923" spans="1:10" x14ac:dyDescent="0.25">
      <c r="A2923" s="3" t="str">
        <f t="shared" si="45"/>
        <v>IndustryAgriculture, Mining, Construction8/27/2021 (5:00pm-6:00pm)18</v>
      </c>
      <c r="B2923" t="s">
        <v>62</v>
      </c>
      <c r="C2923" t="s">
        <v>88</v>
      </c>
      <c r="D2923" t="s">
        <v>172</v>
      </c>
      <c r="E2923" t="s">
        <v>191</v>
      </c>
      <c r="F2923" s="69" t="s">
        <v>208</v>
      </c>
      <c r="G2923" s="69" t="s">
        <v>208</v>
      </c>
      <c r="H2923" s="69" t="s">
        <v>208</v>
      </c>
      <c r="I2923" s="69" t="s">
        <v>208</v>
      </c>
      <c r="J2923" s="64">
        <v>1</v>
      </c>
    </row>
    <row r="2924" spans="1:10" x14ac:dyDescent="0.25">
      <c r="A2924" s="3" t="str">
        <f t="shared" si="45"/>
        <v>IndustryAgriculture, Mining, Construction8/27/2021 (5:00pm-6:00pm)19</v>
      </c>
      <c r="B2924" t="s">
        <v>62</v>
      </c>
      <c r="C2924" t="s">
        <v>88</v>
      </c>
      <c r="D2924" t="s">
        <v>172</v>
      </c>
      <c r="E2924" t="s">
        <v>192</v>
      </c>
      <c r="F2924" s="69" t="s">
        <v>208</v>
      </c>
      <c r="G2924" s="69" t="s">
        <v>208</v>
      </c>
      <c r="H2924" s="69" t="s">
        <v>208</v>
      </c>
      <c r="I2924" s="69" t="s">
        <v>208</v>
      </c>
      <c r="J2924" s="64">
        <v>1</v>
      </c>
    </row>
    <row r="2925" spans="1:10" x14ac:dyDescent="0.25">
      <c r="A2925" s="3" t="str">
        <f t="shared" si="45"/>
        <v>IndustryAgriculture, Mining, Construction8/27/2021 (5:00pm-6:00pm)20</v>
      </c>
      <c r="B2925" t="s">
        <v>62</v>
      </c>
      <c r="C2925" t="s">
        <v>88</v>
      </c>
      <c r="D2925" t="s">
        <v>172</v>
      </c>
      <c r="E2925" t="s">
        <v>193</v>
      </c>
      <c r="F2925" s="69" t="s">
        <v>208</v>
      </c>
      <c r="G2925" s="69" t="s">
        <v>208</v>
      </c>
      <c r="H2925" s="69" t="s">
        <v>208</v>
      </c>
      <c r="I2925" s="69" t="s">
        <v>208</v>
      </c>
      <c r="J2925" s="64">
        <v>1</v>
      </c>
    </row>
    <row r="2926" spans="1:10" x14ac:dyDescent="0.25">
      <c r="A2926" s="3" t="str">
        <f t="shared" si="45"/>
        <v>IndustryAgriculture, Mining, Construction8/27/2021 (5:00pm-6:00pm)21</v>
      </c>
      <c r="B2926" t="s">
        <v>62</v>
      </c>
      <c r="C2926" t="s">
        <v>88</v>
      </c>
      <c r="D2926" t="s">
        <v>172</v>
      </c>
      <c r="E2926" t="s">
        <v>194</v>
      </c>
      <c r="F2926" s="69" t="s">
        <v>208</v>
      </c>
      <c r="G2926" s="69" t="s">
        <v>208</v>
      </c>
      <c r="H2926" s="69" t="s">
        <v>208</v>
      </c>
      <c r="I2926" s="69" t="s">
        <v>208</v>
      </c>
      <c r="J2926" s="64">
        <v>1</v>
      </c>
    </row>
    <row r="2927" spans="1:10" x14ac:dyDescent="0.25">
      <c r="A2927" s="3" t="str">
        <f t="shared" si="45"/>
        <v>IndustryAgriculture, Mining, Construction8/27/2021 (5:00pm-6:00pm)22</v>
      </c>
      <c r="B2927" t="s">
        <v>62</v>
      </c>
      <c r="C2927" t="s">
        <v>88</v>
      </c>
      <c r="D2927" t="s">
        <v>172</v>
      </c>
      <c r="E2927" t="s">
        <v>195</v>
      </c>
      <c r="F2927" s="69" t="s">
        <v>208</v>
      </c>
      <c r="G2927" s="69" t="s">
        <v>208</v>
      </c>
      <c r="H2927" s="69" t="s">
        <v>208</v>
      </c>
      <c r="I2927" s="69" t="s">
        <v>208</v>
      </c>
      <c r="J2927" s="64">
        <v>1</v>
      </c>
    </row>
    <row r="2928" spans="1:10" x14ac:dyDescent="0.25">
      <c r="A2928" s="3" t="str">
        <f t="shared" si="45"/>
        <v>IndustryAgriculture, Mining, Construction8/27/2021 (5:00pm-6:00pm)23</v>
      </c>
      <c r="B2928" t="s">
        <v>62</v>
      </c>
      <c r="C2928" t="s">
        <v>88</v>
      </c>
      <c r="D2928" t="s">
        <v>172</v>
      </c>
      <c r="E2928" t="s">
        <v>196</v>
      </c>
      <c r="F2928" s="69" t="s">
        <v>208</v>
      </c>
      <c r="G2928" s="69" t="s">
        <v>208</v>
      </c>
      <c r="H2928" s="69" t="s">
        <v>208</v>
      </c>
      <c r="I2928" s="69" t="s">
        <v>208</v>
      </c>
      <c r="J2928" s="64">
        <v>1</v>
      </c>
    </row>
    <row r="2929" spans="1:10" x14ac:dyDescent="0.25">
      <c r="A2929" s="3" t="str">
        <f t="shared" si="45"/>
        <v>IndustryAgriculture, Mining, Construction8/27/2021 (5:00pm-6:00pm)24</v>
      </c>
      <c r="B2929" t="s">
        <v>62</v>
      </c>
      <c r="C2929" t="s">
        <v>88</v>
      </c>
      <c r="D2929" t="s">
        <v>172</v>
      </c>
      <c r="E2929" t="s">
        <v>197</v>
      </c>
      <c r="F2929" s="69" t="s">
        <v>208</v>
      </c>
      <c r="G2929" s="69" t="s">
        <v>208</v>
      </c>
      <c r="H2929" s="69" t="s">
        <v>208</v>
      </c>
      <c r="I2929" s="69" t="s">
        <v>208</v>
      </c>
      <c r="J2929" s="64">
        <v>1</v>
      </c>
    </row>
    <row r="2930" spans="1:10" x14ac:dyDescent="0.25">
      <c r="A2930" s="3" t="str">
        <f t="shared" si="45"/>
        <v>IndustryAgriculture, Mining, Construction9/9/2021 (3:58pm-5:00pm)1</v>
      </c>
      <c r="B2930" t="s">
        <v>62</v>
      </c>
      <c r="C2930" t="s">
        <v>88</v>
      </c>
      <c r="D2930" t="s">
        <v>173</v>
      </c>
      <c r="E2930" t="s">
        <v>174</v>
      </c>
      <c r="F2930" s="69" t="s">
        <v>208</v>
      </c>
      <c r="G2930" s="69" t="s">
        <v>208</v>
      </c>
      <c r="H2930" s="69" t="s">
        <v>208</v>
      </c>
      <c r="I2930" s="69" t="s">
        <v>208</v>
      </c>
      <c r="J2930" s="64">
        <v>1</v>
      </c>
    </row>
    <row r="2931" spans="1:10" x14ac:dyDescent="0.25">
      <c r="A2931" s="3" t="str">
        <f t="shared" si="45"/>
        <v>IndustryAgriculture, Mining, Construction9/9/2021 (3:58pm-5:00pm)2</v>
      </c>
      <c r="B2931" t="s">
        <v>62</v>
      </c>
      <c r="C2931" t="s">
        <v>88</v>
      </c>
      <c r="D2931" t="s">
        <v>173</v>
      </c>
      <c r="E2931" t="s">
        <v>175</v>
      </c>
      <c r="F2931" s="69" t="s">
        <v>208</v>
      </c>
      <c r="G2931" s="69" t="s">
        <v>208</v>
      </c>
      <c r="H2931" s="69" t="s">
        <v>208</v>
      </c>
      <c r="I2931" s="69" t="s">
        <v>208</v>
      </c>
      <c r="J2931" s="64">
        <v>1</v>
      </c>
    </row>
    <row r="2932" spans="1:10" x14ac:dyDescent="0.25">
      <c r="A2932" s="3" t="str">
        <f t="shared" si="45"/>
        <v>IndustryAgriculture, Mining, Construction9/9/2021 (3:58pm-5:00pm)3</v>
      </c>
      <c r="B2932" t="s">
        <v>62</v>
      </c>
      <c r="C2932" t="s">
        <v>88</v>
      </c>
      <c r="D2932" t="s">
        <v>173</v>
      </c>
      <c r="E2932" t="s">
        <v>176</v>
      </c>
      <c r="F2932" s="69" t="s">
        <v>208</v>
      </c>
      <c r="G2932" s="69" t="s">
        <v>208</v>
      </c>
      <c r="H2932" s="69" t="s">
        <v>208</v>
      </c>
      <c r="I2932" s="69" t="s">
        <v>208</v>
      </c>
      <c r="J2932" s="64">
        <v>1</v>
      </c>
    </row>
    <row r="2933" spans="1:10" x14ac:dyDescent="0.25">
      <c r="A2933" s="3" t="str">
        <f t="shared" si="45"/>
        <v>IndustryAgriculture, Mining, Construction9/9/2021 (3:58pm-5:00pm)4</v>
      </c>
      <c r="B2933" t="s">
        <v>62</v>
      </c>
      <c r="C2933" t="s">
        <v>88</v>
      </c>
      <c r="D2933" t="s">
        <v>173</v>
      </c>
      <c r="E2933" t="s">
        <v>177</v>
      </c>
      <c r="F2933" s="69" t="s">
        <v>208</v>
      </c>
      <c r="G2933" s="69" t="s">
        <v>208</v>
      </c>
      <c r="H2933" s="69" t="s">
        <v>208</v>
      </c>
      <c r="I2933" s="69" t="s">
        <v>208</v>
      </c>
      <c r="J2933" s="64">
        <v>1</v>
      </c>
    </row>
    <row r="2934" spans="1:10" x14ac:dyDescent="0.25">
      <c r="A2934" s="3" t="str">
        <f t="shared" si="45"/>
        <v>IndustryAgriculture, Mining, Construction9/9/2021 (3:58pm-5:00pm)5</v>
      </c>
      <c r="B2934" t="s">
        <v>62</v>
      </c>
      <c r="C2934" t="s">
        <v>88</v>
      </c>
      <c r="D2934" t="s">
        <v>173</v>
      </c>
      <c r="E2934" t="s">
        <v>178</v>
      </c>
      <c r="F2934" s="69" t="s">
        <v>208</v>
      </c>
      <c r="G2934" s="69" t="s">
        <v>208</v>
      </c>
      <c r="H2934" s="69" t="s">
        <v>208</v>
      </c>
      <c r="I2934" s="69" t="s">
        <v>208</v>
      </c>
      <c r="J2934" s="64">
        <v>1</v>
      </c>
    </row>
    <row r="2935" spans="1:10" x14ac:dyDescent="0.25">
      <c r="A2935" s="3" t="str">
        <f t="shared" si="45"/>
        <v>IndustryAgriculture, Mining, Construction9/9/2021 (3:58pm-5:00pm)6</v>
      </c>
      <c r="B2935" t="s">
        <v>62</v>
      </c>
      <c r="C2935" t="s">
        <v>88</v>
      </c>
      <c r="D2935" t="s">
        <v>173</v>
      </c>
      <c r="E2935" t="s">
        <v>179</v>
      </c>
      <c r="F2935" s="69" t="s">
        <v>208</v>
      </c>
      <c r="G2935" s="69" t="s">
        <v>208</v>
      </c>
      <c r="H2935" s="69" t="s">
        <v>208</v>
      </c>
      <c r="I2935" s="69" t="s">
        <v>208</v>
      </c>
      <c r="J2935" s="64">
        <v>1</v>
      </c>
    </row>
    <row r="2936" spans="1:10" x14ac:dyDescent="0.25">
      <c r="A2936" s="3" t="str">
        <f t="shared" si="45"/>
        <v>IndustryAgriculture, Mining, Construction9/9/2021 (3:58pm-5:00pm)7</v>
      </c>
      <c r="B2936" t="s">
        <v>62</v>
      </c>
      <c r="C2936" t="s">
        <v>88</v>
      </c>
      <c r="D2936" t="s">
        <v>173</v>
      </c>
      <c r="E2936" t="s">
        <v>180</v>
      </c>
      <c r="F2936" s="69" t="s">
        <v>208</v>
      </c>
      <c r="G2936" s="69" t="s">
        <v>208</v>
      </c>
      <c r="H2936" s="69" t="s">
        <v>208</v>
      </c>
      <c r="I2936" s="69" t="s">
        <v>208</v>
      </c>
      <c r="J2936" s="64">
        <v>1</v>
      </c>
    </row>
    <row r="2937" spans="1:10" x14ac:dyDescent="0.25">
      <c r="A2937" s="3" t="str">
        <f t="shared" si="45"/>
        <v>IndustryAgriculture, Mining, Construction9/9/2021 (3:58pm-5:00pm)8</v>
      </c>
      <c r="B2937" t="s">
        <v>62</v>
      </c>
      <c r="C2937" t="s">
        <v>88</v>
      </c>
      <c r="D2937" t="s">
        <v>173</v>
      </c>
      <c r="E2937" t="s">
        <v>181</v>
      </c>
      <c r="F2937" s="69" t="s">
        <v>208</v>
      </c>
      <c r="G2937" s="69" t="s">
        <v>208</v>
      </c>
      <c r="H2937" s="69" t="s">
        <v>208</v>
      </c>
      <c r="I2937" s="69" t="s">
        <v>208</v>
      </c>
      <c r="J2937" s="64">
        <v>1</v>
      </c>
    </row>
    <row r="2938" spans="1:10" x14ac:dyDescent="0.25">
      <c r="A2938" s="3" t="str">
        <f t="shared" si="45"/>
        <v>IndustryAgriculture, Mining, Construction9/9/2021 (3:58pm-5:00pm)9</v>
      </c>
      <c r="B2938" t="s">
        <v>62</v>
      </c>
      <c r="C2938" t="s">
        <v>88</v>
      </c>
      <c r="D2938" t="s">
        <v>173</v>
      </c>
      <c r="E2938" t="s">
        <v>182</v>
      </c>
      <c r="F2938" s="69" t="s">
        <v>208</v>
      </c>
      <c r="G2938" s="69" t="s">
        <v>208</v>
      </c>
      <c r="H2938" s="69" t="s">
        <v>208</v>
      </c>
      <c r="I2938" s="69" t="s">
        <v>208</v>
      </c>
      <c r="J2938" s="64">
        <v>1</v>
      </c>
    </row>
    <row r="2939" spans="1:10" x14ac:dyDescent="0.25">
      <c r="A2939" s="3" t="str">
        <f t="shared" si="45"/>
        <v>IndustryAgriculture, Mining, Construction9/9/2021 (3:58pm-5:00pm)10</v>
      </c>
      <c r="B2939" t="s">
        <v>62</v>
      </c>
      <c r="C2939" t="s">
        <v>88</v>
      </c>
      <c r="D2939" t="s">
        <v>173</v>
      </c>
      <c r="E2939" t="s">
        <v>183</v>
      </c>
      <c r="F2939" s="69" t="s">
        <v>208</v>
      </c>
      <c r="G2939" s="69" t="s">
        <v>208</v>
      </c>
      <c r="H2939" s="69" t="s">
        <v>208</v>
      </c>
      <c r="I2939" s="69" t="s">
        <v>208</v>
      </c>
      <c r="J2939" s="64">
        <v>1</v>
      </c>
    </row>
    <row r="2940" spans="1:10" x14ac:dyDescent="0.25">
      <c r="A2940" s="3" t="str">
        <f t="shared" si="45"/>
        <v>IndustryAgriculture, Mining, Construction9/9/2021 (3:58pm-5:00pm)11</v>
      </c>
      <c r="B2940" t="s">
        <v>62</v>
      </c>
      <c r="C2940" t="s">
        <v>88</v>
      </c>
      <c r="D2940" t="s">
        <v>173</v>
      </c>
      <c r="E2940" t="s">
        <v>184</v>
      </c>
      <c r="F2940" s="69" t="s">
        <v>208</v>
      </c>
      <c r="G2940" s="69" t="s">
        <v>208</v>
      </c>
      <c r="H2940" s="69" t="s">
        <v>208</v>
      </c>
      <c r="I2940" s="69" t="s">
        <v>208</v>
      </c>
      <c r="J2940" s="64">
        <v>1</v>
      </c>
    </row>
    <row r="2941" spans="1:10" x14ac:dyDescent="0.25">
      <c r="A2941" s="3" t="str">
        <f t="shared" si="45"/>
        <v>IndustryAgriculture, Mining, Construction9/9/2021 (3:58pm-5:00pm)12</v>
      </c>
      <c r="B2941" t="s">
        <v>62</v>
      </c>
      <c r="C2941" t="s">
        <v>88</v>
      </c>
      <c r="D2941" t="s">
        <v>173</v>
      </c>
      <c r="E2941" t="s">
        <v>185</v>
      </c>
      <c r="F2941" s="69" t="s">
        <v>208</v>
      </c>
      <c r="G2941" s="69" t="s">
        <v>208</v>
      </c>
      <c r="H2941" s="69" t="s">
        <v>208</v>
      </c>
      <c r="I2941" s="69" t="s">
        <v>208</v>
      </c>
      <c r="J2941" s="64">
        <v>1</v>
      </c>
    </row>
    <row r="2942" spans="1:10" x14ac:dyDescent="0.25">
      <c r="A2942" s="3" t="str">
        <f t="shared" si="45"/>
        <v>IndustryAgriculture, Mining, Construction9/9/2021 (3:58pm-5:00pm)13</v>
      </c>
      <c r="B2942" t="s">
        <v>62</v>
      </c>
      <c r="C2942" t="s">
        <v>88</v>
      </c>
      <c r="D2942" t="s">
        <v>173</v>
      </c>
      <c r="E2942" t="s">
        <v>186</v>
      </c>
      <c r="F2942" s="69" t="s">
        <v>208</v>
      </c>
      <c r="G2942" s="69" t="s">
        <v>208</v>
      </c>
      <c r="H2942" s="69" t="s">
        <v>208</v>
      </c>
      <c r="I2942" s="69" t="s">
        <v>208</v>
      </c>
      <c r="J2942" s="64">
        <v>1</v>
      </c>
    </row>
    <row r="2943" spans="1:10" x14ac:dyDescent="0.25">
      <c r="A2943" s="3" t="str">
        <f t="shared" si="45"/>
        <v>IndustryAgriculture, Mining, Construction9/9/2021 (3:58pm-5:00pm)14</v>
      </c>
      <c r="B2943" t="s">
        <v>62</v>
      </c>
      <c r="C2943" t="s">
        <v>88</v>
      </c>
      <c r="D2943" t="s">
        <v>173</v>
      </c>
      <c r="E2943" t="s">
        <v>187</v>
      </c>
      <c r="F2943" s="69" t="s">
        <v>208</v>
      </c>
      <c r="G2943" s="69" t="s">
        <v>208</v>
      </c>
      <c r="H2943" s="69" t="s">
        <v>208</v>
      </c>
      <c r="I2943" s="69" t="s">
        <v>208</v>
      </c>
      <c r="J2943" s="64">
        <v>1</v>
      </c>
    </row>
    <row r="2944" spans="1:10" x14ac:dyDescent="0.25">
      <c r="A2944" s="3" t="str">
        <f t="shared" si="45"/>
        <v>IndustryAgriculture, Mining, Construction9/9/2021 (3:58pm-5:00pm)15</v>
      </c>
      <c r="B2944" t="s">
        <v>62</v>
      </c>
      <c r="C2944" t="s">
        <v>88</v>
      </c>
      <c r="D2944" t="s">
        <v>173</v>
      </c>
      <c r="E2944" t="s">
        <v>188</v>
      </c>
      <c r="F2944" s="69" t="s">
        <v>208</v>
      </c>
      <c r="G2944" s="69" t="s">
        <v>208</v>
      </c>
      <c r="H2944" s="69" t="s">
        <v>208</v>
      </c>
      <c r="I2944" s="69" t="s">
        <v>208</v>
      </c>
      <c r="J2944" s="64">
        <v>1</v>
      </c>
    </row>
    <row r="2945" spans="1:10" x14ac:dyDescent="0.25">
      <c r="A2945" s="3" t="str">
        <f t="shared" si="45"/>
        <v>IndustryAgriculture, Mining, Construction9/9/2021 (3:58pm-5:00pm)16</v>
      </c>
      <c r="B2945" t="s">
        <v>62</v>
      </c>
      <c r="C2945" t="s">
        <v>88</v>
      </c>
      <c r="D2945" t="s">
        <v>173</v>
      </c>
      <c r="E2945" t="s">
        <v>189</v>
      </c>
      <c r="F2945" s="69" t="s">
        <v>208</v>
      </c>
      <c r="G2945" s="69" t="s">
        <v>208</v>
      </c>
      <c r="H2945" s="69" t="s">
        <v>208</v>
      </c>
      <c r="I2945" s="69" t="s">
        <v>208</v>
      </c>
      <c r="J2945" s="64">
        <v>1</v>
      </c>
    </row>
    <row r="2946" spans="1:10" x14ac:dyDescent="0.25">
      <c r="A2946" s="3" t="str">
        <f t="shared" si="45"/>
        <v>IndustryAgriculture, Mining, Construction9/9/2021 (3:58pm-5:00pm)17</v>
      </c>
      <c r="B2946" t="s">
        <v>62</v>
      </c>
      <c r="C2946" t="s">
        <v>88</v>
      </c>
      <c r="D2946" t="s">
        <v>173</v>
      </c>
      <c r="E2946" t="s">
        <v>190</v>
      </c>
      <c r="F2946" s="69" t="s">
        <v>208</v>
      </c>
      <c r="G2946" s="69" t="s">
        <v>208</v>
      </c>
      <c r="H2946" s="69" t="s">
        <v>208</v>
      </c>
      <c r="I2946" s="69" t="s">
        <v>208</v>
      </c>
      <c r="J2946" s="64">
        <v>1</v>
      </c>
    </row>
    <row r="2947" spans="1:10" x14ac:dyDescent="0.25">
      <c r="A2947" s="3" t="str">
        <f t="shared" ref="A2947:A3010" si="46">B2947&amp;C2947&amp;D2947&amp;E2947</f>
        <v>IndustryAgriculture, Mining, Construction9/9/2021 (3:58pm-5:00pm)18</v>
      </c>
      <c r="B2947" t="s">
        <v>62</v>
      </c>
      <c r="C2947" t="s">
        <v>88</v>
      </c>
      <c r="D2947" t="s">
        <v>173</v>
      </c>
      <c r="E2947" t="s">
        <v>191</v>
      </c>
      <c r="F2947" s="69" t="s">
        <v>208</v>
      </c>
      <c r="G2947" s="69" t="s">
        <v>208</v>
      </c>
      <c r="H2947" s="69" t="s">
        <v>208</v>
      </c>
      <c r="I2947" s="69" t="s">
        <v>208</v>
      </c>
      <c r="J2947" s="64">
        <v>1</v>
      </c>
    </row>
    <row r="2948" spans="1:10" x14ac:dyDescent="0.25">
      <c r="A2948" s="3" t="str">
        <f t="shared" si="46"/>
        <v>IndustryAgriculture, Mining, Construction9/9/2021 (3:58pm-5:00pm)19</v>
      </c>
      <c r="B2948" t="s">
        <v>62</v>
      </c>
      <c r="C2948" t="s">
        <v>88</v>
      </c>
      <c r="D2948" t="s">
        <v>173</v>
      </c>
      <c r="E2948" t="s">
        <v>192</v>
      </c>
      <c r="F2948" s="69" t="s">
        <v>208</v>
      </c>
      <c r="G2948" s="69" t="s">
        <v>208</v>
      </c>
      <c r="H2948" s="69" t="s">
        <v>208</v>
      </c>
      <c r="I2948" s="69" t="s">
        <v>208</v>
      </c>
      <c r="J2948" s="64">
        <v>1</v>
      </c>
    </row>
    <row r="2949" spans="1:10" x14ac:dyDescent="0.25">
      <c r="A2949" s="3" t="str">
        <f t="shared" si="46"/>
        <v>IndustryAgriculture, Mining, Construction9/9/2021 (3:58pm-5:00pm)20</v>
      </c>
      <c r="B2949" t="s">
        <v>62</v>
      </c>
      <c r="C2949" t="s">
        <v>88</v>
      </c>
      <c r="D2949" t="s">
        <v>173</v>
      </c>
      <c r="E2949" t="s">
        <v>193</v>
      </c>
      <c r="F2949" s="69" t="s">
        <v>208</v>
      </c>
      <c r="G2949" s="69" t="s">
        <v>208</v>
      </c>
      <c r="H2949" s="69" t="s">
        <v>208</v>
      </c>
      <c r="I2949" s="69" t="s">
        <v>208</v>
      </c>
      <c r="J2949" s="64">
        <v>1</v>
      </c>
    </row>
    <row r="2950" spans="1:10" x14ac:dyDescent="0.25">
      <c r="A2950" s="3" t="str">
        <f t="shared" si="46"/>
        <v>IndustryAgriculture, Mining, Construction9/9/2021 (3:58pm-5:00pm)21</v>
      </c>
      <c r="B2950" t="s">
        <v>62</v>
      </c>
      <c r="C2950" t="s">
        <v>88</v>
      </c>
      <c r="D2950" t="s">
        <v>173</v>
      </c>
      <c r="E2950" t="s">
        <v>194</v>
      </c>
      <c r="F2950" s="69" t="s">
        <v>208</v>
      </c>
      <c r="G2950" s="69" t="s">
        <v>208</v>
      </c>
      <c r="H2950" s="69" t="s">
        <v>208</v>
      </c>
      <c r="I2950" s="69" t="s">
        <v>208</v>
      </c>
      <c r="J2950" s="64">
        <v>1</v>
      </c>
    </row>
    <row r="2951" spans="1:10" x14ac:dyDescent="0.25">
      <c r="A2951" s="3" t="str">
        <f t="shared" si="46"/>
        <v>IndustryAgriculture, Mining, Construction9/9/2021 (3:58pm-5:00pm)22</v>
      </c>
      <c r="B2951" t="s">
        <v>62</v>
      </c>
      <c r="C2951" t="s">
        <v>88</v>
      </c>
      <c r="D2951" t="s">
        <v>173</v>
      </c>
      <c r="E2951" t="s">
        <v>195</v>
      </c>
      <c r="F2951" s="69" t="s">
        <v>208</v>
      </c>
      <c r="G2951" s="69" t="s">
        <v>208</v>
      </c>
      <c r="H2951" s="69" t="s">
        <v>208</v>
      </c>
      <c r="I2951" s="69" t="s">
        <v>208</v>
      </c>
      <c r="J2951" s="64">
        <v>1</v>
      </c>
    </row>
    <row r="2952" spans="1:10" x14ac:dyDescent="0.25">
      <c r="A2952" s="3" t="str">
        <f t="shared" si="46"/>
        <v>IndustryAgriculture, Mining, Construction9/9/2021 (3:58pm-5:00pm)23</v>
      </c>
      <c r="B2952" t="s">
        <v>62</v>
      </c>
      <c r="C2952" t="s">
        <v>88</v>
      </c>
      <c r="D2952" t="s">
        <v>173</v>
      </c>
      <c r="E2952" t="s">
        <v>196</v>
      </c>
      <c r="F2952" s="69" t="s">
        <v>208</v>
      </c>
      <c r="G2952" s="69" t="s">
        <v>208</v>
      </c>
      <c r="H2952" s="69" t="s">
        <v>208</v>
      </c>
      <c r="I2952" s="69" t="s">
        <v>208</v>
      </c>
      <c r="J2952" s="64">
        <v>1</v>
      </c>
    </row>
    <row r="2953" spans="1:10" x14ac:dyDescent="0.25">
      <c r="A2953" s="3" t="str">
        <f t="shared" si="46"/>
        <v>IndustryAgriculture, Mining, Construction9/9/2021 (3:58pm-5:00pm)24</v>
      </c>
      <c r="B2953" t="s">
        <v>62</v>
      </c>
      <c r="C2953" t="s">
        <v>88</v>
      </c>
      <c r="D2953" t="s">
        <v>173</v>
      </c>
      <c r="E2953" t="s">
        <v>197</v>
      </c>
      <c r="F2953" s="69" t="s">
        <v>208</v>
      </c>
      <c r="G2953" s="69" t="s">
        <v>208</v>
      </c>
      <c r="H2953" s="69" t="s">
        <v>208</v>
      </c>
      <c r="I2953" s="69" t="s">
        <v>208</v>
      </c>
      <c r="J2953" s="64">
        <v>1</v>
      </c>
    </row>
    <row r="2954" spans="1:10" x14ac:dyDescent="0.25">
      <c r="A2954" s="3" t="str">
        <f t="shared" si="46"/>
        <v>IndustryAgriculture, Mining, ConstructionAverage Event Day (5:00pm-6:00pm)1</v>
      </c>
      <c r="B2954" t="s">
        <v>62</v>
      </c>
      <c r="C2954" t="s">
        <v>88</v>
      </c>
      <c r="D2954" t="s">
        <v>167</v>
      </c>
      <c r="E2954" t="s">
        <v>174</v>
      </c>
      <c r="F2954" s="69" t="s">
        <v>208</v>
      </c>
      <c r="G2954" s="69" t="s">
        <v>208</v>
      </c>
      <c r="H2954" s="69" t="s">
        <v>208</v>
      </c>
      <c r="I2954" s="69" t="s">
        <v>208</v>
      </c>
      <c r="J2954" s="64">
        <v>1</v>
      </c>
    </row>
    <row r="2955" spans="1:10" x14ac:dyDescent="0.25">
      <c r="A2955" s="3" t="str">
        <f t="shared" si="46"/>
        <v>IndustryAgriculture, Mining, ConstructionAverage Event Day (5:00pm-6:00pm)2</v>
      </c>
      <c r="B2955" t="s">
        <v>62</v>
      </c>
      <c r="C2955" t="s">
        <v>88</v>
      </c>
      <c r="D2955" t="s">
        <v>167</v>
      </c>
      <c r="E2955" t="s">
        <v>175</v>
      </c>
      <c r="F2955" s="69" t="s">
        <v>208</v>
      </c>
      <c r="G2955" s="69" t="s">
        <v>208</v>
      </c>
      <c r="H2955" s="69" t="s">
        <v>208</v>
      </c>
      <c r="I2955" s="69" t="s">
        <v>208</v>
      </c>
      <c r="J2955" s="64">
        <v>1</v>
      </c>
    </row>
    <row r="2956" spans="1:10" x14ac:dyDescent="0.25">
      <c r="A2956" s="3" t="str">
        <f t="shared" si="46"/>
        <v>IndustryAgriculture, Mining, ConstructionAverage Event Day (5:00pm-6:00pm)3</v>
      </c>
      <c r="B2956" t="s">
        <v>62</v>
      </c>
      <c r="C2956" t="s">
        <v>88</v>
      </c>
      <c r="D2956" t="s">
        <v>167</v>
      </c>
      <c r="E2956" t="s">
        <v>176</v>
      </c>
      <c r="F2956" s="69" t="s">
        <v>208</v>
      </c>
      <c r="G2956" s="69" t="s">
        <v>208</v>
      </c>
      <c r="H2956" s="69" t="s">
        <v>208</v>
      </c>
      <c r="I2956" s="69" t="s">
        <v>208</v>
      </c>
      <c r="J2956" s="64">
        <v>1</v>
      </c>
    </row>
    <row r="2957" spans="1:10" x14ac:dyDescent="0.25">
      <c r="A2957" s="3" t="str">
        <f t="shared" si="46"/>
        <v>IndustryAgriculture, Mining, ConstructionAverage Event Day (5:00pm-6:00pm)4</v>
      </c>
      <c r="B2957" t="s">
        <v>62</v>
      </c>
      <c r="C2957" t="s">
        <v>88</v>
      </c>
      <c r="D2957" t="s">
        <v>167</v>
      </c>
      <c r="E2957" t="s">
        <v>177</v>
      </c>
      <c r="F2957" s="69" t="s">
        <v>208</v>
      </c>
      <c r="G2957" s="69" t="s">
        <v>208</v>
      </c>
      <c r="H2957" s="69" t="s">
        <v>208</v>
      </c>
      <c r="I2957" s="69" t="s">
        <v>208</v>
      </c>
      <c r="J2957" s="64">
        <v>1</v>
      </c>
    </row>
    <row r="2958" spans="1:10" x14ac:dyDescent="0.25">
      <c r="A2958" s="3" t="str">
        <f t="shared" si="46"/>
        <v>IndustryAgriculture, Mining, ConstructionAverage Event Day (5:00pm-6:00pm)5</v>
      </c>
      <c r="B2958" t="s">
        <v>62</v>
      </c>
      <c r="C2958" t="s">
        <v>88</v>
      </c>
      <c r="D2958" t="s">
        <v>167</v>
      </c>
      <c r="E2958" t="s">
        <v>178</v>
      </c>
      <c r="F2958" s="69" t="s">
        <v>208</v>
      </c>
      <c r="G2958" s="69" t="s">
        <v>208</v>
      </c>
      <c r="H2958" s="69" t="s">
        <v>208</v>
      </c>
      <c r="I2958" s="69" t="s">
        <v>208</v>
      </c>
      <c r="J2958" s="64">
        <v>1</v>
      </c>
    </row>
    <row r="2959" spans="1:10" x14ac:dyDescent="0.25">
      <c r="A2959" s="3" t="str">
        <f t="shared" si="46"/>
        <v>IndustryAgriculture, Mining, ConstructionAverage Event Day (5:00pm-6:00pm)6</v>
      </c>
      <c r="B2959" t="s">
        <v>62</v>
      </c>
      <c r="C2959" t="s">
        <v>88</v>
      </c>
      <c r="D2959" t="s">
        <v>167</v>
      </c>
      <c r="E2959" t="s">
        <v>179</v>
      </c>
      <c r="F2959" s="69" t="s">
        <v>208</v>
      </c>
      <c r="G2959" s="69" t="s">
        <v>208</v>
      </c>
      <c r="H2959" s="69" t="s">
        <v>208</v>
      </c>
      <c r="I2959" s="69" t="s">
        <v>208</v>
      </c>
      <c r="J2959" s="64">
        <v>1</v>
      </c>
    </row>
    <row r="2960" spans="1:10" x14ac:dyDescent="0.25">
      <c r="A2960" s="3" t="str">
        <f t="shared" si="46"/>
        <v>IndustryAgriculture, Mining, ConstructionAverage Event Day (5:00pm-6:00pm)7</v>
      </c>
      <c r="B2960" t="s">
        <v>62</v>
      </c>
      <c r="C2960" t="s">
        <v>88</v>
      </c>
      <c r="D2960" t="s">
        <v>167</v>
      </c>
      <c r="E2960" t="s">
        <v>180</v>
      </c>
      <c r="F2960" s="69" t="s">
        <v>208</v>
      </c>
      <c r="G2960" s="69" t="s">
        <v>208</v>
      </c>
      <c r="H2960" s="69" t="s">
        <v>208</v>
      </c>
      <c r="I2960" s="69" t="s">
        <v>208</v>
      </c>
      <c r="J2960" s="64">
        <v>1</v>
      </c>
    </row>
    <row r="2961" spans="1:10" x14ac:dyDescent="0.25">
      <c r="A2961" s="3" t="str">
        <f t="shared" si="46"/>
        <v>IndustryAgriculture, Mining, ConstructionAverage Event Day (5:00pm-6:00pm)8</v>
      </c>
      <c r="B2961" t="s">
        <v>62</v>
      </c>
      <c r="C2961" t="s">
        <v>88</v>
      </c>
      <c r="D2961" t="s">
        <v>167</v>
      </c>
      <c r="E2961" t="s">
        <v>181</v>
      </c>
      <c r="F2961" s="69" t="s">
        <v>208</v>
      </c>
      <c r="G2961" s="69" t="s">
        <v>208</v>
      </c>
      <c r="H2961" s="69" t="s">
        <v>208</v>
      </c>
      <c r="I2961" s="69" t="s">
        <v>208</v>
      </c>
      <c r="J2961" s="64">
        <v>1</v>
      </c>
    </row>
    <row r="2962" spans="1:10" x14ac:dyDescent="0.25">
      <c r="A2962" s="3" t="str">
        <f t="shared" si="46"/>
        <v>IndustryAgriculture, Mining, ConstructionAverage Event Day (5:00pm-6:00pm)9</v>
      </c>
      <c r="B2962" t="s">
        <v>62</v>
      </c>
      <c r="C2962" t="s">
        <v>88</v>
      </c>
      <c r="D2962" t="s">
        <v>167</v>
      </c>
      <c r="E2962" t="s">
        <v>182</v>
      </c>
      <c r="F2962" s="69" t="s">
        <v>208</v>
      </c>
      <c r="G2962" s="69" t="s">
        <v>208</v>
      </c>
      <c r="H2962" s="69" t="s">
        <v>208</v>
      </c>
      <c r="I2962" s="69" t="s">
        <v>208</v>
      </c>
      <c r="J2962" s="64">
        <v>1</v>
      </c>
    </row>
    <row r="2963" spans="1:10" x14ac:dyDescent="0.25">
      <c r="A2963" s="3" t="str">
        <f t="shared" si="46"/>
        <v>IndustryAgriculture, Mining, ConstructionAverage Event Day (5:00pm-6:00pm)10</v>
      </c>
      <c r="B2963" t="s">
        <v>62</v>
      </c>
      <c r="C2963" t="s">
        <v>88</v>
      </c>
      <c r="D2963" t="s">
        <v>167</v>
      </c>
      <c r="E2963" t="s">
        <v>183</v>
      </c>
      <c r="F2963" s="69" t="s">
        <v>208</v>
      </c>
      <c r="G2963" s="69" t="s">
        <v>208</v>
      </c>
      <c r="H2963" s="69" t="s">
        <v>208</v>
      </c>
      <c r="I2963" s="69" t="s">
        <v>208</v>
      </c>
      <c r="J2963" s="64">
        <v>1</v>
      </c>
    </row>
    <row r="2964" spans="1:10" x14ac:dyDescent="0.25">
      <c r="A2964" s="3" t="str">
        <f t="shared" si="46"/>
        <v>IndustryAgriculture, Mining, ConstructionAverage Event Day (5:00pm-6:00pm)11</v>
      </c>
      <c r="B2964" t="s">
        <v>62</v>
      </c>
      <c r="C2964" t="s">
        <v>88</v>
      </c>
      <c r="D2964" t="s">
        <v>167</v>
      </c>
      <c r="E2964" t="s">
        <v>184</v>
      </c>
      <c r="F2964" s="69" t="s">
        <v>208</v>
      </c>
      <c r="G2964" s="69" t="s">
        <v>208</v>
      </c>
      <c r="H2964" s="69" t="s">
        <v>208</v>
      </c>
      <c r="I2964" s="69" t="s">
        <v>208</v>
      </c>
      <c r="J2964" s="64">
        <v>1</v>
      </c>
    </row>
    <row r="2965" spans="1:10" x14ac:dyDescent="0.25">
      <c r="A2965" s="3" t="str">
        <f t="shared" si="46"/>
        <v>IndustryAgriculture, Mining, ConstructionAverage Event Day (5:00pm-6:00pm)12</v>
      </c>
      <c r="B2965" t="s">
        <v>62</v>
      </c>
      <c r="C2965" t="s">
        <v>88</v>
      </c>
      <c r="D2965" t="s">
        <v>167</v>
      </c>
      <c r="E2965" t="s">
        <v>185</v>
      </c>
      <c r="F2965" s="69" t="s">
        <v>208</v>
      </c>
      <c r="G2965" s="69" t="s">
        <v>208</v>
      </c>
      <c r="H2965" s="69" t="s">
        <v>208</v>
      </c>
      <c r="I2965" s="69" t="s">
        <v>208</v>
      </c>
      <c r="J2965" s="64">
        <v>1</v>
      </c>
    </row>
    <row r="2966" spans="1:10" x14ac:dyDescent="0.25">
      <c r="A2966" s="3" t="str">
        <f t="shared" si="46"/>
        <v>IndustryAgriculture, Mining, ConstructionAverage Event Day (5:00pm-6:00pm)13</v>
      </c>
      <c r="B2966" t="s">
        <v>62</v>
      </c>
      <c r="C2966" t="s">
        <v>88</v>
      </c>
      <c r="D2966" t="s">
        <v>167</v>
      </c>
      <c r="E2966" t="s">
        <v>186</v>
      </c>
      <c r="F2966" s="69" t="s">
        <v>208</v>
      </c>
      <c r="G2966" s="69" t="s">
        <v>208</v>
      </c>
      <c r="H2966" s="69" t="s">
        <v>208</v>
      </c>
      <c r="I2966" s="69" t="s">
        <v>208</v>
      </c>
      <c r="J2966" s="64">
        <v>1</v>
      </c>
    </row>
    <row r="2967" spans="1:10" x14ac:dyDescent="0.25">
      <c r="A2967" s="3" t="str">
        <f t="shared" si="46"/>
        <v>IndustryAgriculture, Mining, ConstructionAverage Event Day (5:00pm-6:00pm)14</v>
      </c>
      <c r="B2967" t="s">
        <v>62</v>
      </c>
      <c r="C2967" t="s">
        <v>88</v>
      </c>
      <c r="D2967" t="s">
        <v>167</v>
      </c>
      <c r="E2967" t="s">
        <v>187</v>
      </c>
      <c r="F2967" s="69" t="s">
        <v>208</v>
      </c>
      <c r="G2967" s="69" t="s">
        <v>208</v>
      </c>
      <c r="H2967" s="69" t="s">
        <v>208</v>
      </c>
      <c r="I2967" s="69" t="s">
        <v>208</v>
      </c>
      <c r="J2967" s="64">
        <v>1</v>
      </c>
    </row>
    <row r="2968" spans="1:10" x14ac:dyDescent="0.25">
      <c r="A2968" s="3" t="str">
        <f t="shared" si="46"/>
        <v>IndustryAgriculture, Mining, ConstructionAverage Event Day (5:00pm-6:00pm)15</v>
      </c>
      <c r="B2968" t="s">
        <v>62</v>
      </c>
      <c r="C2968" t="s">
        <v>88</v>
      </c>
      <c r="D2968" t="s">
        <v>167</v>
      </c>
      <c r="E2968" t="s">
        <v>188</v>
      </c>
      <c r="F2968" s="69" t="s">
        <v>208</v>
      </c>
      <c r="G2968" s="69" t="s">
        <v>208</v>
      </c>
      <c r="H2968" s="69" t="s">
        <v>208</v>
      </c>
      <c r="I2968" s="69" t="s">
        <v>208</v>
      </c>
      <c r="J2968" s="64">
        <v>1</v>
      </c>
    </row>
    <row r="2969" spans="1:10" x14ac:dyDescent="0.25">
      <c r="A2969" s="3" t="str">
        <f t="shared" si="46"/>
        <v>IndustryAgriculture, Mining, ConstructionAverage Event Day (5:00pm-6:00pm)16</v>
      </c>
      <c r="B2969" t="s">
        <v>62</v>
      </c>
      <c r="C2969" t="s">
        <v>88</v>
      </c>
      <c r="D2969" t="s">
        <v>167</v>
      </c>
      <c r="E2969" t="s">
        <v>189</v>
      </c>
      <c r="F2969" s="69" t="s">
        <v>208</v>
      </c>
      <c r="G2969" s="69" t="s">
        <v>208</v>
      </c>
      <c r="H2969" s="69" t="s">
        <v>208</v>
      </c>
      <c r="I2969" s="69" t="s">
        <v>208</v>
      </c>
      <c r="J2969" s="64">
        <v>1</v>
      </c>
    </row>
    <row r="2970" spans="1:10" x14ac:dyDescent="0.25">
      <c r="A2970" s="3" t="str">
        <f t="shared" si="46"/>
        <v>IndustryAgriculture, Mining, ConstructionAverage Event Day (5:00pm-6:00pm)17</v>
      </c>
      <c r="B2970" t="s">
        <v>62</v>
      </c>
      <c r="C2970" t="s">
        <v>88</v>
      </c>
      <c r="D2970" t="s">
        <v>167</v>
      </c>
      <c r="E2970" t="s">
        <v>190</v>
      </c>
      <c r="F2970" s="69" t="s">
        <v>208</v>
      </c>
      <c r="G2970" s="69" t="s">
        <v>208</v>
      </c>
      <c r="H2970" s="69" t="s">
        <v>208</v>
      </c>
      <c r="I2970" s="69" t="s">
        <v>208</v>
      </c>
      <c r="J2970" s="64">
        <v>1</v>
      </c>
    </row>
    <row r="2971" spans="1:10" x14ac:dyDescent="0.25">
      <c r="A2971" s="3" t="str">
        <f t="shared" si="46"/>
        <v>IndustryAgriculture, Mining, ConstructionAverage Event Day (5:00pm-6:00pm)18</v>
      </c>
      <c r="B2971" t="s">
        <v>62</v>
      </c>
      <c r="C2971" t="s">
        <v>88</v>
      </c>
      <c r="D2971" t="s">
        <v>167</v>
      </c>
      <c r="E2971" t="s">
        <v>191</v>
      </c>
      <c r="F2971" s="69" t="s">
        <v>208</v>
      </c>
      <c r="G2971" s="69" t="s">
        <v>208</v>
      </c>
      <c r="H2971" s="69" t="s">
        <v>208</v>
      </c>
      <c r="I2971" s="69" t="s">
        <v>208</v>
      </c>
      <c r="J2971" s="64">
        <v>1</v>
      </c>
    </row>
    <row r="2972" spans="1:10" x14ac:dyDescent="0.25">
      <c r="A2972" s="3" t="str">
        <f t="shared" si="46"/>
        <v>IndustryAgriculture, Mining, ConstructionAverage Event Day (5:00pm-6:00pm)19</v>
      </c>
      <c r="B2972" t="s">
        <v>62</v>
      </c>
      <c r="C2972" t="s">
        <v>88</v>
      </c>
      <c r="D2972" t="s">
        <v>167</v>
      </c>
      <c r="E2972" t="s">
        <v>192</v>
      </c>
      <c r="F2972" s="69" t="s">
        <v>208</v>
      </c>
      <c r="G2972" s="69" t="s">
        <v>208</v>
      </c>
      <c r="H2972" s="69" t="s">
        <v>208</v>
      </c>
      <c r="I2972" s="69" t="s">
        <v>208</v>
      </c>
      <c r="J2972" s="64">
        <v>1</v>
      </c>
    </row>
    <row r="2973" spans="1:10" x14ac:dyDescent="0.25">
      <c r="A2973" s="3" t="str">
        <f t="shared" si="46"/>
        <v>IndustryAgriculture, Mining, ConstructionAverage Event Day (5:00pm-6:00pm)20</v>
      </c>
      <c r="B2973" t="s">
        <v>62</v>
      </c>
      <c r="C2973" t="s">
        <v>88</v>
      </c>
      <c r="D2973" t="s">
        <v>167</v>
      </c>
      <c r="E2973" t="s">
        <v>193</v>
      </c>
      <c r="F2973" s="69" t="s">
        <v>208</v>
      </c>
      <c r="G2973" s="69" t="s">
        <v>208</v>
      </c>
      <c r="H2973" s="69" t="s">
        <v>208</v>
      </c>
      <c r="I2973" s="69" t="s">
        <v>208</v>
      </c>
      <c r="J2973" s="64">
        <v>1</v>
      </c>
    </row>
    <row r="2974" spans="1:10" x14ac:dyDescent="0.25">
      <c r="A2974" s="3" t="str">
        <f t="shared" si="46"/>
        <v>IndustryAgriculture, Mining, ConstructionAverage Event Day (5:00pm-6:00pm)21</v>
      </c>
      <c r="B2974" t="s">
        <v>62</v>
      </c>
      <c r="C2974" t="s">
        <v>88</v>
      </c>
      <c r="D2974" t="s">
        <v>167</v>
      </c>
      <c r="E2974" t="s">
        <v>194</v>
      </c>
      <c r="F2974" s="69" t="s">
        <v>208</v>
      </c>
      <c r="G2974" s="69" t="s">
        <v>208</v>
      </c>
      <c r="H2974" s="69" t="s">
        <v>208</v>
      </c>
      <c r="I2974" s="69" t="s">
        <v>208</v>
      </c>
      <c r="J2974" s="64">
        <v>1</v>
      </c>
    </row>
    <row r="2975" spans="1:10" x14ac:dyDescent="0.25">
      <c r="A2975" s="3" t="str">
        <f t="shared" si="46"/>
        <v>IndustryAgriculture, Mining, ConstructionAverage Event Day (5:00pm-6:00pm)22</v>
      </c>
      <c r="B2975" t="s">
        <v>62</v>
      </c>
      <c r="C2975" t="s">
        <v>88</v>
      </c>
      <c r="D2975" t="s">
        <v>167</v>
      </c>
      <c r="E2975" t="s">
        <v>195</v>
      </c>
      <c r="F2975" s="69" t="s">
        <v>208</v>
      </c>
      <c r="G2975" s="69" t="s">
        <v>208</v>
      </c>
      <c r="H2975" s="69" t="s">
        <v>208</v>
      </c>
      <c r="I2975" s="69" t="s">
        <v>208</v>
      </c>
      <c r="J2975" s="64">
        <v>1</v>
      </c>
    </row>
    <row r="2976" spans="1:10" x14ac:dyDescent="0.25">
      <c r="A2976" s="3" t="str">
        <f t="shared" si="46"/>
        <v>IndustryAgriculture, Mining, ConstructionAverage Event Day (5:00pm-6:00pm)23</v>
      </c>
      <c r="B2976" t="s">
        <v>62</v>
      </c>
      <c r="C2976" t="s">
        <v>88</v>
      </c>
      <c r="D2976" t="s">
        <v>167</v>
      </c>
      <c r="E2976" t="s">
        <v>196</v>
      </c>
      <c r="F2976" s="69" t="s">
        <v>208</v>
      </c>
      <c r="G2976" s="69" t="s">
        <v>208</v>
      </c>
      <c r="H2976" s="69" t="s">
        <v>208</v>
      </c>
      <c r="I2976" s="69" t="s">
        <v>208</v>
      </c>
      <c r="J2976" s="64">
        <v>1</v>
      </c>
    </row>
    <row r="2977" spans="1:10" x14ac:dyDescent="0.25">
      <c r="A2977" s="3" t="str">
        <f t="shared" si="46"/>
        <v>IndustryAgriculture, Mining, ConstructionAverage Event Day (5:00pm-6:00pm)24</v>
      </c>
      <c r="B2977" t="s">
        <v>62</v>
      </c>
      <c r="C2977" t="s">
        <v>88</v>
      </c>
      <c r="D2977" t="s">
        <v>167</v>
      </c>
      <c r="E2977" t="s">
        <v>197</v>
      </c>
      <c r="F2977" s="69" t="s">
        <v>208</v>
      </c>
      <c r="G2977" s="69" t="s">
        <v>208</v>
      </c>
      <c r="H2977" s="69" t="s">
        <v>208</v>
      </c>
      <c r="I2977" s="69" t="s">
        <v>208</v>
      </c>
      <c r="J2977" s="64">
        <v>1</v>
      </c>
    </row>
    <row r="2978" spans="1:10" x14ac:dyDescent="0.25">
      <c r="A2978" s="3" t="str">
        <f t="shared" si="46"/>
        <v>IndustryInstitutional/Government10/14/2020 (6:00pm-7:00pm)1</v>
      </c>
      <c r="B2978" t="s">
        <v>62</v>
      </c>
      <c r="C2978" t="s">
        <v>89</v>
      </c>
      <c r="D2978" t="s">
        <v>168</v>
      </c>
      <c r="E2978" t="s">
        <v>174</v>
      </c>
      <c r="F2978" s="69" t="s">
        <v>208</v>
      </c>
      <c r="G2978" s="69" t="s">
        <v>208</v>
      </c>
      <c r="H2978" s="69" t="s">
        <v>208</v>
      </c>
      <c r="I2978" s="69" t="s">
        <v>208</v>
      </c>
      <c r="J2978" s="64">
        <v>1</v>
      </c>
    </row>
    <row r="2979" spans="1:10" x14ac:dyDescent="0.25">
      <c r="A2979" s="3" t="str">
        <f t="shared" si="46"/>
        <v>IndustryInstitutional/Government10/14/2020 (6:00pm-7:00pm)2</v>
      </c>
      <c r="B2979" t="s">
        <v>62</v>
      </c>
      <c r="C2979" t="s">
        <v>89</v>
      </c>
      <c r="D2979" t="s">
        <v>168</v>
      </c>
      <c r="E2979" t="s">
        <v>175</v>
      </c>
      <c r="F2979" s="69" t="s">
        <v>208</v>
      </c>
      <c r="G2979" s="69" t="s">
        <v>208</v>
      </c>
      <c r="H2979" s="69" t="s">
        <v>208</v>
      </c>
      <c r="I2979" s="69" t="s">
        <v>208</v>
      </c>
      <c r="J2979" s="64">
        <v>1</v>
      </c>
    </row>
    <row r="2980" spans="1:10" x14ac:dyDescent="0.25">
      <c r="A2980" s="3" t="str">
        <f t="shared" si="46"/>
        <v>IndustryInstitutional/Government10/14/2020 (6:00pm-7:00pm)3</v>
      </c>
      <c r="B2980" t="s">
        <v>62</v>
      </c>
      <c r="C2980" t="s">
        <v>89</v>
      </c>
      <c r="D2980" t="s">
        <v>168</v>
      </c>
      <c r="E2980" t="s">
        <v>176</v>
      </c>
      <c r="F2980" s="69" t="s">
        <v>208</v>
      </c>
      <c r="G2980" s="69" t="s">
        <v>208</v>
      </c>
      <c r="H2980" s="69" t="s">
        <v>208</v>
      </c>
      <c r="I2980" s="69" t="s">
        <v>208</v>
      </c>
      <c r="J2980" s="64">
        <v>1</v>
      </c>
    </row>
    <row r="2981" spans="1:10" x14ac:dyDescent="0.25">
      <c r="A2981" s="3" t="str">
        <f t="shared" si="46"/>
        <v>IndustryInstitutional/Government10/14/2020 (6:00pm-7:00pm)4</v>
      </c>
      <c r="B2981" t="s">
        <v>62</v>
      </c>
      <c r="C2981" t="s">
        <v>89</v>
      </c>
      <c r="D2981" t="s">
        <v>168</v>
      </c>
      <c r="E2981" t="s">
        <v>177</v>
      </c>
      <c r="F2981" s="69" t="s">
        <v>208</v>
      </c>
      <c r="G2981" s="69" t="s">
        <v>208</v>
      </c>
      <c r="H2981" s="69" t="s">
        <v>208</v>
      </c>
      <c r="I2981" s="69" t="s">
        <v>208</v>
      </c>
      <c r="J2981" s="64">
        <v>1</v>
      </c>
    </row>
    <row r="2982" spans="1:10" x14ac:dyDescent="0.25">
      <c r="A2982" s="3" t="str">
        <f t="shared" si="46"/>
        <v>IndustryInstitutional/Government10/14/2020 (6:00pm-7:00pm)5</v>
      </c>
      <c r="B2982" t="s">
        <v>62</v>
      </c>
      <c r="C2982" t="s">
        <v>89</v>
      </c>
      <c r="D2982" t="s">
        <v>168</v>
      </c>
      <c r="E2982" t="s">
        <v>178</v>
      </c>
      <c r="F2982" s="69" t="s">
        <v>208</v>
      </c>
      <c r="G2982" s="69" t="s">
        <v>208</v>
      </c>
      <c r="H2982" s="69" t="s">
        <v>208</v>
      </c>
      <c r="I2982" s="69" t="s">
        <v>208</v>
      </c>
      <c r="J2982" s="64">
        <v>1</v>
      </c>
    </row>
    <row r="2983" spans="1:10" x14ac:dyDescent="0.25">
      <c r="A2983" s="3" t="str">
        <f t="shared" si="46"/>
        <v>IndustryInstitutional/Government10/14/2020 (6:00pm-7:00pm)6</v>
      </c>
      <c r="B2983" t="s">
        <v>62</v>
      </c>
      <c r="C2983" t="s">
        <v>89</v>
      </c>
      <c r="D2983" t="s">
        <v>168</v>
      </c>
      <c r="E2983" t="s">
        <v>179</v>
      </c>
      <c r="F2983" s="69" t="s">
        <v>208</v>
      </c>
      <c r="G2983" s="69" t="s">
        <v>208</v>
      </c>
      <c r="H2983" s="69" t="s">
        <v>208</v>
      </c>
      <c r="I2983" s="69" t="s">
        <v>208</v>
      </c>
      <c r="J2983" s="64">
        <v>1</v>
      </c>
    </row>
    <row r="2984" spans="1:10" x14ac:dyDescent="0.25">
      <c r="A2984" s="3" t="str">
        <f t="shared" si="46"/>
        <v>IndustryInstitutional/Government10/14/2020 (6:00pm-7:00pm)7</v>
      </c>
      <c r="B2984" t="s">
        <v>62</v>
      </c>
      <c r="C2984" t="s">
        <v>89</v>
      </c>
      <c r="D2984" t="s">
        <v>168</v>
      </c>
      <c r="E2984" t="s">
        <v>180</v>
      </c>
      <c r="F2984" s="69" t="s">
        <v>208</v>
      </c>
      <c r="G2984" s="69" t="s">
        <v>208</v>
      </c>
      <c r="H2984" s="69" t="s">
        <v>208</v>
      </c>
      <c r="I2984" s="69" t="s">
        <v>208</v>
      </c>
      <c r="J2984" s="64">
        <v>1</v>
      </c>
    </row>
    <row r="2985" spans="1:10" x14ac:dyDescent="0.25">
      <c r="A2985" s="3" t="str">
        <f t="shared" si="46"/>
        <v>IndustryInstitutional/Government10/14/2020 (6:00pm-7:00pm)8</v>
      </c>
      <c r="B2985" t="s">
        <v>62</v>
      </c>
      <c r="C2985" t="s">
        <v>89</v>
      </c>
      <c r="D2985" t="s">
        <v>168</v>
      </c>
      <c r="E2985" t="s">
        <v>181</v>
      </c>
      <c r="F2985" s="69" t="s">
        <v>208</v>
      </c>
      <c r="G2985" s="69" t="s">
        <v>208</v>
      </c>
      <c r="H2985" s="69" t="s">
        <v>208</v>
      </c>
      <c r="I2985" s="69" t="s">
        <v>208</v>
      </c>
      <c r="J2985" s="64">
        <v>1</v>
      </c>
    </row>
    <row r="2986" spans="1:10" x14ac:dyDescent="0.25">
      <c r="A2986" s="3" t="str">
        <f t="shared" si="46"/>
        <v>IndustryInstitutional/Government10/14/2020 (6:00pm-7:00pm)9</v>
      </c>
      <c r="B2986" t="s">
        <v>62</v>
      </c>
      <c r="C2986" t="s">
        <v>89</v>
      </c>
      <c r="D2986" t="s">
        <v>168</v>
      </c>
      <c r="E2986" t="s">
        <v>182</v>
      </c>
      <c r="F2986" s="69" t="s">
        <v>208</v>
      </c>
      <c r="G2986" s="69" t="s">
        <v>208</v>
      </c>
      <c r="H2986" s="69" t="s">
        <v>208</v>
      </c>
      <c r="I2986" s="69" t="s">
        <v>208</v>
      </c>
      <c r="J2986" s="64">
        <v>1</v>
      </c>
    </row>
    <row r="2987" spans="1:10" x14ac:dyDescent="0.25">
      <c r="A2987" s="3" t="str">
        <f t="shared" si="46"/>
        <v>IndustryInstitutional/Government10/14/2020 (6:00pm-7:00pm)10</v>
      </c>
      <c r="B2987" t="s">
        <v>62</v>
      </c>
      <c r="C2987" t="s">
        <v>89</v>
      </c>
      <c r="D2987" t="s">
        <v>168</v>
      </c>
      <c r="E2987" t="s">
        <v>183</v>
      </c>
      <c r="F2987" s="69" t="s">
        <v>208</v>
      </c>
      <c r="G2987" s="69" t="s">
        <v>208</v>
      </c>
      <c r="H2987" s="69" t="s">
        <v>208</v>
      </c>
      <c r="I2987" s="69" t="s">
        <v>208</v>
      </c>
      <c r="J2987" s="64">
        <v>1</v>
      </c>
    </row>
    <row r="2988" spans="1:10" x14ac:dyDescent="0.25">
      <c r="A2988" s="3" t="str">
        <f t="shared" si="46"/>
        <v>IndustryInstitutional/Government10/14/2020 (6:00pm-7:00pm)11</v>
      </c>
      <c r="B2988" t="s">
        <v>62</v>
      </c>
      <c r="C2988" t="s">
        <v>89</v>
      </c>
      <c r="D2988" t="s">
        <v>168</v>
      </c>
      <c r="E2988" t="s">
        <v>184</v>
      </c>
      <c r="F2988" s="69" t="s">
        <v>208</v>
      </c>
      <c r="G2988" s="69" t="s">
        <v>208</v>
      </c>
      <c r="H2988" s="69" t="s">
        <v>208</v>
      </c>
      <c r="I2988" s="69" t="s">
        <v>208</v>
      </c>
      <c r="J2988" s="64">
        <v>1</v>
      </c>
    </row>
    <row r="2989" spans="1:10" x14ac:dyDescent="0.25">
      <c r="A2989" s="3" t="str">
        <f t="shared" si="46"/>
        <v>IndustryInstitutional/Government10/14/2020 (6:00pm-7:00pm)12</v>
      </c>
      <c r="B2989" t="s">
        <v>62</v>
      </c>
      <c r="C2989" t="s">
        <v>89</v>
      </c>
      <c r="D2989" t="s">
        <v>168</v>
      </c>
      <c r="E2989" t="s">
        <v>185</v>
      </c>
      <c r="F2989" s="69" t="s">
        <v>208</v>
      </c>
      <c r="G2989" s="69" t="s">
        <v>208</v>
      </c>
      <c r="H2989" s="69" t="s">
        <v>208</v>
      </c>
      <c r="I2989" s="69" t="s">
        <v>208</v>
      </c>
      <c r="J2989" s="64">
        <v>1</v>
      </c>
    </row>
    <row r="2990" spans="1:10" x14ac:dyDescent="0.25">
      <c r="A2990" s="3" t="str">
        <f t="shared" si="46"/>
        <v>IndustryInstitutional/Government10/14/2020 (6:00pm-7:00pm)13</v>
      </c>
      <c r="B2990" t="s">
        <v>62</v>
      </c>
      <c r="C2990" t="s">
        <v>89</v>
      </c>
      <c r="D2990" t="s">
        <v>168</v>
      </c>
      <c r="E2990" t="s">
        <v>186</v>
      </c>
      <c r="F2990" s="69" t="s">
        <v>208</v>
      </c>
      <c r="G2990" s="69" t="s">
        <v>208</v>
      </c>
      <c r="H2990" s="69" t="s">
        <v>208</v>
      </c>
      <c r="I2990" s="69" t="s">
        <v>208</v>
      </c>
      <c r="J2990" s="64">
        <v>1</v>
      </c>
    </row>
    <row r="2991" spans="1:10" x14ac:dyDescent="0.25">
      <c r="A2991" s="3" t="str">
        <f t="shared" si="46"/>
        <v>IndustryInstitutional/Government10/14/2020 (6:00pm-7:00pm)14</v>
      </c>
      <c r="B2991" t="s">
        <v>62</v>
      </c>
      <c r="C2991" t="s">
        <v>89</v>
      </c>
      <c r="D2991" t="s">
        <v>168</v>
      </c>
      <c r="E2991" t="s">
        <v>187</v>
      </c>
      <c r="F2991" s="69" t="s">
        <v>208</v>
      </c>
      <c r="G2991" s="69" t="s">
        <v>208</v>
      </c>
      <c r="H2991" s="69" t="s">
        <v>208</v>
      </c>
      <c r="I2991" s="69" t="s">
        <v>208</v>
      </c>
      <c r="J2991" s="64">
        <v>1</v>
      </c>
    </row>
    <row r="2992" spans="1:10" x14ac:dyDescent="0.25">
      <c r="A2992" s="3" t="str">
        <f t="shared" si="46"/>
        <v>IndustryInstitutional/Government10/14/2020 (6:00pm-7:00pm)15</v>
      </c>
      <c r="B2992" t="s">
        <v>62</v>
      </c>
      <c r="C2992" t="s">
        <v>89</v>
      </c>
      <c r="D2992" t="s">
        <v>168</v>
      </c>
      <c r="E2992" t="s">
        <v>188</v>
      </c>
      <c r="F2992" s="69" t="s">
        <v>208</v>
      </c>
      <c r="G2992" s="69" t="s">
        <v>208</v>
      </c>
      <c r="H2992" s="69" t="s">
        <v>208</v>
      </c>
      <c r="I2992" s="69" t="s">
        <v>208</v>
      </c>
      <c r="J2992" s="64">
        <v>1</v>
      </c>
    </row>
    <row r="2993" spans="1:10" x14ac:dyDescent="0.25">
      <c r="A2993" s="3" t="str">
        <f t="shared" si="46"/>
        <v>IndustryInstitutional/Government10/14/2020 (6:00pm-7:00pm)16</v>
      </c>
      <c r="B2993" t="s">
        <v>62</v>
      </c>
      <c r="C2993" t="s">
        <v>89</v>
      </c>
      <c r="D2993" t="s">
        <v>168</v>
      </c>
      <c r="E2993" t="s">
        <v>189</v>
      </c>
      <c r="F2993" s="69" t="s">
        <v>208</v>
      </c>
      <c r="G2993" s="69" t="s">
        <v>208</v>
      </c>
      <c r="H2993" s="69" t="s">
        <v>208</v>
      </c>
      <c r="I2993" s="69" t="s">
        <v>208</v>
      </c>
      <c r="J2993" s="64">
        <v>1</v>
      </c>
    </row>
    <row r="2994" spans="1:10" x14ac:dyDescent="0.25">
      <c r="A2994" s="3" t="str">
        <f t="shared" si="46"/>
        <v>IndustryInstitutional/Government10/14/2020 (6:00pm-7:00pm)17</v>
      </c>
      <c r="B2994" t="s">
        <v>62</v>
      </c>
      <c r="C2994" t="s">
        <v>89</v>
      </c>
      <c r="D2994" t="s">
        <v>168</v>
      </c>
      <c r="E2994" t="s">
        <v>190</v>
      </c>
      <c r="F2994" s="69" t="s">
        <v>208</v>
      </c>
      <c r="G2994" s="69" t="s">
        <v>208</v>
      </c>
      <c r="H2994" s="69" t="s">
        <v>208</v>
      </c>
      <c r="I2994" s="69" t="s">
        <v>208</v>
      </c>
      <c r="J2994" s="64">
        <v>1</v>
      </c>
    </row>
    <row r="2995" spans="1:10" x14ac:dyDescent="0.25">
      <c r="A2995" s="3" t="str">
        <f t="shared" si="46"/>
        <v>IndustryInstitutional/Government10/14/2020 (6:00pm-7:00pm)18</v>
      </c>
      <c r="B2995" t="s">
        <v>62</v>
      </c>
      <c r="C2995" t="s">
        <v>89</v>
      </c>
      <c r="D2995" t="s">
        <v>168</v>
      </c>
      <c r="E2995" t="s">
        <v>191</v>
      </c>
      <c r="F2995" s="69" t="s">
        <v>208</v>
      </c>
      <c r="G2995" s="69" t="s">
        <v>208</v>
      </c>
      <c r="H2995" s="69" t="s">
        <v>208</v>
      </c>
      <c r="I2995" s="69" t="s">
        <v>208</v>
      </c>
      <c r="J2995" s="64">
        <v>1</v>
      </c>
    </row>
    <row r="2996" spans="1:10" x14ac:dyDescent="0.25">
      <c r="A2996" s="3" t="str">
        <f t="shared" si="46"/>
        <v>IndustryInstitutional/Government10/14/2020 (6:00pm-7:00pm)19</v>
      </c>
      <c r="B2996" t="s">
        <v>62</v>
      </c>
      <c r="C2996" t="s">
        <v>89</v>
      </c>
      <c r="D2996" t="s">
        <v>168</v>
      </c>
      <c r="E2996" t="s">
        <v>192</v>
      </c>
      <c r="F2996" s="69" t="s">
        <v>208</v>
      </c>
      <c r="G2996" s="69" t="s">
        <v>208</v>
      </c>
      <c r="H2996" s="69" t="s">
        <v>208</v>
      </c>
      <c r="I2996" s="69" t="s">
        <v>208</v>
      </c>
      <c r="J2996" s="64">
        <v>1</v>
      </c>
    </row>
    <row r="2997" spans="1:10" x14ac:dyDescent="0.25">
      <c r="A2997" s="3" t="str">
        <f t="shared" si="46"/>
        <v>IndustryInstitutional/Government10/14/2020 (6:00pm-7:00pm)20</v>
      </c>
      <c r="B2997" t="s">
        <v>62</v>
      </c>
      <c r="C2997" t="s">
        <v>89</v>
      </c>
      <c r="D2997" t="s">
        <v>168</v>
      </c>
      <c r="E2997" t="s">
        <v>193</v>
      </c>
      <c r="F2997" s="69" t="s">
        <v>208</v>
      </c>
      <c r="G2997" s="69" t="s">
        <v>208</v>
      </c>
      <c r="H2997" s="69" t="s">
        <v>208</v>
      </c>
      <c r="I2997" s="69" t="s">
        <v>208</v>
      </c>
      <c r="J2997" s="64">
        <v>1</v>
      </c>
    </row>
    <row r="2998" spans="1:10" x14ac:dyDescent="0.25">
      <c r="A2998" s="3" t="str">
        <f t="shared" si="46"/>
        <v>IndustryInstitutional/Government10/14/2020 (6:00pm-7:00pm)21</v>
      </c>
      <c r="B2998" t="s">
        <v>62</v>
      </c>
      <c r="C2998" t="s">
        <v>89</v>
      </c>
      <c r="D2998" t="s">
        <v>168</v>
      </c>
      <c r="E2998" t="s">
        <v>194</v>
      </c>
      <c r="F2998" s="69" t="s">
        <v>208</v>
      </c>
      <c r="G2998" s="69" t="s">
        <v>208</v>
      </c>
      <c r="H2998" s="69" t="s">
        <v>208</v>
      </c>
      <c r="I2998" s="69" t="s">
        <v>208</v>
      </c>
      <c r="J2998" s="64">
        <v>1</v>
      </c>
    </row>
    <row r="2999" spans="1:10" x14ac:dyDescent="0.25">
      <c r="A2999" s="3" t="str">
        <f t="shared" si="46"/>
        <v>IndustryInstitutional/Government10/14/2020 (6:00pm-7:00pm)22</v>
      </c>
      <c r="B2999" t="s">
        <v>62</v>
      </c>
      <c r="C2999" t="s">
        <v>89</v>
      </c>
      <c r="D2999" t="s">
        <v>168</v>
      </c>
      <c r="E2999" t="s">
        <v>195</v>
      </c>
      <c r="F2999" s="69" t="s">
        <v>208</v>
      </c>
      <c r="G2999" s="69" t="s">
        <v>208</v>
      </c>
      <c r="H2999" s="69" t="s">
        <v>208</v>
      </c>
      <c r="I2999" s="69" t="s">
        <v>208</v>
      </c>
      <c r="J2999" s="64">
        <v>1</v>
      </c>
    </row>
    <row r="3000" spans="1:10" x14ac:dyDescent="0.25">
      <c r="A3000" s="3" t="str">
        <f t="shared" si="46"/>
        <v>IndustryInstitutional/Government10/14/2020 (6:00pm-7:00pm)23</v>
      </c>
      <c r="B3000" t="s">
        <v>62</v>
      </c>
      <c r="C3000" t="s">
        <v>89</v>
      </c>
      <c r="D3000" t="s">
        <v>168</v>
      </c>
      <c r="E3000" t="s">
        <v>196</v>
      </c>
      <c r="F3000" s="69" t="s">
        <v>208</v>
      </c>
      <c r="G3000" s="69" t="s">
        <v>208</v>
      </c>
      <c r="H3000" s="69" t="s">
        <v>208</v>
      </c>
      <c r="I3000" s="69" t="s">
        <v>208</v>
      </c>
      <c r="J3000" s="64">
        <v>1</v>
      </c>
    </row>
    <row r="3001" spans="1:10" x14ac:dyDescent="0.25">
      <c r="A3001" s="3" t="str">
        <f t="shared" si="46"/>
        <v>IndustryInstitutional/Government10/14/2020 (6:00pm-7:00pm)24</v>
      </c>
      <c r="B3001" t="s">
        <v>62</v>
      </c>
      <c r="C3001" t="s">
        <v>89</v>
      </c>
      <c r="D3001" t="s">
        <v>168</v>
      </c>
      <c r="E3001" t="s">
        <v>197</v>
      </c>
      <c r="F3001" s="69" t="s">
        <v>208</v>
      </c>
      <c r="G3001" s="69" t="s">
        <v>208</v>
      </c>
      <c r="H3001" s="69" t="s">
        <v>208</v>
      </c>
      <c r="I3001" s="69" t="s">
        <v>208</v>
      </c>
      <c r="J3001" s="64">
        <v>1</v>
      </c>
    </row>
    <row r="3002" spans="1:10" x14ac:dyDescent="0.25">
      <c r="A3002" s="3" t="str">
        <f t="shared" si="46"/>
        <v>IndustryInstitutional/Government10/15/2020 (6:00pm-7:00pm)1</v>
      </c>
      <c r="B3002" t="s">
        <v>62</v>
      </c>
      <c r="C3002" t="s">
        <v>89</v>
      </c>
      <c r="D3002" t="s">
        <v>169</v>
      </c>
      <c r="E3002" t="s">
        <v>174</v>
      </c>
      <c r="F3002" s="69" t="s">
        <v>208</v>
      </c>
      <c r="G3002" s="69" t="s">
        <v>208</v>
      </c>
      <c r="H3002" s="69" t="s">
        <v>208</v>
      </c>
      <c r="I3002" s="69" t="s">
        <v>208</v>
      </c>
      <c r="J3002" s="64">
        <v>1</v>
      </c>
    </row>
    <row r="3003" spans="1:10" x14ac:dyDescent="0.25">
      <c r="A3003" s="3" t="str">
        <f t="shared" si="46"/>
        <v>IndustryInstitutional/Government10/15/2020 (6:00pm-7:00pm)2</v>
      </c>
      <c r="B3003" t="s">
        <v>62</v>
      </c>
      <c r="C3003" t="s">
        <v>89</v>
      </c>
      <c r="D3003" t="s">
        <v>169</v>
      </c>
      <c r="E3003" t="s">
        <v>175</v>
      </c>
      <c r="F3003" s="69" t="s">
        <v>208</v>
      </c>
      <c r="G3003" s="69" t="s">
        <v>208</v>
      </c>
      <c r="H3003" s="69" t="s">
        <v>208</v>
      </c>
      <c r="I3003" s="69" t="s">
        <v>208</v>
      </c>
      <c r="J3003" s="64">
        <v>1</v>
      </c>
    </row>
    <row r="3004" spans="1:10" x14ac:dyDescent="0.25">
      <c r="A3004" s="3" t="str">
        <f t="shared" si="46"/>
        <v>IndustryInstitutional/Government10/15/2020 (6:00pm-7:00pm)3</v>
      </c>
      <c r="B3004" t="s">
        <v>62</v>
      </c>
      <c r="C3004" t="s">
        <v>89</v>
      </c>
      <c r="D3004" t="s">
        <v>169</v>
      </c>
      <c r="E3004" t="s">
        <v>176</v>
      </c>
      <c r="F3004" s="69" t="s">
        <v>208</v>
      </c>
      <c r="G3004" s="69" t="s">
        <v>208</v>
      </c>
      <c r="H3004" s="69" t="s">
        <v>208</v>
      </c>
      <c r="I3004" s="69" t="s">
        <v>208</v>
      </c>
      <c r="J3004" s="64">
        <v>1</v>
      </c>
    </row>
    <row r="3005" spans="1:10" x14ac:dyDescent="0.25">
      <c r="A3005" s="3" t="str">
        <f t="shared" si="46"/>
        <v>IndustryInstitutional/Government10/15/2020 (6:00pm-7:00pm)4</v>
      </c>
      <c r="B3005" t="s">
        <v>62</v>
      </c>
      <c r="C3005" t="s">
        <v>89</v>
      </c>
      <c r="D3005" t="s">
        <v>169</v>
      </c>
      <c r="E3005" t="s">
        <v>177</v>
      </c>
      <c r="F3005" s="69" t="s">
        <v>208</v>
      </c>
      <c r="G3005" s="69" t="s">
        <v>208</v>
      </c>
      <c r="H3005" s="69" t="s">
        <v>208</v>
      </c>
      <c r="I3005" s="69" t="s">
        <v>208</v>
      </c>
      <c r="J3005" s="64">
        <v>1</v>
      </c>
    </row>
    <row r="3006" spans="1:10" x14ac:dyDescent="0.25">
      <c r="A3006" s="3" t="str">
        <f t="shared" si="46"/>
        <v>IndustryInstitutional/Government10/15/2020 (6:00pm-7:00pm)5</v>
      </c>
      <c r="B3006" t="s">
        <v>62</v>
      </c>
      <c r="C3006" t="s">
        <v>89</v>
      </c>
      <c r="D3006" t="s">
        <v>169</v>
      </c>
      <c r="E3006" t="s">
        <v>178</v>
      </c>
      <c r="F3006" s="69" t="s">
        <v>208</v>
      </c>
      <c r="G3006" s="69" t="s">
        <v>208</v>
      </c>
      <c r="H3006" s="69" t="s">
        <v>208</v>
      </c>
      <c r="I3006" s="69" t="s">
        <v>208</v>
      </c>
      <c r="J3006" s="64">
        <v>1</v>
      </c>
    </row>
    <row r="3007" spans="1:10" x14ac:dyDescent="0.25">
      <c r="A3007" s="3" t="str">
        <f t="shared" si="46"/>
        <v>IndustryInstitutional/Government10/15/2020 (6:00pm-7:00pm)6</v>
      </c>
      <c r="B3007" t="s">
        <v>62</v>
      </c>
      <c r="C3007" t="s">
        <v>89</v>
      </c>
      <c r="D3007" t="s">
        <v>169</v>
      </c>
      <c r="E3007" t="s">
        <v>179</v>
      </c>
      <c r="F3007" s="69" t="s">
        <v>208</v>
      </c>
      <c r="G3007" s="69" t="s">
        <v>208</v>
      </c>
      <c r="H3007" s="69" t="s">
        <v>208</v>
      </c>
      <c r="I3007" s="69" t="s">
        <v>208</v>
      </c>
      <c r="J3007" s="64">
        <v>1</v>
      </c>
    </row>
    <row r="3008" spans="1:10" x14ac:dyDescent="0.25">
      <c r="A3008" s="3" t="str">
        <f t="shared" si="46"/>
        <v>IndustryInstitutional/Government10/15/2020 (6:00pm-7:00pm)7</v>
      </c>
      <c r="B3008" t="s">
        <v>62</v>
      </c>
      <c r="C3008" t="s">
        <v>89</v>
      </c>
      <c r="D3008" t="s">
        <v>169</v>
      </c>
      <c r="E3008" t="s">
        <v>180</v>
      </c>
      <c r="F3008" s="69" t="s">
        <v>208</v>
      </c>
      <c r="G3008" s="69" t="s">
        <v>208</v>
      </c>
      <c r="H3008" s="69" t="s">
        <v>208</v>
      </c>
      <c r="I3008" s="69" t="s">
        <v>208</v>
      </c>
      <c r="J3008" s="64">
        <v>1</v>
      </c>
    </row>
    <row r="3009" spans="1:10" x14ac:dyDescent="0.25">
      <c r="A3009" s="3" t="str">
        <f t="shared" si="46"/>
        <v>IndustryInstitutional/Government10/15/2020 (6:00pm-7:00pm)8</v>
      </c>
      <c r="B3009" t="s">
        <v>62</v>
      </c>
      <c r="C3009" t="s">
        <v>89</v>
      </c>
      <c r="D3009" t="s">
        <v>169</v>
      </c>
      <c r="E3009" t="s">
        <v>181</v>
      </c>
      <c r="F3009" s="69" t="s">
        <v>208</v>
      </c>
      <c r="G3009" s="69" t="s">
        <v>208</v>
      </c>
      <c r="H3009" s="69" t="s">
        <v>208</v>
      </c>
      <c r="I3009" s="69" t="s">
        <v>208</v>
      </c>
      <c r="J3009" s="64">
        <v>1</v>
      </c>
    </row>
    <row r="3010" spans="1:10" x14ac:dyDescent="0.25">
      <c r="A3010" s="3" t="str">
        <f t="shared" si="46"/>
        <v>IndustryInstitutional/Government10/15/2020 (6:00pm-7:00pm)9</v>
      </c>
      <c r="B3010" t="s">
        <v>62</v>
      </c>
      <c r="C3010" t="s">
        <v>89</v>
      </c>
      <c r="D3010" t="s">
        <v>169</v>
      </c>
      <c r="E3010" t="s">
        <v>182</v>
      </c>
      <c r="F3010" s="69" t="s">
        <v>208</v>
      </c>
      <c r="G3010" s="69" t="s">
        <v>208</v>
      </c>
      <c r="H3010" s="69" t="s">
        <v>208</v>
      </c>
      <c r="I3010" s="69" t="s">
        <v>208</v>
      </c>
      <c r="J3010" s="64">
        <v>1</v>
      </c>
    </row>
    <row r="3011" spans="1:10" x14ac:dyDescent="0.25">
      <c r="A3011" s="3" t="str">
        <f t="shared" ref="A3011:A3074" si="47">B3011&amp;C3011&amp;D3011&amp;E3011</f>
        <v>IndustryInstitutional/Government10/15/2020 (6:00pm-7:00pm)10</v>
      </c>
      <c r="B3011" t="s">
        <v>62</v>
      </c>
      <c r="C3011" t="s">
        <v>89</v>
      </c>
      <c r="D3011" t="s">
        <v>169</v>
      </c>
      <c r="E3011" t="s">
        <v>183</v>
      </c>
      <c r="F3011" s="69" t="s">
        <v>208</v>
      </c>
      <c r="G3011" s="69" t="s">
        <v>208</v>
      </c>
      <c r="H3011" s="69" t="s">
        <v>208</v>
      </c>
      <c r="I3011" s="69" t="s">
        <v>208</v>
      </c>
      <c r="J3011" s="64">
        <v>1</v>
      </c>
    </row>
    <row r="3012" spans="1:10" x14ac:dyDescent="0.25">
      <c r="A3012" s="3" t="str">
        <f t="shared" si="47"/>
        <v>IndustryInstitutional/Government10/15/2020 (6:00pm-7:00pm)11</v>
      </c>
      <c r="B3012" t="s">
        <v>62</v>
      </c>
      <c r="C3012" t="s">
        <v>89</v>
      </c>
      <c r="D3012" t="s">
        <v>169</v>
      </c>
      <c r="E3012" t="s">
        <v>184</v>
      </c>
      <c r="F3012" s="69" t="s">
        <v>208</v>
      </c>
      <c r="G3012" s="69" t="s">
        <v>208</v>
      </c>
      <c r="H3012" s="69" t="s">
        <v>208</v>
      </c>
      <c r="I3012" s="69" t="s">
        <v>208</v>
      </c>
      <c r="J3012" s="64">
        <v>1</v>
      </c>
    </row>
    <row r="3013" spans="1:10" x14ac:dyDescent="0.25">
      <c r="A3013" s="3" t="str">
        <f t="shared" si="47"/>
        <v>IndustryInstitutional/Government10/15/2020 (6:00pm-7:00pm)12</v>
      </c>
      <c r="B3013" t="s">
        <v>62</v>
      </c>
      <c r="C3013" t="s">
        <v>89</v>
      </c>
      <c r="D3013" t="s">
        <v>169</v>
      </c>
      <c r="E3013" t="s">
        <v>185</v>
      </c>
      <c r="F3013" s="69" t="s">
        <v>208</v>
      </c>
      <c r="G3013" s="69" t="s">
        <v>208</v>
      </c>
      <c r="H3013" s="69" t="s">
        <v>208</v>
      </c>
      <c r="I3013" s="69" t="s">
        <v>208</v>
      </c>
      <c r="J3013" s="64">
        <v>1</v>
      </c>
    </row>
    <row r="3014" spans="1:10" x14ac:dyDescent="0.25">
      <c r="A3014" s="3" t="str">
        <f t="shared" si="47"/>
        <v>IndustryInstitutional/Government10/15/2020 (6:00pm-7:00pm)13</v>
      </c>
      <c r="B3014" t="s">
        <v>62</v>
      </c>
      <c r="C3014" t="s">
        <v>89</v>
      </c>
      <c r="D3014" t="s">
        <v>169</v>
      </c>
      <c r="E3014" t="s">
        <v>186</v>
      </c>
      <c r="F3014" s="69" t="s">
        <v>208</v>
      </c>
      <c r="G3014" s="69" t="s">
        <v>208</v>
      </c>
      <c r="H3014" s="69" t="s">
        <v>208</v>
      </c>
      <c r="I3014" s="69" t="s">
        <v>208</v>
      </c>
      <c r="J3014" s="64">
        <v>1</v>
      </c>
    </row>
    <row r="3015" spans="1:10" x14ac:dyDescent="0.25">
      <c r="A3015" s="3" t="str">
        <f t="shared" si="47"/>
        <v>IndustryInstitutional/Government10/15/2020 (6:00pm-7:00pm)14</v>
      </c>
      <c r="B3015" t="s">
        <v>62</v>
      </c>
      <c r="C3015" t="s">
        <v>89</v>
      </c>
      <c r="D3015" t="s">
        <v>169</v>
      </c>
      <c r="E3015" t="s">
        <v>187</v>
      </c>
      <c r="F3015" s="69" t="s">
        <v>208</v>
      </c>
      <c r="G3015" s="69" t="s">
        <v>208</v>
      </c>
      <c r="H3015" s="69" t="s">
        <v>208</v>
      </c>
      <c r="I3015" s="69" t="s">
        <v>208</v>
      </c>
      <c r="J3015" s="64">
        <v>1</v>
      </c>
    </row>
    <row r="3016" spans="1:10" x14ac:dyDescent="0.25">
      <c r="A3016" s="3" t="str">
        <f t="shared" si="47"/>
        <v>IndustryInstitutional/Government10/15/2020 (6:00pm-7:00pm)15</v>
      </c>
      <c r="B3016" t="s">
        <v>62</v>
      </c>
      <c r="C3016" t="s">
        <v>89</v>
      </c>
      <c r="D3016" t="s">
        <v>169</v>
      </c>
      <c r="E3016" t="s">
        <v>188</v>
      </c>
      <c r="F3016" s="69" t="s">
        <v>208</v>
      </c>
      <c r="G3016" s="69" t="s">
        <v>208</v>
      </c>
      <c r="H3016" s="69" t="s">
        <v>208</v>
      </c>
      <c r="I3016" s="69" t="s">
        <v>208</v>
      </c>
      <c r="J3016" s="64">
        <v>1</v>
      </c>
    </row>
    <row r="3017" spans="1:10" x14ac:dyDescent="0.25">
      <c r="A3017" s="3" t="str">
        <f t="shared" si="47"/>
        <v>IndustryInstitutional/Government10/15/2020 (6:00pm-7:00pm)16</v>
      </c>
      <c r="B3017" t="s">
        <v>62</v>
      </c>
      <c r="C3017" t="s">
        <v>89</v>
      </c>
      <c r="D3017" t="s">
        <v>169</v>
      </c>
      <c r="E3017" t="s">
        <v>189</v>
      </c>
      <c r="F3017" s="69" t="s">
        <v>208</v>
      </c>
      <c r="G3017" s="69" t="s">
        <v>208</v>
      </c>
      <c r="H3017" s="69" t="s">
        <v>208</v>
      </c>
      <c r="I3017" s="69" t="s">
        <v>208</v>
      </c>
      <c r="J3017" s="64">
        <v>1</v>
      </c>
    </row>
    <row r="3018" spans="1:10" x14ac:dyDescent="0.25">
      <c r="A3018" s="3" t="str">
        <f t="shared" si="47"/>
        <v>IndustryInstitutional/Government10/15/2020 (6:00pm-7:00pm)17</v>
      </c>
      <c r="B3018" t="s">
        <v>62</v>
      </c>
      <c r="C3018" t="s">
        <v>89</v>
      </c>
      <c r="D3018" t="s">
        <v>169</v>
      </c>
      <c r="E3018" t="s">
        <v>190</v>
      </c>
      <c r="F3018" s="69" t="s">
        <v>208</v>
      </c>
      <c r="G3018" s="69" t="s">
        <v>208</v>
      </c>
      <c r="H3018" s="69" t="s">
        <v>208</v>
      </c>
      <c r="I3018" s="69" t="s">
        <v>208</v>
      </c>
      <c r="J3018" s="64">
        <v>1</v>
      </c>
    </row>
    <row r="3019" spans="1:10" x14ac:dyDescent="0.25">
      <c r="A3019" s="3" t="str">
        <f t="shared" si="47"/>
        <v>IndustryInstitutional/Government10/15/2020 (6:00pm-7:00pm)18</v>
      </c>
      <c r="B3019" t="s">
        <v>62</v>
      </c>
      <c r="C3019" t="s">
        <v>89</v>
      </c>
      <c r="D3019" t="s">
        <v>169</v>
      </c>
      <c r="E3019" t="s">
        <v>191</v>
      </c>
      <c r="F3019" s="69" t="s">
        <v>208</v>
      </c>
      <c r="G3019" s="69" t="s">
        <v>208</v>
      </c>
      <c r="H3019" s="69" t="s">
        <v>208</v>
      </c>
      <c r="I3019" s="69" t="s">
        <v>208</v>
      </c>
      <c r="J3019" s="64">
        <v>1</v>
      </c>
    </row>
    <row r="3020" spans="1:10" x14ac:dyDescent="0.25">
      <c r="A3020" s="3" t="str">
        <f t="shared" si="47"/>
        <v>IndustryInstitutional/Government10/15/2020 (6:00pm-7:00pm)19</v>
      </c>
      <c r="B3020" t="s">
        <v>62</v>
      </c>
      <c r="C3020" t="s">
        <v>89</v>
      </c>
      <c r="D3020" t="s">
        <v>169</v>
      </c>
      <c r="E3020" t="s">
        <v>192</v>
      </c>
      <c r="F3020" s="69" t="s">
        <v>208</v>
      </c>
      <c r="G3020" s="69" t="s">
        <v>208</v>
      </c>
      <c r="H3020" s="69" t="s">
        <v>208</v>
      </c>
      <c r="I3020" s="69" t="s">
        <v>208</v>
      </c>
      <c r="J3020" s="64">
        <v>1</v>
      </c>
    </row>
    <row r="3021" spans="1:10" x14ac:dyDescent="0.25">
      <c r="A3021" s="3" t="str">
        <f t="shared" si="47"/>
        <v>IndustryInstitutional/Government10/15/2020 (6:00pm-7:00pm)20</v>
      </c>
      <c r="B3021" t="s">
        <v>62</v>
      </c>
      <c r="C3021" t="s">
        <v>89</v>
      </c>
      <c r="D3021" t="s">
        <v>169</v>
      </c>
      <c r="E3021" t="s">
        <v>193</v>
      </c>
      <c r="F3021" s="69" t="s">
        <v>208</v>
      </c>
      <c r="G3021" s="69" t="s">
        <v>208</v>
      </c>
      <c r="H3021" s="69" t="s">
        <v>208</v>
      </c>
      <c r="I3021" s="69" t="s">
        <v>208</v>
      </c>
      <c r="J3021" s="64">
        <v>1</v>
      </c>
    </row>
    <row r="3022" spans="1:10" x14ac:dyDescent="0.25">
      <c r="A3022" s="3" t="str">
        <f t="shared" si="47"/>
        <v>IndustryInstitutional/Government10/15/2020 (6:00pm-7:00pm)21</v>
      </c>
      <c r="B3022" t="s">
        <v>62</v>
      </c>
      <c r="C3022" t="s">
        <v>89</v>
      </c>
      <c r="D3022" t="s">
        <v>169</v>
      </c>
      <c r="E3022" t="s">
        <v>194</v>
      </c>
      <c r="F3022" s="69" t="s">
        <v>208</v>
      </c>
      <c r="G3022" s="69" t="s">
        <v>208</v>
      </c>
      <c r="H3022" s="69" t="s">
        <v>208</v>
      </c>
      <c r="I3022" s="69" t="s">
        <v>208</v>
      </c>
      <c r="J3022" s="64">
        <v>1</v>
      </c>
    </row>
    <row r="3023" spans="1:10" x14ac:dyDescent="0.25">
      <c r="A3023" s="3" t="str">
        <f t="shared" si="47"/>
        <v>IndustryInstitutional/Government10/15/2020 (6:00pm-7:00pm)22</v>
      </c>
      <c r="B3023" t="s">
        <v>62</v>
      </c>
      <c r="C3023" t="s">
        <v>89</v>
      </c>
      <c r="D3023" t="s">
        <v>169</v>
      </c>
      <c r="E3023" t="s">
        <v>195</v>
      </c>
      <c r="F3023" s="69" t="s">
        <v>208</v>
      </c>
      <c r="G3023" s="69" t="s">
        <v>208</v>
      </c>
      <c r="H3023" s="69" t="s">
        <v>208</v>
      </c>
      <c r="I3023" s="69" t="s">
        <v>208</v>
      </c>
      <c r="J3023" s="64">
        <v>1</v>
      </c>
    </row>
    <row r="3024" spans="1:10" x14ac:dyDescent="0.25">
      <c r="A3024" s="3" t="str">
        <f t="shared" si="47"/>
        <v>IndustryInstitutional/Government10/15/2020 (6:00pm-7:00pm)23</v>
      </c>
      <c r="B3024" t="s">
        <v>62</v>
      </c>
      <c r="C3024" t="s">
        <v>89</v>
      </c>
      <c r="D3024" t="s">
        <v>169</v>
      </c>
      <c r="E3024" t="s">
        <v>196</v>
      </c>
      <c r="F3024" s="69" t="s">
        <v>208</v>
      </c>
      <c r="G3024" s="69" t="s">
        <v>208</v>
      </c>
      <c r="H3024" s="69" t="s">
        <v>208</v>
      </c>
      <c r="I3024" s="69" t="s">
        <v>208</v>
      </c>
      <c r="J3024" s="64">
        <v>1</v>
      </c>
    </row>
    <row r="3025" spans="1:10" x14ac:dyDescent="0.25">
      <c r="A3025" s="3" t="str">
        <f t="shared" si="47"/>
        <v>IndustryInstitutional/Government10/15/2020 (6:00pm-7:00pm)24</v>
      </c>
      <c r="B3025" t="s">
        <v>62</v>
      </c>
      <c r="C3025" t="s">
        <v>89</v>
      </c>
      <c r="D3025" t="s">
        <v>169</v>
      </c>
      <c r="E3025" t="s">
        <v>197</v>
      </c>
      <c r="F3025" s="69" t="s">
        <v>208</v>
      </c>
      <c r="G3025" s="69" t="s">
        <v>208</v>
      </c>
      <c r="H3025" s="69" t="s">
        <v>208</v>
      </c>
      <c r="I3025" s="69" t="s">
        <v>208</v>
      </c>
      <c r="J3025" s="64">
        <v>1</v>
      </c>
    </row>
    <row r="3026" spans="1:10" x14ac:dyDescent="0.25">
      <c r="A3026" s="3" t="str">
        <f t="shared" si="47"/>
        <v>IndustryInstitutional/Government6/17/2021 (5:00pm-6:00pm)1</v>
      </c>
      <c r="B3026" t="s">
        <v>62</v>
      </c>
      <c r="C3026" t="s">
        <v>89</v>
      </c>
      <c r="D3026" t="s">
        <v>170</v>
      </c>
      <c r="E3026" t="s">
        <v>174</v>
      </c>
      <c r="F3026" s="69" t="s">
        <v>208</v>
      </c>
      <c r="G3026" s="69" t="s">
        <v>208</v>
      </c>
      <c r="H3026" s="69" t="s">
        <v>208</v>
      </c>
      <c r="I3026" s="69" t="s">
        <v>208</v>
      </c>
      <c r="J3026" s="64">
        <v>1</v>
      </c>
    </row>
    <row r="3027" spans="1:10" x14ac:dyDescent="0.25">
      <c r="A3027" s="3" t="str">
        <f t="shared" si="47"/>
        <v>IndustryInstitutional/Government6/17/2021 (5:00pm-6:00pm)2</v>
      </c>
      <c r="B3027" t="s">
        <v>62</v>
      </c>
      <c r="C3027" t="s">
        <v>89</v>
      </c>
      <c r="D3027" t="s">
        <v>170</v>
      </c>
      <c r="E3027" t="s">
        <v>175</v>
      </c>
      <c r="F3027" s="69" t="s">
        <v>208</v>
      </c>
      <c r="G3027" s="69" t="s">
        <v>208</v>
      </c>
      <c r="H3027" s="69" t="s">
        <v>208</v>
      </c>
      <c r="I3027" s="69" t="s">
        <v>208</v>
      </c>
      <c r="J3027" s="64">
        <v>1</v>
      </c>
    </row>
    <row r="3028" spans="1:10" x14ac:dyDescent="0.25">
      <c r="A3028" s="3" t="str">
        <f t="shared" si="47"/>
        <v>IndustryInstitutional/Government6/17/2021 (5:00pm-6:00pm)3</v>
      </c>
      <c r="B3028" t="s">
        <v>62</v>
      </c>
      <c r="C3028" t="s">
        <v>89</v>
      </c>
      <c r="D3028" t="s">
        <v>170</v>
      </c>
      <c r="E3028" t="s">
        <v>176</v>
      </c>
      <c r="F3028" s="69" t="s">
        <v>208</v>
      </c>
      <c r="G3028" s="69" t="s">
        <v>208</v>
      </c>
      <c r="H3028" s="69" t="s">
        <v>208</v>
      </c>
      <c r="I3028" s="69" t="s">
        <v>208</v>
      </c>
      <c r="J3028" s="64">
        <v>1</v>
      </c>
    </row>
    <row r="3029" spans="1:10" x14ac:dyDescent="0.25">
      <c r="A3029" s="3" t="str">
        <f t="shared" si="47"/>
        <v>IndustryInstitutional/Government6/17/2021 (5:00pm-6:00pm)4</v>
      </c>
      <c r="B3029" t="s">
        <v>62</v>
      </c>
      <c r="C3029" t="s">
        <v>89</v>
      </c>
      <c r="D3029" t="s">
        <v>170</v>
      </c>
      <c r="E3029" t="s">
        <v>177</v>
      </c>
      <c r="F3029" s="69" t="s">
        <v>208</v>
      </c>
      <c r="G3029" s="69" t="s">
        <v>208</v>
      </c>
      <c r="H3029" s="69" t="s">
        <v>208</v>
      </c>
      <c r="I3029" s="69" t="s">
        <v>208</v>
      </c>
      <c r="J3029" s="64">
        <v>1</v>
      </c>
    </row>
    <row r="3030" spans="1:10" x14ac:dyDescent="0.25">
      <c r="A3030" s="3" t="str">
        <f t="shared" si="47"/>
        <v>IndustryInstitutional/Government6/17/2021 (5:00pm-6:00pm)5</v>
      </c>
      <c r="B3030" t="s">
        <v>62</v>
      </c>
      <c r="C3030" t="s">
        <v>89</v>
      </c>
      <c r="D3030" t="s">
        <v>170</v>
      </c>
      <c r="E3030" t="s">
        <v>178</v>
      </c>
      <c r="F3030" s="69" t="s">
        <v>208</v>
      </c>
      <c r="G3030" s="69" t="s">
        <v>208</v>
      </c>
      <c r="H3030" s="69" t="s">
        <v>208</v>
      </c>
      <c r="I3030" s="69" t="s">
        <v>208</v>
      </c>
      <c r="J3030" s="64">
        <v>1</v>
      </c>
    </row>
    <row r="3031" spans="1:10" x14ac:dyDescent="0.25">
      <c r="A3031" s="3" t="str">
        <f t="shared" si="47"/>
        <v>IndustryInstitutional/Government6/17/2021 (5:00pm-6:00pm)6</v>
      </c>
      <c r="B3031" t="s">
        <v>62</v>
      </c>
      <c r="C3031" t="s">
        <v>89</v>
      </c>
      <c r="D3031" t="s">
        <v>170</v>
      </c>
      <c r="E3031" t="s">
        <v>179</v>
      </c>
      <c r="F3031" s="69" t="s">
        <v>208</v>
      </c>
      <c r="G3031" s="69" t="s">
        <v>208</v>
      </c>
      <c r="H3031" s="69" t="s">
        <v>208</v>
      </c>
      <c r="I3031" s="69" t="s">
        <v>208</v>
      </c>
      <c r="J3031" s="64">
        <v>1</v>
      </c>
    </row>
    <row r="3032" spans="1:10" x14ac:dyDescent="0.25">
      <c r="A3032" s="3" t="str">
        <f t="shared" si="47"/>
        <v>IndustryInstitutional/Government6/17/2021 (5:00pm-6:00pm)7</v>
      </c>
      <c r="B3032" t="s">
        <v>62</v>
      </c>
      <c r="C3032" t="s">
        <v>89</v>
      </c>
      <c r="D3032" t="s">
        <v>170</v>
      </c>
      <c r="E3032" t="s">
        <v>180</v>
      </c>
      <c r="F3032" s="69" t="s">
        <v>208</v>
      </c>
      <c r="G3032" s="69" t="s">
        <v>208</v>
      </c>
      <c r="H3032" s="69" t="s">
        <v>208</v>
      </c>
      <c r="I3032" s="69" t="s">
        <v>208</v>
      </c>
      <c r="J3032" s="64">
        <v>1</v>
      </c>
    </row>
    <row r="3033" spans="1:10" x14ac:dyDescent="0.25">
      <c r="A3033" s="3" t="str">
        <f t="shared" si="47"/>
        <v>IndustryInstitutional/Government6/17/2021 (5:00pm-6:00pm)8</v>
      </c>
      <c r="B3033" t="s">
        <v>62</v>
      </c>
      <c r="C3033" t="s">
        <v>89</v>
      </c>
      <c r="D3033" t="s">
        <v>170</v>
      </c>
      <c r="E3033" t="s">
        <v>181</v>
      </c>
      <c r="F3033" s="69" t="s">
        <v>208</v>
      </c>
      <c r="G3033" s="69" t="s">
        <v>208</v>
      </c>
      <c r="H3033" s="69" t="s">
        <v>208</v>
      </c>
      <c r="I3033" s="69" t="s">
        <v>208</v>
      </c>
      <c r="J3033" s="64">
        <v>1</v>
      </c>
    </row>
    <row r="3034" spans="1:10" x14ac:dyDescent="0.25">
      <c r="A3034" s="3" t="str">
        <f t="shared" si="47"/>
        <v>IndustryInstitutional/Government6/17/2021 (5:00pm-6:00pm)9</v>
      </c>
      <c r="B3034" t="s">
        <v>62</v>
      </c>
      <c r="C3034" t="s">
        <v>89</v>
      </c>
      <c r="D3034" t="s">
        <v>170</v>
      </c>
      <c r="E3034" t="s">
        <v>182</v>
      </c>
      <c r="F3034" s="69" t="s">
        <v>208</v>
      </c>
      <c r="G3034" s="69" t="s">
        <v>208</v>
      </c>
      <c r="H3034" s="69" t="s">
        <v>208</v>
      </c>
      <c r="I3034" s="69" t="s">
        <v>208</v>
      </c>
      <c r="J3034" s="64">
        <v>1</v>
      </c>
    </row>
    <row r="3035" spans="1:10" x14ac:dyDescent="0.25">
      <c r="A3035" s="3" t="str">
        <f t="shared" si="47"/>
        <v>IndustryInstitutional/Government6/17/2021 (5:00pm-6:00pm)10</v>
      </c>
      <c r="B3035" t="s">
        <v>62</v>
      </c>
      <c r="C3035" t="s">
        <v>89</v>
      </c>
      <c r="D3035" t="s">
        <v>170</v>
      </c>
      <c r="E3035" t="s">
        <v>183</v>
      </c>
      <c r="F3035" s="69" t="s">
        <v>208</v>
      </c>
      <c r="G3035" s="69" t="s">
        <v>208</v>
      </c>
      <c r="H3035" s="69" t="s">
        <v>208</v>
      </c>
      <c r="I3035" s="69" t="s">
        <v>208</v>
      </c>
      <c r="J3035" s="64">
        <v>1</v>
      </c>
    </row>
    <row r="3036" spans="1:10" x14ac:dyDescent="0.25">
      <c r="A3036" s="3" t="str">
        <f t="shared" si="47"/>
        <v>IndustryInstitutional/Government6/17/2021 (5:00pm-6:00pm)11</v>
      </c>
      <c r="B3036" t="s">
        <v>62</v>
      </c>
      <c r="C3036" t="s">
        <v>89</v>
      </c>
      <c r="D3036" t="s">
        <v>170</v>
      </c>
      <c r="E3036" t="s">
        <v>184</v>
      </c>
      <c r="F3036" s="69" t="s">
        <v>208</v>
      </c>
      <c r="G3036" s="69" t="s">
        <v>208</v>
      </c>
      <c r="H3036" s="69" t="s">
        <v>208</v>
      </c>
      <c r="I3036" s="69" t="s">
        <v>208</v>
      </c>
      <c r="J3036" s="64">
        <v>1</v>
      </c>
    </row>
    <row r="3037" spans="1:10" x14ac:dyDescent="0.25">
      <c r="A3037" s="3" t="str">
        <f t="shared" si="47"/>
        <v>IndustryInstitutional/Government6/17/2021 (5:00pm-6:00pm)12</v>
      </c>
      <c r="B3037" t="s">
        <v>62</v>
      </c>
      <c r="C3037" t="s">
        <v>89</v>
      </c>
      <c r="D3037" t="s">
        <v>170</v>
      </c>
      <c r="E3037" t="s">
        <v>185</v>
      </c>
      <c r="F3037" s="69" t="s">
        <v>208</v>
      </c>
      <c r="G3037" s="69" t="s">
        <v>208</v>
      </c>
      <c r="H3037" s="69" t="s">
        <v>208</v>
      </c>
      <c r="I3037" s="69" t="s">
        <v>208</v>
      </c>
      <c r="J3037" s="64">
        <v>1</v>
      </c>
    </row>
    <row r="3038" spans="1:10" x14ac:dyDescent="0.25">
      <c r="A3038" s="3" t="str">
        <f t="shared" si="47"/>
        <v>IndustryInstitutional/Government6/17/2021 (5:00pm-6:00pm)13</v>
      </c>
      <c r="B3038" t="s">
        <v>62</v>
      </c>
      <c r="C3038" t="s">
        <v>89</v>
      </c>
      <c r="D3038" t="s">
        <v>170</v>
      </c>
      <c r="E3038" t="s">
        <v>186</v>
      </c>
      <c r="F3038" s="69" t="s">
        <v>208</v>
      </c>
      <c r="G3038" s="69" t="s">
        <v>208</v>
      </c>
      <c r="H3038" s="69" t="s">
        <v>208</v>
      </c>
      <c r="I3038" s="69" t="s">
        <v>208</v>
      </c>
      <c r="J3038" s="64">
        <v>1</v>
      </c>
    </row>
    <row r="3039" spans="1:10" x14ac:dyDescent="0.25">
      <c r="A3039" s="3" t="str">
        <f t="shared" si="47"/>
        <v>IndustryInstitutional/Government6/17/2021 (5:00pm-6:00pm)14</v>
      </c>
      <c r="B3039" t="s">
        <v>62</v>
      </c>
      <c r="C3039" t="s">
        <v>89</v>
      </c>
      <c r="D3039" t="s">
        <v>170</v>
      </c>
      <c r="E3039" t="s">
        <v>187</v>
      </c>
      <c r="F3039" s="69" t="s">
        <v>208</v>
      </c>
      <c r="G3039" s="69" t="s">
        <v>208</v>
      </c>
      <c r="H3039" s="69" t="s">
        <v>208</v>
      </c>
      <c r="I3039" s="69" t="s">
        <v>208</v>
      </c>
      <c r="J3039" s="64">
        <v>1</v>
      </c>
    </row>
    <row r="3040" spans="1:10" x14ac:dyDescent="0.25">
      <c r="A3040" s="3" t="str">
        <f t="shared" si="47"/>
        <v>IndustryInstitutional/Government6/17/2021 (5:00pm-6:00pm)15</v>
      </c>
      <c r="B3040" t="s">
        <v>62</v>
      </c>
      <c r="C3040" t="s">
        <v>89</v>
      </c>
      <c r="D3040" t="s">
        <v>170</v>
      </c>
      <c r="E3040" t="s">
        <v>188</v>
      </c>
      <c r="F3040" s="69" t="s">
        <v>208</v>
      </c>
      <c r="G3040" s="69" t="s">
        <v>208</v>
      </c>
      <c r="H3040" s="69" t="s">
        <v>208</v>
      </c>
      <c r="I3040" s="69" t="s">
        <v>208</v>
      </c>
      <c r="J3040" s="64">
        <v>1</v>
      </c>
    </row>
    <row r="3041" spans="1:10" x14ac:dyDescent="0.25">
      <c r="A3041" s="3" t="str">
        <f t="shared" si="47"/>
        <v>IndustryInstitutional/Government6/17/2021 (5:00pm-6:00pm)16</v>
      </c>
      <c r="B3041" t="s">
        <v>62</v>
      </c>
      <c r="C3041" t="s">
        <v>89</v>
      </c>
      <c r="D3041" t="s">
        <v>170</v>
      </c>
      <c r="E3041" t="s">
        <v>189</v>
      </c>
      <c r="F3041" s="69" t="s">
        <v>208</v>
      </c>
      <c r="G3041" s="69" t="s">
        <v>208</v>
      </c>
      <c r="H3041" s="69" t="s">
        <v>208</v>
      </c>
      <c r="I3041" s="69" t="s">
        <v>208</v>
      </c>
      <c r="J3041" s="64">
        <v>1</v>
      </c>
    </row>
    <row r="3042" spans="1:10" x14ac:dyDescent="0.25">
      <c r="A3042" s="3" t="str">
        <f t="shared" si="47"/>
        <v>IndustryInstitutional/Government6/17/2021 (5:00pm-6:00pm)17</v>
      </c>
      <c r="B3042" t="s">
        <v>62</v>
      </c>
      <c r="C3042" t="s">
        <v>89</v>
      </c>
      <c r="D3042" t="s">
        <v>170</v>
      </c>
      <c r="E3042" t="s">
        <v>190</v>
      </c>
      <c r="F3042" s="69" t="s">
        <v>208</v>
      </c>
      <c r="G3042" s="69" t="s">
        <v>208</v>
      </c>
      <c r="H3042" s="69" t="s">
        <v>208</v>
      </c>
      <c r="I3042" s="69" t="s">
        <v>208</v>
      </c>
      <c r="J3042" s="64">
        <v>1</v>
      </c>
    </row>
    <row r="3043" spans="1:10" x14ac:dyDescent="0.25">
      <c r="A3043" s="3" t="str">
        <f t="shared" si="47"/>
        <v>IndustryInstitutional/Government6/17/2021 (5:00pm-6:00pm)18</v>
      </c>
      <c r="B3043" t="s">
        <v>62</v>
      </c>
      <c r="C3043" t="s">
        <v>89</v>
      </c>
      <c r="D3043" t="s">
        <v>170</v>
      </c>
      <c r="E3043" t="s">
        <v>191</v>
      </c>
      <c r="F3043" s="69" t="s">
        <v>208</v>
      </c>
      <c r="G3043" s="69" t="s">
        <v>208</v>
      </c>
      <c r="H3043" s="69" t="s">
        <v>208</v>
      </c>
      <c r="I3043" s="69" t="s">
        <v>208</v>
      </c>
      <c r="J3043" s="64">
        <v>1</v>
      </c>
    </row>
    <row r="3044" spans="1:10" x14ac:dyDescent="0.25">
      <c r="A3044" s="3" t="str">
        <f t="shared" si="47"/>
        <v>IndustryInstitutional/Government6/17/2021 (5:00pm-6:00pm)19</v>
      </c>
      <c r="B3044" t="s">
        <v>62</v>
      </c>
      <c r="C3044" t="s">
        <v>89</v>
      </c>
      <c r="D3044" t="s">
        <v>170</v>
      </c>
      <c r="E3044" t="s">
        <v>192</v>
      </c>
      <c r="F3044" s="69" t="s">
        <v>208</v>
      </c>
      <c r="G3044" s="69" t="s">
        <v>208</v>
      </c>
      <c r="H3044" s="69" t="s">
        <v>208</v>
      </c>
      <c r="I3044" s="69" t="s">
        <v>208</v>
      </c>
      <c r="J3044" s="64">
        <v>1</v>
      </c>
    </row>
    <row r="3045" spans="1:10" x14ac:dyDescent="0.25">
      <c r="A3045" s="3" t="str">
        <f t="shared" si="47"/>
        <v>IndustryInstitutional/Government6/17/2021 (5:00pm-6:00pm)20</v>
      </c>
      <c r="B3045" t="s">
        <v>62</v>
      </c>
      <c r="C3045" t="s">
        <v>89</v>
      </c>
      <c r="D3045" t="s">
        <v>170</v>
      </c>
      <c r="E3045" t="s">
        <v>193</v>
      </c>
      <c r="F3045" s="69" t="s">
        <v>208</v>
      </c>
      <c r="G3045" s="69" t="s">
        <v>208</v>
      </c>
      <c r="H3045" s="69" t="s">
        <v>208</v>
      </c>
      <c r="I3045" s="69" t="s">
        <v>208</v>
      </c>
      <c r="J3045" s="64">
        <v>1</v>
      </c>
    </row>
    <row r="3046" spans="1:10" x14ac:dyDescent="0.25">
      <c r="A3046" s="3" t="str">
        <f t="shared" si="47"/>
        <v>IndustryInstitutional/Government6/17/2021 (5:00pm-6:00pm)21</v>
      </c>
      <c r="B3046" t="s">
        <v>62</v>
      </c>
      <c r="C3046" t="s">
        <v>89</v>
      </c>
      <c r="D3046" t="s">
        <v>170</v>
      </c>
      <c r="E3046" t="s">
        <v>194</v>
      </c>
      <c r="F3046" s="69" t="s">
        <v>208</v>
      </c>
      <c r="G3046" s="69" t="s">
        <v>208</v>
      </c>
      <c r="H3046" s="69" t="s">
        <v>208</v>
      </c>
      <c r="I3046" s="69" t="s">
        <v>208</v>
      </c>
      <c r="J3046" s="64">
        <v>1</v>
      </c>
    </row>
    <row r="3047" spans="1:10" x14ac:dyDescent="0.25">
      <c r="A3047" s="3" t="str">
        <f t="shared" si="47"/>
        <v>IndustryInstitutional/Government6/17/2021 (5:00pm-6:00pm)22</v>
      </c>
      <c r="B3047" t="s">
        <v>62</v>
      </c>
      <c r="C3047" t="s">
        <v>89</v>
      </c>
      <c r="D3047" t="s">
        <v>170</v>
      </c>
      <c r="E3047" t="s">
        <v>195</v>
      </c>
      <c r="F3047" s="69" t="s">
        <v>208</v>
      </c>
      <c r="G3047" s="69" t="s">
        <v>208</v>
      </c>
      <c r="H3047" s="69" t="s">
        <v>208</v>
      </c>
      <c r="I3047" s="69" t="s">
        <v>208</v>
      </c>
      <c r="J3047" s="64">
        <v>1</v>
      </c>
    </row>
    <row r="3048" spans="1:10" x14ac:dyDescent="0.25">
      <c r="A3048" s="3" t="str">
        <f t="shared" si="47"/>
        <v>IndustryInstitutional/Government6/17/2021 (5:00pm-6:00pm)23</v>
      </c>
      <c r="B3048" t="s">
        <v>62</v>
      </c>
      <c r="C3048" t="s">
        <v>89</v>
      </c>
      <c r="D3048" t="s">
        <v>170</v>
      </c>
      <c r="E3048" t="s">
        <v>196</v>
      </c>
      <c r="F3048" s="69" t="s">
        <v>208</v>
      </c>
      <c r="G3048" s="69" t="s">
        <v>208</v>
      </c>
      <c r="H3048" s="69" t="s">
        <v>208</v>
      </c>
      <c r="I3048" s="69" t="s">
        <v>208</v>
      </c>
      <c r="J3048" s="64">
        <v>1</v>
      </c>
    </row>
    <row r="3049" spans="1:10" x14ac:dyDescent="0.25">
      <c r="A3049" s="3" t="str">
        <f t="shared" si="47"/>
        <v>IndustryInstitutional/Government6/17/2021 (5:00pm-6:00pm)24</v>
      </c>
      <c r="B3049" t="s">
        <v>62</v>
      </c>
      <c r="C3049" t="s">
        <v>89</v>
      </c>
      <c r="D3049" t="s">
        <v>170</v>
      </c>
      <c r="E3049" t="s">
        <v>197</v>
      </c>
      <c r="F3049" s="69" t="s">
        <v>208</v>
      </c>
      <c r="G3049" s="69" t="s">
        <v>208</v>
      </c>
      <c r="H3049" s="69" t="s">
        <v>208</v>
      </c>
      <c r="I3049" s="69" t="s">
        <v>208</v>
      </c>
      <c r="J3049" s="64">
        <v>1</v>
      </c>
    </row>
    <row r="3050" spans="1:10" x14ac:dyDescent="0.25">
      <c r="A3050" s="3" t="str">
        <f t="shared" si="47"/>
        <v>IndustryInstitutional/Government7/9/2021 (5:50pm-8:55pm)1</v>
      </c>
      <c r="B3050" t="s">
        <v>62</v>
      </c>
      <c r="C3050" t="s">
        <v>89</v>
      </c>
      <c r="D3050" t="s">
        <v>171</v>
      </c>
      <c r="E3050" t="s">
        <v>174</v>
      </c>
      <c r="F3050" s="69" t="s">
        <v>208</v>
      </c>
      <c r="G3050" s="69" t="s">
        <v>208</v>
      </c>
      <c r="H3050" s="69" t="s">
        <v>208</v>
      </c>
      <c r="I3050" s="69" t="s">
        <v>208</v>
      </c>
      <c r="J3050" s="64">
        <v>1</v>
      </c>
    </row>
    <row r="3051" spans="1:10" x14ac:dyDescent="0.25">
      <c r="A3051" s="3" t="str">
        <f t="shared" si="47"/>
        <v>IndustryInstitutional/Government7/9/2021 (5:50pm-8:55pm)2</v>
      </c>
      <c r="B3051" t="s">
        <v>62</v>
      </c>
      <c r="C3051" t="s">
        <v>89</v>
      </c>
      <c r="D3051" t="s">
        <v>171</v>
      </c>
      <c r="E3051" t="s">
        <v>175</v>
      </c>
      <c r="F3051" s="69" t="s">
        <v>208</v>
      </c>
      <c r="G3051" s="69" t="s">
        <v>208</v>
      </c>
      <c r="H3051" s="69" t="s">
        <v>208</v>
      </c>
      <c r="I3051" s="69" t="s">
        <v>208</v>
      </c>
      <c r="J3051" s="64">
        <v>1</v>
      </c>
    </row>
    <row r="3052" spans="1:10" x14ac:dyDescent="0.25">
      <c r="A3052" s="3" t="str">
        <f t="shared" si="47"/>
        <v>IndustryInstitutional/Government7/9/2021 (5:50pm-8:55pm)3</v>
      </c>
      <c r="B3052" t="s">
        <v>62</v>
      </c>
      <c r="C3052" t="s">
        <v>89</v>
      </c>
      <c r="D3052" t="s">
        <v>171</v>
      </c>
      <c r="E3052" t="s">
        <v>176</v>
      </c>
      <c r="F3052" s="69" t="s">
        <v>208</v>
      </c>
      <c r="G3052" s="69" t="s">
        <v>208</v>
      </c>
      <c r="H3052" s="69" t="s">
        <v>208</v>
      </c>
      <c r="I3052" s="69" t="s">
        <v>208</v>
      </c>
      <c r="J3052" s="64">
        <v>1</v>
      </c>
    </row>
    <row r="3053" spans="1:10" x14ac:dyDescent="0.25">
      <c r="A3053" s="3" t="str">
        <f t="shared" si="47"/>
        <v>IndustryInstitutional/Government7/9/2021 (5:50pm-8:55pm)4</v>
      </c>
      <c r="B3053" t="s">
        <v>62</v>
      </c>
      <c r="C3053" t="s">
        <v>89</v>
      </c>
      <c r="D3053" t="s">
        <v>171</v>
      </c>
      <c r="E3053" t="s">
        <v>177</v>
      </c>
      <c r="F3053" s="69" t="s">
        <v>208</v>
      </c>
      <c r="G3053" s="69" t="s">
        <v>208</v>
      </c>
      <c r="H3053" s="69" t="s">
        <v>208</v>
      </c>
      <c r="I3053" s="69" t="s">
        <v>208</v>
      </c>
      <c r="J3053" s="64">
        <v>1</v>
      </c>
    </row>
    <row r="3054" spans="1:10" x14ac:dyDescent="0.25">
      <c r="A3054" s="3" t="str">
        <f t="shared" si="47"/>
        <v>IndustryInstitutional/Government7/9/2021 (5:50pm-8:55pm)5</v>
      </c>
      <c r="B3054" t="s">
        <v>62</v>
      </c>
      <c r="C3054" t="s">
        <v>89</v>
      </c>
      <c r="D3054" t="s">
        <v>171</v>
      </c>
      <c r="E3054" t="s">
        <v>178</v>
      </c>
      <c r="F3054" s="69" t="s">
        <v>208</v>
      </c>
      <c r="G3054" s="69" t="s">
        <v>208</v>
      </c>
      <c r="H3054" s="69" t="s">
        <v>208</v>
      </c>
      <c r="I3054" s="69" t="s">
        <v>208</v>
      </c>
      <c r="J3054" s="64">
        <v>1</v>
      </c>
    </row>
    <row r="3055" spans="1:10" x14ac:dyDescent="0.25">
      <c r="A3055" s="3" t="str">
        <f t="shared" si="47"/>
        <v>IndustryInstitutional/Government7/9/2021 (5:50pm-8:55pm)6</v>
      </c>
      <c r="B3055" t="s">
        <v>62</v>
      </c>
      <c r="C3055" t="s">
        <v>89</v>
      </c>
      <c r="D3055" t="s">
        <v>171</v>
      </c>
      <c r="E3055" t="s">
        <v>179</v>
      </c>
      <c r="F3055" s="69" t="s">
        <v>208</v>
      </c>
      <c r="G3055" s="69" t="s">
        <v>208</v>
      </c>
      <c r="H3055" s="69" t="s">
        <v>208</v>
      </c>
      <c r="I3055" s="69" t="s">
        <v>208</v>
      </c>
      <c r="J3055" s="64">
        <v>1</v>
      </c>
    </row>
    <row r="3056" spans="1:10" x14ac:dyDescent="0.25">
      <c r="A3056" s="3" t="str">
        <f t="shared" si="47"/>
        <v>IndustryInstitutional/Government7/9/2021 (5:50pm-8:55pm)7</v>
      </c>
      <c r="B3056" t="s">
        <v>62</v>
      </c>
      <c r="C3056" t="s">
        <v>89</v>
      </c>
      <c r="D3056" t="s">
        <v>171</v>
      </c>
      <c r="E3056" t="s">
        <v>180</v>
      </c>
      <c r="F3056" s="69" t="s">
        <v>208</v>
      </c>
      <c r="G3056" s="69" t="s">
        <v>208</v>
      </c>
      <c r="H3056" s="69" t="s">
        <v>208</v>
      </c>
      <c r="I3056" s="69" t="s">
        <v>208</v>
      </c>
      <c r="J3056" s="64">
        <v>1</v>
      </c>
    </row>
    <row r="3057" spans="1:10" x14ac:dyDescent="0.25">
      <c r="A3057" s="3" t="str">
        <f t="shared" si="47"/>
        <v>IndustryInstitutional/Government7/9/2021 (5:50pm-8:55pm)8</v>
      </c>
      <c r="B3057" t="s">
        <v>62</v>
      </c>
      <c r="C3057" t="s">
        <v>89</v>
      </c>
      <c r="D3057" t="s">
        <v>171</v>
      </c>
      <c r="E3057" t="s">
        <v>181</v>
      </c>
      <c r="F3057" s="69" t="s">
        <v>208</v>
      </c>
      <c r="G3057" s="69" t="s">
        <v>208</v>
      </c>
      <c r="H3057" s="69" t="s">
        <v>208</v>
      </c>
      <c r="I3057" s="69" t="s">
        <v>208</v>
      </c>
      <c r="J3057" s="64">
        <v>1</v>
      </c>
    </row>
    <row r="3058" spans="1:10" x14ac:dyDescent="0.25">
      <c r="A3058" s="3" t="str">
        <f t="shared" si="47"/>
        <v>IndustryInstitutional/Government7/9/2021 (5:50pm-8:55pm)9</v>
      </c>
      <c r="B3058" t="s">
        <v>62</v>
      </c>
      <c r="C3058" t="s">
        <v>89</v>
      </c>
      <c r="D3058" t="s">
        <v>171</v>
      </c>
      <c r="E3058" t="s">
        <v>182</v>
      </c>
      <c r="F3058" s="69" t="s">
        <v>208</v>
      </c>
      <c r="G3058" s="69" t="s">
        <v>208</v>
      </c>
      <c r="H3058" s="69" t="s">
        <v>208</v>
      </c>
      <c r="I3058" s="69" t="s">
        <v>208</v>
      </c>
      <c r="J3058" s="64">
        <v>1</v>
      </c>
    </row>
    <row r="3059" spans="1:10" x14ac:dyDescent="0.25">
      <c r="A3059" s="3" t="str">
        <f t="shared" si="47"/>
        <v>IndustryInstitutional/Government7/9/2021 (5:50pm-8:55pm)10</v>
      </c>
      <c r="B3059" t="s">
        <v>62</v>
      </c>
      <c r="C3059" t="s">
        <v>89</v>
      </c>
      <c r="D3059" t="s">
        <v>171</v>
      </c>
      <c r="E3059" t="s">
        <v>183</v>
      </c>
      <c r="F3059" s="69" t="s">
        <v>208</v>
      </c>
      <c r="G3059" s="69" t="s">
        <v>208</v>
      </c>
      <c r="H3059" s="69" t="s">
        <v>208</v>
      </c>
      <c r="I3059" s="69" t="s">
        <v>208</v>
      </c>
      <c r="J3059" s="64">
        <v>1</v>
      </c>
    </row>
    <row r="3060" spans="1:10" x14ac:dyDescent="0.25">
      <c r="A3060" s="3" t="str">
        <f t="shared" si="47"/>
        <v>IndustryInstitutional/Government7/9/2021 (5:50pm-8:55pm)11</v>
      </c>
      <c r="B3060" t="s">
        <v>62</v>
      </c>
      <c r="C3060" t="s">
        <v>89</v>
      </c>
      <c r="D3060" t="s">
        <v>171</v>
      </c>
      <c r="E3060" t="s">
        <v>184</v>
      </c>
      <c r="F3060" s="69" t="s">
        <v>208</v>
      </c>
      <c r="G3060" s="69" t="s">
        <v>208</v>
      </c>
      <c r="H3060" s="69" t="s">
        <v>208</v>
      </c>
      <c r="I3060" s="69" t="s">
        <v>208</v>
      </c>
      <c r="J3060" s="64">
        <v>1</v>
      </c>
    </row>
    <row r="3061" spans="1:10" x14ac:dyDescent="0.25">
      <c r="A3061" s="3" t="str">
        <f t="shared" si="47"/>
        <v>IndustryInstitutional/Government7/9/2021 (5:50pm-8:55pm)12</v>
      </c>
      <c r="B3061" t="s">
        <v>62</v>
      </c>
      <c r="C3061" t="s">
        <v>89</v>
      </c>
      <c r="D3061" t="s">
        <v>171</v>
      </c>
      <c r="E3061" t="s">
        <v>185</v>
      </c>
      <c r="F3061" s="69" t="s">
        <v>208</v>
      </c>
      <c r="G3061" s="69" t="s">
        <v>208</v>
      </c>
      <c r="H3061" s="69" t="s">
        <v>208</v>
      </c>
      <c r="I3061" s="69" t="s">
        <v>208</v>
      </c>
      <c r="J3061" s="64">
        <v>1</v>
      </c>
    </row>
    <row r="3062" spans="1:10" x14ac:dyDescent="0.25">
      <c r="A3062" s="3" t="str">
        <f t="shared" si="47"/>
        <v>IndustryInstitutional/Government7/9/2021 (5:50pm-8:55pm)13</v>
      </c>
      <c r="B3062" t="s">
        <v>62</v>
      </c>
      <c r="C3062" t="s">
        <v>89</v>
      </c>
      <c r="D3062" t="s">
        <v>171</v>
      </c>
      <c r="E3062" t="s">
        <v>186</v>
      </c>
      <c r="F3062" s="69" t="s">
        <v>208</v>
      </c>
      <c r="G3062" s="69" t="s">
        <v>208</v>
      </c>
      <c r="H3062" s="69" t="s">
        <v>208</v>
      </c>
      <c r="I3062" s="69" t="s">
        <v>208</v>
      </c>
      <c r="J3062" s="64">
        <v>1</v>
      </c>
    </row>
    <row r="3063" spans="1:10" x14ac:dyDescent="0.25">
      <c r="A3063" s="3" t="str">
        <f t="shared" si="47"/>
        <v>IndustryInstitutional/Government7/9/2021 (5:50pm-8:55pm)14</v>
      </c>
      <c r="B3063" t="s">
        <v>62</v>
      </c>
      <c r="C3063" t="s">
        <v>89</v>
      </c>
      <c r="D3063" t="s">
        <v>171</v>
      </c>
      <c r="E3063" t="s">
        <v>187</v>
      </c>
      <c r="F3063" s="69" t="s">
        <v>208</v>
      </c>
      <c r="G3063" s="69" t="s">
        <v>208</v>
      </c>
      <c r="H3063" s="69" t="s">
        <v>208</v>
      </c>
      <c r="I3063" s="69" t="s">
        <v>208</v>
      </c>
      <c r="J3063" s="64">
        <v>1</v>
      </c>
    </row>
    <row r="3064" spans="1:10" x14ac:dyDescent="0.25">
      <c r="A3064" s="3" t="str">
        <f t="shared" si="47"/>
        <v>IndustryInstitutional/Government7/9/2021 (5:50pm-8:55pm)15</v>
      </c>
      <c r="B3064" t="s">
        <v>62</v>
      </c>
      <c r="C3064" t="s">
        <v>89</v>
      </c>
      <c r="D3064" t="s">
        <v>171</v>
      </c>
      <c r="E3064" t="s">
        <v>188</v>
      </c>
      <c r="F3064" s="69" t="s">
        <v>208</v>
      </c>
      <c r="G3064" s="69" t="s">
        <v>208</v>
      </c>
      <c r="H3064" s="69" t="s">
        <v>208</v>
      </c>
      <c r="I3064" s="69" t="s">
        <v>208</v>
      </c>
      <c r="J3064" s="64">
        <v>1</v>
      </c>
    </row>
    <row r="3065" spans="1:10" x14ac:dyDescent="0.25">
      <c r="A3065" s="3" t="str">
        <f t="shared" si="47"/>
        <v>IndustryInstitutional/Government7/9/2021 (5:50pm-8:55pm)16</v>
      </c>
      <c r="B3065" t="s">
        <v>62</v>
      </c>
      <c r="C3065" t="s">
        <v>89</v>
      </c>
      <c r="D3065" t="s">
        <v>171</v>
      </c>
      <c r="E3065" t="s">
        <v>189</v>
      </c>
      <c r="F3065" s="69" t="s">
        <v>208</v>
      </c>
      <c r="G3065" s="69" t="s">
        <v>208</v>
      </c>
      <c r="H3065" s="69" t="s">
        <v>208</v>
      </c>
      <c r="I3065" s="69" t="s">
        <v>208</v>
      </c>
      <c r="J3065" s="64">
        <v>1</v>
      </c>
    </row>
    <row r="3066" spans="1:10" x14ac:dyDescent="0.25">
      <c r="A3066" s="3" t="str">
        <f t="shared" si="47"/>
        <v>IndustryInstitutional/Government7/9/2021 (5:50pm-8:55pm)17</v>
      </c>
      <c r="B3066" t="s">
        <v>62</v>
      </c>
      <c r="C3066" t="s">
        <v>89</v>
      </c>
      <c r="D3066" t="s">
        <v>171</v>
      </c>
      <c r="E3066" t="s">
        <v>190</v>
      </c>
      <c r="F3066" s="69" t="s">
        <v>208</v>
      </c>
      <c r="G3066" s="69" t="s">
        <v>208</v>
      </c>
      <c r="H3066" s="69" t="s">
        <v>208</v>
      </c>
      <c r="I3066" s="69" t="s">
        <v>208</v>
      </c>
      <c r="J3066" s="64">
        <v>1</v>
      </c>
    </row>
    <row r="3067" spans="1:10" x14ac:dyDescent="0.25">
      <c r="A3067" s="3" t="str">
        <f t="shared" si="47"/>
        <v>IndustryInstitutional/Government7/9/2021 (5:50pm-8:55pm)18</v>
      </c>
      <c r="B3067" t="s">
        <v>62</v>
      </c>
      <c r="C3067" t="s">
        <v>89</v>
      </c>
      <c r="D3067" t="s">
        <v>171</v>
      </c>
      <c r="E3067" t="s">
        <v>191</v>
      </c>
      <c r="F3067" s="69" t="s">
        <v>208</v>
      </c>
      <c r="G3067" s="69" t="s">
        <v>208</v>
      </c>
      <c r="H3067" s="69" t="s">
        <v>208</v>
      </c>
      <c r="I3067" s="69" t="s">
        <v>208</v>
      </c>
      <c r="J3067" s="64">
        <v>1</v>
      </c>
    </row>
    <row r="3068" spans="1:10" x14ac:dyDescent="0.25">
      <c r="A3068" s="3" t="str">
        <f t="shared" si="47"/>
        <v>IndustryInstitutional/Government7/9/2021 (5:50pm-8:55pm)19</v>
      </c>
      <c r="B3068" t="s">
        <v>62</v>
      </c>
      <c r="C3068" t="s">
        <v>89</v>
      </c>
      <c r="D3068" t="s">
        <v>171</v>
      </c>
      <c r="E3068" t="s">
        <v>192</v>
      </c>
      <c r="F3068" s="69" t="s">
        <v>208</v>
      </c>
      <c r="G3068" s="69" t="s">
        <v>208</v>
      </c>
      <c r="H3068" s="69" t="s">
        <v>208</v>
      </c>
      <c r="I3068" s="69" t="s">
        <v>208</v>
      </c>
      <c r="J3068" s="64">
        <v>1</v>
      </c>
    </row>
    <row r="3069" spans="1:10" x14ac:dyDescent="0.25">
      <c r="A3069" s="3" t="str">
        <f t="shared" si="47"/>
        <v>IndustryInstitutional/Government7/9/2021 (5:50pm-8:55pm)20</v>
      </c>
      <c r="B3069" t="s">
        <v>62</v>
      </c>
      <c r="C3069" t="s">
        <v>89</v>
      </c>
      <c r="D3069" t="s">
        <v>171</v>
      </c>
      <c r="E3069" t="s">
        <v>193</v>
      </c>
      <c r="F3069" s="69" t="s">
        <v>208</v>
      </c>
      <c r="G3069" s="69" t="s">
        <v>208</v>
      </c>
      <c r="H3069" s="69" t="s">
        <v>208</v>
      </c>
      <c r="I3069" s="69" t="s">
        <v>208</v>
      </c>
      <c r="J3069" s="64">
        <v>1</v>
      </c>
    </row>
    <row r="3070" spans="1:10" x14ac:dyDescent="0.25">
      <c r="A3070" s="3" t="str">
        <f t="shared" si="47"/>
        <v>IndustryInstitutional/Government7/9/2021 (5:50pm-8:55pm)21</v>
      </c>
      <c r="B3070" t="s">
        <v>62</v>
      </c>
      <c r="C3070" t="s">
        <v>89</v>
      </c>
      <c r="D3070" t="s">
        <v>171</v>
      </c>
      <c r="E3070" t="s">
        <v>194</v>
      </c>
      <c r="F3070" s="69" t="s">
        <v>208</v>
      </c>
      <c r="G3070" s="69" t="s">
        <v>208</v>
      </c>
      <c r="H3070" s="69" t="s">
        <v>208</v>
      </c>
      <c r="I3070" s="69" t="s">
        <v>208</v>
      </c>
      <c r="J3070" s="64">
        <v>1</v>
      </c>
    </row>
    <row r="3071" spans="1:10" x14ac:dyDescent="0.25">
      <c r="A3071" s="3" t="str">
        <f t="shared" si="47"/>
        <v>IndustryInstitutional/Government7/9/2021 (5:50pm-8:55pm)22</v>
      </c>
      <c r="B3071" t="s">
        <v>62</v>
      </c>
      <c r="C3071" t="s">
        <v>89</v>
      </c>
      <c r="D3071" t="s">
        <v>171</v>
      </c>
      <c r="E3071" t="s">
        <v>195</v>
      </c>
      <c r="F3071" s="69" t="s">
        <v>208</v>
      </c>
      <c r="G3071" s="69" t="s">
        <v>208</v>
      </c>
      <c r="H3071" s="69" t="s">
        <v>208</v>
      </c>
      <c r="I3071" s="69" t="s">
        <v>208</v>
      </c>
      <c r="J3071" s="64">
        <v>1</v>
      </c>
    </row>
    <row r="3072" spans="1:10" x14ac:dyDescent="0.25">
      <c r="A3072" s="3" t="str">
        <f t="shared" si="47"/>
        <v>IndustryInstitutional/Government7/9/2021 (5:50pm-8:55pm)23</v>
      </c>
      <c r="B3072" t="s">
        <v>62</v>
      </c>
      <c r="C3072" t="s">
        <v>89</v>
      </c>
      <c r="D3072" t="s">
        <v>171</v>
      </c>
      <c r="E3072" t="s">
        <v>196</v>
      </c>
      <c r="F3072" s="69" t="s">
        <v>208</v>
      </c>
      <c r="G3072" s="69" t="s">
        <v>208</v>
      </c>
      <c r="H3072" s="69" t="s">
        <v>208</v>
      </c>
      <c r="I3072" s="69" t="s">
        <v>208</v>
      </c>
      <c r="J3072" s="64">
        <v>1</v>
      </c>
    </row>
    <row r="3073" spans="1:10" x14ac:dyDescent="0.25">
      <c r="A3073" s="3" t="str">
        <f t="shared" si="47"/>
        <v>IndustryInstitutional/Government7/9/2021 (5:50pm-8:55pm)24</v>
      </c>
      <c r="B3073" t="s">
        <v>62</v>
      </c>
      <c r="C3073" t="s">
        <v>89</v>
      </c>
      <c r="D3073" t="s">
        <v>171</v>
      </c>
      <c r="E3073" t="s">
        <v>197</v>
      </c>
      <c r="F3073" s="69" t="s">
        <v>208</v>
      </c>
      <c r="G3073" s="69" t="s">
        <v>208</v>
      </c>
      <c r="H3073" s="69" t="s">
        <v>208</v>
      </c>
      <c r="I3073" s="69" t="s">
        <v>208</v>
      </c>
      <c r="J3073" s="64">
        <v>1</v>
      </c>
    </row>
    <row r="3074" spans="1:10" x14ac:dyDescent="0.25">
      <c r="A3074" s="3" t="str">
        <f t="shared" si="47"/>
        <v>IndustryInstitutional/Government8/27/2021 (5:00pm-6:00pm)1</v>
      </c>
      <c r="B3074" t="s">
        <v>62</v>
      </c>
      <c r="C3074" t="s">
        <v>89</v>
      </c>
      <c r="D3074" t="s">
        <v>172</v>
      </c>
      <c r="E3074" t="s">
        <v>174</v>
      </c>
      <c r="F3074" s="69" t="s">
        <v>208</v>
      </c>
      <c r="G3074" s="69" t="s">
        <v>208</v>
      </c>
      <c r="H3074" s="69" t="s">
        <v>208</v>
      </c>
      <c r="I3074" s="69" t="s">
        <v>208</v>
      </c>
      <c r="J3074" s="64">
        <v>1</v>
      </c>
    </row>
    <row r="3075" spans="1:10" x14ac:dyDescent="0.25">
      <c r="A3075" s="3" t="str">
        <f t="shared" ref="A3075:A3138" si="48">B3075&amp;C3075&amp;D3075&amp;E3075</f>
        <v>IndustryInstitutional/Government8/27/2021 (5:00pm-6:00pm)2</v>
      </c>
      <c r="B3075" t="s">
        <v>62</v>
      </c>
      <c r="C3075" t="s">
        <v>89</v>
      </c>
      <c r="D3075" t="s">
        <v>172</v>
      </c>
      <c r="E3075" t="s">
        <v>175</v>
      </c>
      <c r="F3075" s="69" t="s">
        <v>208</v>
      </c>
      <c r="G3075" s="69" t="s">
        <v>208</v>
      </c>
      <c r="H3075" s="69" t="s">
        <v>208</v>
      </c>
      <c r="I3075" s="69" t="s">
        <v>208</v>
      </c>
      <c r="J3075" s="64">
        <v>1</v>
      </c>
    </row>
    <row r="3076" spans="1:10" x14ac:dyDescent="0.25">
      <c r="A3076" s="3" t="str">
        <f t="shared" si="48"/>
        <v>IndustryInstitutional/Government8/27/2021 (5:00pm-6:00pm)3</v>
      </c>
      <c r="B3076" t="s">
        <v>62</v>
      </c>
      <c r="C3076" t="s">
        <v>89</v>
      </c>
      <c r="D3076" t="s">
        <v>172</v>
      </c>
      <c r="E3076" t="s">
        <v>176</v>
      </c>
      <c r="F3076" s="69" t="s">
        <v>208</v>
      </c>
      <c r="G3076" s="69" t="s">
        <v>208</v>
      </c>
      <c r="H3076" s="69" t="s">
        <v>208</v>
      </c>
      <c r="I3076" s="69" t="s">
        <v>208</v>
      </c>
      <c r="J3076" s="64">
        <v>1</v>
      </c>
    </row>
    <row r="3077" spans="1:10" x14ac:dyDescent="0.25">
      <c r="A3077" s="3" t="str">
        <f t="shared" si="48"/>
        <v>IndustryInstitutional/Government8/27/2021 (5:00pm-6:00pm)4</v>
      </c>
      <c r="B3077" t="s">
        <v>62</v>
      </c>
      <c r="C3077" t="s">
        <v>89</v>
      </c>
      <c r="D3077" t="s">
        <v>172</v>
      </c>
      <c r="E3077" t="s">
        <v>177</v>
      </c>
      <c r="F3077" s="69" t="s">
        <v>208</v>
      </c>
      <c r="G3077" s="69" t="s">
        <v>208</v>
      </c>
      <c r="H3077" s="69" t="s">
        <v>208</v>
      </c>
      <c r="I3077" s="69" t="s">
        <v>208</v>
      </c>
      <c r="J3077" s="64">
        <v>1</v>
      </c>
    </row>
    <row r="3078" spans="1:10" x14ac:dyDescent="0.25">
      <c r="A3078" s="3" t="str">
        <f t="shared" si="48"/>
        <v>IndustryInstitutional/Government8/27/2021 (5:00pm-6:00pm)5</v>
      </c>
      <c r="B3078" t="s">
        <v>62</v>
      </c>
      <c r="C3078" t="s">
        <v>89</v>
      </c>
      <c r="D3078" t="s">
        <v>172</v>
      </c>
      <c r="E3078" t="s">
        <v>178</v>
      </c>
      <c r="F3078" s="69" t="s">
        <v>208</v>
      </c>
      <c r="G3078" s="69" t="s">
        <v>208</v>
      </c>
      <c r="H3078" s="69" t="s">
        <v>208</v>
      </c>
      <c r="I3078" s="69" t="s">
        <v>208</v>
      </c>
      <c r="J3078" s="64">
        <v>1</v>
      </c>
    </row>
    <row r="3079" spans="1:10" x14ac:dyDescent="0.25">
      <c r="A3079" s="3" t="str">
        <f t="shared" si="48"/>
        <v>IndustryInstitutional/Government8/27/2021 (5:00pm-6:00pm)6</v>
      </c>
      <c r="B3079" t="s">
        <v>62</v>
      </c>
      <c r="C3079" t="s">
        <v>89</v>
      </c>
      <c r="D3079" t="s">
        <v>172</v>
      </c>
      <c r="E3079" t="s">
        <v>179</v>
      </c>
      <c r="F3079" s="69" t="s">
        <v>208</v>
      </c>
      <c r="G3079" s="69" t="s">
        <v>208</v>
      </c>
      <c r="H3079" s="69" t="s">
        <v>208</v>
      </c>
      <c r="I3079" s="69" t="s">
        <v>208</v>
      </c>
      <c r="J3079" s="64">
        <v>1</v>
      </c>
    </row>
    <row r="3080" spans="1:10" x14ac:dyDescent="0.25">
      <c r="A3080" s="3" t="str">
        <f t="shared" si="48"/>
        <v>IndustryInstitutional/Government8/27/2021 (5:00pm-6:00pm)7</v>
      </c>
      <c r="B3080" t="s">
        <v>62</v>
      </c>
      <c r="C3080" t="s">
        <v>89</v>
      </c>
      <c r="D3080" t="s">
        <v>172</v>
      </c>
      <c r="E3080" t="s">
        <v>180</v>
      </c>
      <c r="F3080" s="69" t="s">
        <v>208</v>
      </c>
      <c r="G3080" s="69" t="s">
        <v>208</v>
      </c>
      <c r="H3080" s="69" t="s">
        <v>208</v>
      </c>
      <c r="I3080" s="69" t="s">
        <v>208</v>
      </c>
      <c r="J3080" s="64">
        <v>1</v>
      </c>
    </row>
    <row r="3081" spans="1:10" x14ac:dyDescent="0.25">
      <c r="A3081" s="3" t="str">
        <f t="shared" si="48"/>
        <v>IndustryInstitutional/Government8/27/2021 (5:00pm-6:00pm)8</v>
      </c>
      <c r="B3081" t="s">
        <v>62</v>
      </c>
      <c r="C3081" t="s">
        <v>89</v>
      </c>
      <c r="D3081" t="s">
        <v>172</v>
      </c>
      <c r="E3081" t="s">
        <v>181</v>
      </c>
      <c r="F3081" s="69" t="s">
        <v>208</v>
      </c>
      <c r="G3081" s="69" t="s">
        <v>208</v>
      </c>
      <c r="H3081" s="69" t="s">
        <v>208</v>
      </c>
      <c r="I3081" s="69" t="s">
        <v>208</v>
      </c>
      <c r="J3081" s="64">
        <v>1</v>
      </c>
    </row>
    <row r="3082" spans="1:10" x14ac:dyDescent="0.25">
      <c r="A3082" s="3" t="str">
        <f t="shared" si="48"/>
        <v>IndustryInstitutional/Government8/27/2021 (5:00pm-6:00pm)9</v>
      </c>
      <c r="B3082" t="s">
        <v>62</v>
      </c>
      <c r="C3082" t="s">
        <v>89</v>
      </c>
      <c r="D3082" t="s">
        <v>172</v>
      </c>
      <c r="E3082" t="s">
        <v>182</v>
      </c>
      <c r="F3082" s="69" t="s">
        <v>208</v>
      </c>
      <c r="G3082" s="69" t="s">
        <v>208</v>
      </c>
      <c r="H3082" s="69" t="s">
        <v>208</v>
      </c>
      <c r="I3082" s="69" t="s">
        <v>208</v>
      </c>
      <c r="J3082" s="64">
        <v>1</v>
      </c>
    </row>
    <row r="3083" spans="1:10" x14ac:dyDescent="0.25">
      <c r="A3083" s="3" t="str">
        <f t="shared" si="48"/>
        <v>IndustryInstitutional/Government8/27/2021 (5:00pm-6:00pm)10</v>
      </c>
      <c r="B3083" t="s">
        <v>62</v>
      </c>
      <c r="C3083" t="s">
        <v>89</v>
      </c>
      <c r="D3083" t="s">
        <v>172</v>
      </c>
      <c r="E3083" t="s">
        <v>183</v>
      </c>
      <c r="F3083" s="69" t="s">
        <v>208</v>
      </c>
      <c r="G3083" s="69" t="s">
        <v>208</v>
      </c>
      <c r="H3083" s="69" t="s">
        <v>208</v>
      </c>
      <c r="I3083" s="69" t="s">
        <v>208</v>
      </c>
      <c r="J3083" s="64">
        <v>1</v>
      </c>
    </row>
    <row r="3084" spans="1:10" x14ac:dyDescent="0.25">
      <c r="A3084" s="3" t="str">
        <f t="shared" si="48"/>
        <v>IndustryInstitutional/Government8/27/2021 (5:00pm-6:00pm)11</v>
      </c>
      <c r="B3084" t="s">
        <v>62</v>
      </c>
      <c r="C3084" t="s">
        <v>89</v>
      </c>
      <c r="D3084" t="s">
        <v>172</v>
      </c>
      <c r="E3084" t="s">
        <v>184</v>
      </c>
      <c r="F3084" s="69" t="s">
        <v>208</v>
      </c>
      <c r="G3084" s="69" t="s">
        <v>208</v>
      </c>
      <c r="H3084" s="69" t="s">
        <v>208</v>
      </c>
      <c r="I3084" s="69" t="s">
        <v>208</v>
      </c>
      <c r="J3084" s="64">
        <v>1</v>
      </c>
    </row>
    <row r="3085" spans="1:10" x14ac:dyDescent="0.25">
      <c r="A3085" s="3" t="str">
        <f t="shared" si="48"/>
        <v>IndustryInstitutional/Government8/27/2021 (5:00pm-6:00pm)12</v>
      </c>
      <c r="B3085" t="s">
        <v>62</v>
      </c>
      <c r="C3085" t="s">
        <v>89</v>
      </c>
      <c r="D3085" t="s">
        <v>172</v>
      </c>
      <c r="E3085" t="s">
        <v>185</v>
      </c>
      <c r="F3085" s="69" t="s">
        <v>208</v>
      </c>
      <c r="G3085" s="69" t="s">
        <v>208</v>
      </c>
      <c r="H3085" s="69" t="s">
        <v>208</v>
      </c>
      <c r="I3085" s="69" t="s">
        <v>208</v>
      </c>
      <c r="J3085" s="64">
        <v>1</v>
      </c>
    </row>
    <row r="3086" spans="1:10" x14ac:dyDescent="0.25">
      <c r="A3086" s="3" t="str">
        <f t="shared" si="48"/>
        <v>IndustryInstitutional/Government8/27/2021 (5:00pm-6:00pm)13</v>
      </c>
      <c r="B3086" t="s">
        <v>62</v>
      </c>
      <c r="C3086" t="s">
        <v>89</v>
      </c>
      <c r="D3086" t="s">
        <v>172</v>
      </c>
      <c r="E3086" t="s">
        <v>186</v>
      </c>
      <c r="F3086" s="69" t="s">
        <v>208</v>
      </c>
      <c r="G3086" s="69" t="s">
        <v>208</v>
      </c>
      <c r="H3086" s="69" t="s">
        <v>208</v>
      </c>
      <c r="I3086" s="69" t="s">
        <v>208</v>
      </c>
      <c r="J3086" s="64">
        <v>1</v>
      </c>
    </row>
    <row r="3087" spans="1:10" x14ac:dyDescent="0.25">
      <c r="A3087" s="3" t="str">
        <f t="shared" si="48"/>
        <v>IndustryInstitutional/Government8/27/2021 (5:00pm-6:00pm)14</v>
      </c>
      <c r="B3087" t="s">
        <v>62</v>
      </c>
      <c r="C3087" t="s">
        <v>89</v>
      </c>
      <c r="D3087" t="s">
        <v>172</v>
      </c>
      <c r="E3087" t="s">
        <v>187</v>
      </c>
      <c r="F3087" s="69" t="s">
        <v>208</v>
      </c>
      <c r="G3087" s="69" t="s">
        <v>208</v>
      </c>
      <c r="H3087" s="69" t="s">
        <v>208</v>
      </c>
      <c r="I3087" s="69" t="s">
        <v>208</v>
      </c>
      <c r="J3087" s="64">
        <v>1</v>
      </c>
    </row>
    <row r="3088" spans="1:10" x14ac:dyDescent="0.25">
      <c r="A3088" s="3" t="str">
        <f t="shared" si="48"/>
        <v>IndustryInstitutional/Government8/27/2021 (5:00pm-6:00pm)15</v>
      </c>
      <c r="B3088" t="s">
        <v>62</v>
      </c>
      <c r="C3088" t="s">
        <v>89</v>
      </c>
      <c r="D3088" t="s">
        <v>172</v>
      </c>
      <c r="E3088" t="s">
        <v>188</v>
      </c>
      <c r="F3088" s="69" t="s">
        <v>208</v>
      </c>
      <c r="G3088" s="69" t="s">
        <v>208</v>
      </c>
      <c r="H3088" s="69" t="s">
        <v>208</v>
      </c>
      <c r="I3088" s="69" t="s">
        <v>208</v>
      </c>
      <c r="J3088" s="64">
        <v>1</v>
      </c>
    </row>
    <row r="3089" spans="1:10" x14ac:dyDescent="0.25">
      <c r="A3089" s="3" t="str">
        <f t="shared" si="48"/>
        <v>IndustryInstitutional/Government8/27/2021 (5:00pm-6:00pm)16</v>
      </c>
      <c r="B3089" t="s">
        <v>62</v>
      </c>
      <c r="C3089" t="s">
        <v>89</v>
      </c>
      <c r="D3089" t="s">
        <v>172</v>
      </c>
      <c r="E3089" t="s">
        <v>189</v>
      </c>
      <c r="F3089" s="69" t="s">
        <v>208</v>
      </c>
      <c r="G3089" s="69" t="s">
        <v>208</v>
      </c>
      <c r="H3089" s="69" t="s">
        <v>208</v>
      </c>
      <c r="I3089" s="69" t="s">
        <v>208</v>
      </c>
      <c r="J3089" s="64">
        <v>1</v>
      </c>
    </row>
    <row r="3090" spans="1:10" x14ac:dyDescent="0.25">
      <c r="A3090" s="3" t="str">
        <f t="shared" si="48"/>
        <v>IndustryInstitutional/Government8/27/2021 (5:00pm-6:00pm)17</v>
      </c>
      <c r="B3090" t="s">
        <v>62</v>
      </c>
      <c r="C3090" t="s">
        <v>89</v>
      </c>
      <c r="D3090" t="s">
        <v>172</v>
      </c>
      <c r="E3090" t="s">
        <v>190</v>
      </c>
      <c r="F3090" s="69" t="s">
        <v>208</v>
      </c>
      <c r="G3090" s="69" t="s">
        <v>208</v>
      </c>
      <c r="H3090" s="69" t="s">
        <v>208</v>
      </c>
      <c r="I3090" s="69" t="s">
        <v>208</v>
      </c>
      <c r="J3090" s="64">
        <v>1</v>
      </c>
    </row>
    <row r="3091" spans="1:10" x14ac:dyDescent="0.25">
      <c r="A3091" s="3" t="str">
        <f t="shared" si="48"/>
        <v>IndustryInstitutional/Government8/27/2021 (5:00pm-6:00pm)18</v>
      </c>
      <c r="B3091" t="s">
        <v>62</v>
      </c>
      <c r="C3091" t="s">
        <v>89</v>
      </c>
      <c r="D3091" t="s">
        <v>172</v>
      </c>
      <c r="E3091" t="s">
        <v>191</v>
      </c>
      <c r="F3091" s="69" t="s">
        <v>208</v>
      </c>
      <c r="G3091" s="69" t="s">
        <v>208</v>
      </c>
      <c r="H3091" s="69" t="s">
        <v>208</v>
      </c>
      <c r="I3091" s="69" t="s">
        <v>208</v>
      </c>
      <c r="J3091" s="64">
        <v>1</v>
      </c>
    </row>
    <row r="3092" spans="1:10" x14ac:dyDescent="0.25">
      <c r="A3092" s="3" t="str">
        <f t="shared" si="48"/>
        <v>IndustryInstitutional/Government8/27/2021 (5:00pm-6:00pm)19</v>
      </c>
      <c r="B3092" t="s">
        <v>62</v>
      </c>
      <c r="C3092" t="s">
        <v>89</v>
      </c>
      <c r="D3092" t="s">
        <v>172</v>
      </c>
      <c r="E3092" t="s">
        <v>192</v>
      </c>
      <c r="F3092" s="69" t="s">
        <v>208</v>
      </c>
      <c r="G3092" s="69" t="s">
        <v>208</v>
      </c>
      <c r="H3092" s="69" t="s">
        <v>208</v>
      </c>
      <c r="I3092" s="69" t="s">
        <v>208</v>
      </c>
      <c r="J3092" s="64">
        <v>1</v>
      </c>
    </row>
    <row r="3093" spans="1:10" x14ac:dyDescent="0.25">
      <c r="A3093" s="3" t="str">
        <f t="shared" si="48"/>
        <v>IndustryInstitutional/Government8/27/2021 (5:00pm-6:00pm)20</v>
      </c>
      <c r="B3093" t="s">
        <v>62</v>
      </c>
      <c r="C3093" t="s">
        <v>89</v>
      </c>
      <c r="D3093" t="s">
        <v>172</v>
      </c>
      <c r="E3093" t="s">
        <v>193</v>
      </c>
      <c r="F3093" s="69" t="s">
        <v>208</v>
      </c>
      <c r="G3093" s="69" t="s">
        <v>208</v>
      </c>
      <c r="H3093" s="69" t="s">
        <v>208</v>
      </c>
      <c r="I3093" s="69" t="s">
        <v>208</v>
      </c>
      <c r="J3093" s="64">
        <v>1</v>
      </c>
    </row>
    <row r="3094" spans="1:10" x14ac:dyDescent="0.25">
      <c r="A3094" s="3" t="str">
        <f t="shared" si="48"/>
        <v>IndustryInstitutional/Government8/27/2021 (5:00pm-6:00pm)21</v>
      </c>
      <c r="B3094" t="s">
        <v>62</v>
      </c>
      <c r="C3094" t="s">
        <v>89</v>
      </c>
      <c r="D3094" t="s">
        <v>172</v>
      </c>
      <c r="E3094" t="s">
        <v>194</v>
      </c>
      <c r="F3094" s="69" t="s">
        <v>208</v>
      </c>
      <c r="G3094" s="69" t="s">
        <v>208</v>
      </c>
      <c r="H3094" s="69" t="s">
        <v>208</v>
      </c>
      <c r="I3094" s="69" t="s">
        <v>208</v>
      </c>
      <c r="J3094" s="64">
        <v>1</v>
      </c>
    </row>
    <row r="3095" spans="1:10" x14ac:dyDescent="0.25">
      <c r="A3095" s="3" t="str">
        <f t="shared" si="48"/>
        <v>IndustryInstitutional/Government8/27/2021 (5:00pm-6:00pm)22</v>
      </c>
      <c r="B3095" t="s">
        <v>62</v>
      </c>
      <c r="C3095" t="s">
        <v>89</v>
      </c>
      <c r="D3095" t="s">
        <v>172</v>
      </c>
      <c r="E3095" t="s">
        <v>195</v>
      </c>
      <c r="F3095" s="69" t="s">
        <v>208</v>
      </c>
      <c r="G3095" s="69" t="s">
        <v>208</v>
      </c>
      <c r="H3095" s="69" t="s">
        <v>208</v>
      </c>
      <c r="I3095" s="69" t="s">
        <v>208</v>
      </c>
      <c r="J3095" s="64">
        <v>1</v>
      </c>
    </row>
    <row r="3096" spans="1:10" x14ac:dyDescent="0.25">
      <c r="A3096" s="3" t="str">
        <f t="shared" si="48"/>
        <v>IndustryInstitutional/Government8/27/2021 (5:00pm-6:00pm)23</v>
      </c>
      <c r="B3096" t="s">
        <v>62</v>
      </c>
      <c r="C3096" t="s">
        <v>89</v>
      </c>
      <c r="D3096" t="s">
        <v>172</v>
      </c>
      <c r="E3096" t="s">
        <v>196</v>
      </c>
      <c r="F3096" s="69" t="s">
        <v>208</v>
      </c>
      <c r="G3096" s="69" t="s">
        <v>208</v>
      </c>
      <c r="H3096" s="69" t="s">
        <v>208</v>
      </c>
      <c r="I3096" s="69" t="s">
        <v>208</v>
      </c>
      <c r="J3096" s="64">
        <v>1</v>
      </c>
    </row>
    <row r="3097" spans="1:10" x14ac:dyDescent="0.25">
      <c r="A3097" s="3" t="str">
        <f t="shared" si="48"/>
        <v>IndustryInstitutional/Government8/27/2021 (5:00pm-6:00pm)24</v>
      </c>
      <c r="B3097" t="s">
        <v>62</v>
      </c>
      <c r="C3097" t="s">
        <v>89</v>
      </c>
      <c r="D3097" t="s">
        <v>172</v>
      </c>
      <c r="E3097" t="s">
        <v>197</v>
      </c>
      <c r="F3097" s="69" t="s">
        <v>208</v>
      </c>
      <c r="G3097" s="69" t="s">
        <v>208</v>
      </c>
      <c r="H3097" s="69" t="s">
        <v>208</v>
      </c>
      <c r="I3097" s="69" t="s">
        <v>208</v>
      </c>
      <c r="J3097" s="64">
        <v>1</v>
      </c>
    </row>
    <row r="3098" spans="1:10" x14ac:dyDescent="0.25">
      <c r="A3098" s="3" t="str">
        <f t="shared" si="48"/>
        <v>IndustryInstitutional/Government9/9/2021 (3:58pm-5:00pm)1</v>
      </c>
      <c r="B3098" t="s">
        <v>62</v>
      </c>
      <c r="C3098" t="s">
        <v>89</v>
      </c>
      <c r="D3098" t="s">
        <v>173</v>
      </c>
      <c r="E3098" t="s">
        <v>174</v>
      </c>
      <c r="F3098" s="69" t="s">
        <v>208</v>
      </c>
      <c r="G3098" s="69" t="s">
        <v>208</v>
      </c>
      <c r="H3098" s="69" t="s">
        <v>208</v>
      </c>
      <c r="I3098" s="69" t="s">
        <v>208</v>
      </c>
      <c r="J3098" s="64">
        <v>1</v>
      </c>
    </row>
    <row r="3099" spans="1:10" x14ac:dyDescent="0.25">
      <c r="A3099" s="3" t="str">
        <f t="shared" si="48"/>
        <v>IndustryInstitutional/Government9/9/2021 (3:58pm-5:00pm)2</v>
      </c>
      <c r="B3099" t="s">
        <v>62</v>
      </c>
      <c r="C3099" t="s">
        <v>89</v>
      </c>
      <c r="D3099" t="s">
        <v>173</v>
      </c>
      <c r="E3099" t="s">
        <v>175</v>
      </c>
      <c r="F3099" s="69" t="s">
        <v>208</v>
      </c>
      <c r="G3099" s="69" t="s">
        <v>208</v>
      </c>
      <c r="H3099" s="69" t="s">
        <v>208</v>
      </c>
      <c r="I3099" s="69" t="s">
        <v>208</v>
      </c>
      <c r="J3099" s="64">
        <v>1</v>
      </c>
    </row>
    <row r="3100" spans="1:10" x14ac:dyDescent="0.25">
      <c r="A3100" s="3" t="str">
        <f t="shared" si="48"/>
        <v>IndustryInstitutional/Government9/9/2021 (3:58pm-5:00pm)3</v>
      </c>
      <c r="B3100" t="s">
        <v>62</v>
      </c>
      <c r="C3100" t="s">
        <v>89</v>
      </c>
      <c r="D3100" t="s">
        <v>173</v>
      </c>
      <c r="E3100" t="s">
        <v>176</v>
      </c>
      <c r="F3100" s="69" t="s">
        <v>208</v>
      </c>
      <c r="G3100" s="69" t="s">
        <v>208</v>
      </c>
      <c r="H3100" s="69" t="s">
        <v>208</v>
      </c>
      <c r="I3100" s="69" t="s">
        <v>208</v>
      </c>
      <c r="J3100" s="64">
        <v>1</v>
      </c>
    </row>
    <row r="3101" spans="1:10" x14ac:dyDescent="0.25">
      <c r="A3101" s="3" t="str">
        <f t="shared" si="48"/>
        <v>IndustryInstitutional/Government9/9/2021 (3:58pm-5:00pm)4</v>
      </c>
      <c r="B3101" t="s">
        <v>62</v>
      </c>
      <c r="C3101" t="s">
        <v>89</v>
      </c>
      <c r="D3101" t="s">
        <v>173</v>
      </c>
      <c r="E3101" t="s">
        <v>177</v>
      </c>
      <c r="F3101" s="69" t="s">
        <v>208</v>
      </c>
      <c r="G3101" s="69" t="s">
        <v>208</v>
      </c>
      <c r="H3101" s="69" t="s">
        <v>208</v>
      </c>
      <c r="I3101" s="69" t="s">
        <v>208</v>
      </c>
      <c r="J3101" s="64">
        <v>1</v>
      </c>
    </row>
    <row r="3102" spans="1:10" x14ac:dyDescent="0.25">
      <c r="A3102" s="3" t="str">
        <f t="shared" si="48"/>
        <v>IndustryInstitutional/Government9/9/2021 (3:58pm-5:00pm)5</v>
      </c>
      <c r="B3102" t="s">
        <v>62</v>
      </c>
      <c r="C3102" t="s">
        <v>89</v>
      </c>
      <c r="D3102" t="s">
        <v>173</v>
      </c>
      <c r="E3102" t="s">
        <v>178</v>
      </c>
      <c r="F3102" s="69" t="s">
        <v>208</v>
      </c>
      <c r="G3102" s="69" t="s">
        <v>208</v>
      </c>
      <c r="H3102" s="69" t="s">
        <v>208</v>
      </c>
      <c r="I3102" s="69" t="s">
        <v>208</v>
      </c>
      <c r="J3102" s="64">
        <v>1</v>
      </c>
    </row>
    <row r="3103" spans="1:10" x14ac:dyDescent="0.25">
      <c r="A3103" s="3" t="str">
        <f t="shared" si="48"/>
        <v>IndustryInstitutional/Government9/9/2021 (3:58pm-5:00pm)6</v>
      </c>
      <c r="B3103" t="s">
        <v>62</v>
      </c>
      <c r="C3103" t="s">
        <v>89</v>
      </c>
      <c r="D3103" t="s">
        <v>173</v>
      </c>
      <c r="E3103" t="s">
        <v>179</v>
      </c>
      <c r="F3103" s="69" t="s">
        <v>208</v>
      </c>
      <c r="G3103" s="69" t="s">
        <v>208</v>
      </c>
      <c r="H3103" s="69" t="s">
        <v>208</v>
      </c>
      <c r="I3103" s="69" t="s">
        <v>208</v>
      </c>
      <c r="J3103" s="64">
        <v>1</v>
      </c>
    </row>
    <row r="3104" spans="1:10" x14ac:dyDescent="0.25">
      <c r="A3104" s="3" t="str">
        <f t="shared" si="48"/>
        <v>IndustryInstitutional/Government9/9/2021 (3:58pm-5:00pm)7</v>
      </c>
      <c r="B3104" t="s">
        <v>62</v>
      </c>
      <c r="C3104" t="s">
        <v>89</v>
      </c>
      <c r="D3104" t="s">
        <v>173</v>
      </c>
      <c r="E3104" t="s">
        <v>180</v>
      </c>
      <c r="F3104" s="69" t="s">
        <v>208</v>
      </c>
      <c r="G3104" s="69" t="s">
        <v>208</v>
      </c>
      <c r="H3104" s="69" t="s">
        <v>208</v>
      </c>
      <c r="I3104" s="69" t="s">
        <v>208</v>
      </c>
      <c r="J3104" s="64">
        <v>1</v>
      </c>
    </row>
    <row r="3105" spans="1:10" x14ac:dyDescent="0.25">
      <c r="A3105" s="3" t="str">
        <f t="shared" si="48"/>
        <v>IndustryInstitutional/Government9/9/2021 (3:58pm-5:00pm)8</v>
      </c>
      <c r="B3105" t="s">
        <v>62</v>
      </c>
      <c r="C3105" t="s">
        <v>89</v>
      </c>
      <c r="D3105" t="s">
        <v>173</v>
      </c>
      <c r="E3105" t="s">
        <v>181</v>
      </c>
      <c r="F3105" s="69" t="s">
        <v>208</v>
      </c>
      <c r="G3105" s="69" t="s">
        <v>208</v>
      </c>
      <c r="H3105" s="69" t="s">
        <v>208</v>
      </c>
      <c r="I3105" s="69" t="s">
        <v>208</v>
      </c>
      <c r="J3105" s="64">
        <v>1</v>
      </c>
    </row>
    <row r="3106" spans="1:10" x14ac:dyDescent="0.25">
      <c r="A3106" s="3" t="str">
        <f t="shared" si="48"/>
        <v>IndustryInstitutional/Government9/9/2021 (3:58pm-5:00pm)9</v>
      </c>
      <c r="B3106" t="s">
        <v>62</v>
      </c>
      <c r="C3106" t="s">
        <v>89</v>
      </c>
      <c r="D3106" t="s">
        <v>173</v>
      </c>
      <c r="E3106" t="s">
        <v>182</v>
      </c>
      <c r="F3106" s="69" t="s">
        <v>208</v>
      </c>
      <c r="G3106" s="69" t="s">
        <v>208</v>
      </c>
      <c r="H3106" s="69" t="s">
        <v>208</v>
      </c>
      <c r="I3106" s="69" t="s">
        <v>208</v>
      </c>
      <c r="J3106" s="64">
        <v>1</v>
      </c>
    </row>
    <row r="3107" spans="1:10" x14ac:dyDescent="0.25">
      <c r="A3107" s="3" t="str">
        <f t="shared" si="48"/>
        <v>IndustryInstitutional/Government9/9/2021 (3:58pm-5:00pm)10</v>
      </c>
      <c r="B3107" t="s">
        <v>62</v>
      </c>
      <c r="C3107" t="s">
        <v>89</v>
      </c>
      <c r="D3107" t="s">
        <v>173</v>
      </c>
      <c r="E3107" t="s">
        <v>183</v>
      </c>
      <c r="F3107" s="69" t="s">
        <v>208</v>
      </c>
      <c r="G3107" s="69" t="s">
        <v>208</v>
      </c>
      <c r="H3107" s="69" t="s">
        <v>208</v>
      </c>
      <c r="I3107" s="69" t="s">
        <v>208</v>
      </c>
      <c r="J3107" s="64">
        <v>1</v>
      </c>
    </row>
    <row r="3108" spans="1:10" x14ac:dyDescent="0.25">
      <c r="A3108" s="3" t="str">
        <f t="shared" si="48"/>
        <v>IndustryInstitutional/Government9/9/2021 (3:58pm-5:00pm)11</v>
      </c>
      <c r="B3108" t="s">
        <v>62</v>
      </c>
      <c r="C3108" t="s">
        <v>89</v>
      </c>
      <c r="D3108" t="s">
        <v>173</v>
      </c>
      <c r="E3108" t="s">
        <v>184</v>
      </c>
      <c r="F3108" s="69" t="s">
        <v>208</v>
      </c>
      <c r="G3108" s="69" t="s">
        <v>208</v>
      </c>
      <c r="H3108" s="69" t="s">
        <v>208</v>
      </c>
      <c r="I3108" s="69" t="s">
        <v>208</v>
      </c>
      <c r="J3108" s="64">
        <v>1</v>
      </c>
    </row>
    <row r="3109" spans="1:10" x14ac:dyDescent="0.25">
      <c r="A3109" s="3" t="str">
        <f t="shared" si="48"/>
        <v>IndustryInstitutional/Government9/9/2021 (3:58pm-5:00pm)12</v>
      </c>
      <c r="B3109" t="s">
        <v>62</v>
      </c>
      <c r="C3109" t="s">
        <v>89</v>
      </c>
      <c r="D3109" t="s">
        <v>173</v>
      </c>
      <c r="E3109" t="s">
        <v>185</v>
      </c>
      <c r="F3109" s="69" t="s">
        <v>208</v>
      </c>
      <c r="G3109" s="69" t="s">
        <v>208</v>
      </c>
      <c r="H3109" s="69" t="s">
        <v>208</v>
      </c>
      <c r="I3109" s="69" t="s">
        <v>208</v>
      </c>
      <c r="J3109" s="64">
        <v>1</v>
      </c>
    </row>
    <row r="3110" spans="1:10" x14ac:dyDescent="0.25">
      <c r="A3110" s="3" t="str">
        <f t="shared" si="48"/>
        <v>IndustryInstitutional/Government9/9/2021 (3:58pm-5:00pm)13</v>
      </c>
      <c r="B3110" t="s">
        <v>62</v>
      </c>
      <c r="C3110" t="s">
        <v>89</v>
      </c>
      <c r="D3110" t="s">
        <v>173</v>
      </c>
      <c r="E3110" t="s">
        <v>186</v>
      </c>
      <c r="F3110" s="69" t="s">
        <v>208</v>
      </c>
      <c r="G3110" s="69" t="s">
        <v>208</v>
      </c>
      <c r="H3110" s="69" t="s">
        <v>208</v>
      </c>
      <c r="I3110" s="69" t="s">
        <v>208</v>
      </c>
      <c r="J3110" s="64">
        <v>1</v>
      </c>
    </row>
    <row r="3111" spans="1:10" x14ac:dyDescent="0.25">
      <c r="A3111" s="3" t="str">
        <f t="shared" si="48"/>
        <v>IndustryInstitutional/Government9/9/2021 (3:58pm-5:00pm)14</v>
      </c>
      <c r="B3111" t="s">
        <v>62</v>
      </c>
      <c r="C3111" t="s">
        <v>89</v>
      </c>
      <c r="D3111" t="s">
        <v>173</v>
      </c>
      <c r="E3111" t="s">
        <v>187</v>
      </c>
      <c r="F3111" s="69" t="s">
        <v>208</v>
      </c>
      <c r="G3111" s="69" t="s">
        <v>208</v>
      </c>
      <c r="H3111" s="69" t="s">
        <v>208</v>
      </c>
      <c r="I3111" s="69" t="s">
        <v>208</v>
      </c>
      <c r="J3111" s="64">
        <v>1</v>
      </c>
    </row>
    <row r="3112" spans="1:10" x14ac:dyDescent="0.25">
      <c r="A3112" s="3" t="str">
        <f t="shared" si="48"/>
        <v>IndustryInstitutional/Government9/9/2021 (3:58pm-5:00pm)15</v>
      </c>
      <c r="B3112" t="s">
        <v>62</v>
      </c>
      <c r="C3112" t="s">
        <v>89</v>
      </c>
      <c r="D3112" t="s">
        <v>173</v>
      </c>
      <c r="E3112" t="s">
        <v>188</v>
      </c>
      <c r="F3112" s="69" t="s">
        <v>208</v>
      </c>
      <c r="G3112" s="69" t="s">
        <v>208</v>
      </c>
      <c r="H3112" s="69" t="s">
        <v>208</v>
      </c>
      <c r="I3112" s="69" t="s">
        <v>208</v>
      </c>
      <c r="J3112" s="64">
        <v>1</v>
      </c>
    </row>
    <row r="3113" spans="1:10" x14ac:dyDescent="0.25">
      <c r="A3113" s="3" t="str">
        <f t="shared" si="48"/>
        <v>IndustryInstitutional/Government9/9/2021 (3:58pm-5:00pm)16</v>
      </c>
      <c r="B3113" t="s">
        <v>62</v>
      </c>
      <c r="C3113" t="s">
        <v>89</v>
      </c>
      <c r="D3113" t="s">
        <v>173</v>
      </c>
      <c r="E3113" t="s">
        <v>189</v>
      </c>
      <c r="F3113" s="69" t="s">
        <v>208</v>
      </c>
      <c r="G3113" s="69" t="s">
        <v>208</v>
      </c>
      <c r="H3113" s="69" t="s">
        <v>208</v>
      </c>
      <c r="I3113" s="69" t="s">
        <v>208</v>
      </c>
      <c r="J3113" s="64">
        <v>1</v>
      </c>
    </row>
    <row r="3114" spans="1:10" x14ac:dyDescent="0.25">
      <c r="A3114" s="3" t="str">
        <f t="shared" si="48"/>
        <v>IndustryInstitutional/Government9/9/2021 (3:58pm-5:00pm)17</v>
      </c>
      <c r="B3114" t="s">
        <v>62</v>
      </c>
      <c r="C3114" t="s">
        <v>89</v>
      </c>
      <c r="D3114" t="s">
        <v>173</v>
      </c>
      <c r="E3114" t="s">
        <v>190</v>
      </c>
      <c r="F3114" s="69" t="s">
        <v>208</v>
      </c>
      <c r="G3114" s="69" t="s">
        <v>208</v>
      </c>
      <c r="H3114" s="69" t="s">
        <v>208</v>
      </c>
      <c r="I3114" s="69" t="s">
        <v>208</v>
      </c>
      <c r="J3114" s="64">
        <v>1</v>
      </c>
    </row>
    <row r="3115" spans="1:10" x14ac:dyDescent="0.25">
      <c r="A3115" s="3" t="str">
        <f t="shared" si="48"/>
        <v>IndustryInstitutional/Government9/9/2021 (3:58pm-5:00pm)18</v>
      </c>
      <c r="B3115" t="s">
        <v>62</v>
      </c>
      <c r="C3115" t="s">
        <v>89</v>
      </c>
      <c r="D3115" t="s">
        <v>173</v>
      </c>
      <c r="E3115" t="s">
        <v>191</v>
      </c>
      <c r="F3115" s="69" t="s">
        <v>208</v>
      </c>
      <c r="G3115" s="69" t="s">
        <v>208</v>
      </c>
      <c r="H3115" s="69" t="s">
        <v>208</v>
      </c>
      <c r="I3115" s="69" t="s">
        <v>208</v>
      </c>
      <c r="J3115" s="64">
        <v>1</v>
      </c>
    </row>
    <row r="3116" spans="1:10" x14ac:dyDescent="0.25">
      <c r="A3116" s="3" t="str">
        <f t="shared" si="48"/>
        <v>IndustryInstitutional/Government9/9/2021 (3:58pm-5:00pm)19</v>
      </c>
      <c r="B3116" t="s">
        <v>62</v>
      </c>
      <c r="C3116" t="s">
        <v>89</v>
      </c>
      <c r="D3116" t="s">
        <v>173</v>
      </c>
      <c r="E3116" t="s">
        <v>192</v>
      </c>
      <c r="F3116" s="69" t="s">
        <v>208</v>
      </c>
      <c r="G3116" s="69" t="s">
        <v>208</v>
      </c>
      <c r="H3116" s="69" t="s">
        <v>208</v>
      </c>
      <c r="I3116" s="69" t="s">
        <v>208</v>
      </c>
      <c r="J3116" s="64">
        <v>1</v>
      </c>
    </row>
    <row r="3117" spans="1:10" x14ac:dyDescent="0.25">
      <c r="A3117" s="3" t="str">
        <f t="shared" si="48"/>
        <v>IndustryInstitutional/Government9/9/2021 (3:58pm-5:00pm)20</v>
      </c>
      <c r="B3117" t="s">
        <v>62</v>
      </c>
      <c r="C3117" t="s">
        <v>89</v>
      </c>
      <c r="D3117" t="s">
        <v>173</v>
      </c>
      <c r="E3117" t="s">
        <v>193</v>
      </c>
      <c r="F3117" s="69" t="s">
        <v>208</v>
      </c>
      <c r="G3117" s="69" t="s">
        <v>208</v>
      </c>
      <c r="H3117" s="69" t="s">
        <v>208</v>
      </c>
      <c r="I3117" s="69" t="s">
        <v>208</v>
      </c>
      <c r="J3117" s="64">
        <v>1</v>
      </c>
    </row>
    <row r="3118" spans="1:10" x14ac:dyDescent="0.25">
      <c r="A3118" s="3" t="str">
        <f t="shared" si="48"/>
        <v>IndustryInstitutional/Government9/9/2021 (3:58pm-5:00pm)21</v>
      </c>
      <c r="B3118" t="s">
        <v>62</v>
      </c>
      <c r="C3118" t="s">
        <v>89</v>
      </c>
      <c r="D3118" t="s">
        <v>173</v>
      </c>
      <c r="E3118" t="s">
        <v>194</v>
      </c>
      <c r="F3118" s="69" t="s">
        <v>208</v>
      </c>
      <c r="G3118" s="69" t="s">
        <v>208</v>
      </c>
      <c r="H3118" s="69" t="s">
        <v>208</v>
      </c>
      <c r="I3118" s="69" t="s">
        <v>208</v>
      </c>
      <c r="J3118" s="64">
        <v>1</v>
      </c>
    </row>
    <row r="3119" spans="1:10" x14ac:dyDescent="0.25">
      <c r="A3119" s="3" t="str">
        <f t="shared" si="48"/>
        <v>IndustryInstitutional/Government9/9/2021 (3:58pm-5:00pm)22</v>
      </c>
      <c r="B3119" t="s">
        <v>62</v>
      </c>
      <c r="C3119" t="s">
        <v>89</v>
      </c>
      <c r="D3119" t="s">
        <v>173</v>
      </c>
      <c r="E3119" t="s">
        <v>195</v>
      </c>
      <c r="F3119" s="69" t="s">
        <v>208</v>
      </c>
      <c r="G3119" s="69" t="s">
        <v>208</v>
      </c>
      <c r="H3119" s="69" t="s">
        <v>208</v>
      </c>
      <c r="I3119" s="69" t="s">
        <v>208</v>
      </c>
      <c r="J3119" s="64">
        <v>1</v>
      </c>
    </row>
    <row r="3120" spans="1:10" x14ac:dyDescent="0.25">
      <c r="A3120" s="3" t="str">
        <f t="shared" si="48"/>
        <v>IndustryInstitutional/Government9/9/2021 (3:58pm-5:00pm)23</v>
      </c>
      <c r="B3120" t="s">
        <v>62</v>
      </c>
      <c r="C3120" t="s">
        <v>89</v>
      </c>
      <c r="D3120" t="s">
        <v>173</v>
      </c>
      <c r="E3120" t="s">
        <v>196</v>
      </c>
      <c r="F3120" s="69" t="s">
        <v>208</v>
      </c>
      <c r="G3120" s="69" t="s">
        <v>208</v>
      </c>
      <c r="H3120" s="69" t="s">
        <v>208</v>
      </c>
      <c r="I3120" s="69" t="s">
        <v>208</v>
      </c>
      <c r="J3120" s="64">
        <v>1</v>
      </c>
    </row>
    <row r="3121" spans="1:10" x14ac:dyDescent="0.25">
      <c r="A3121" s="3" t="str">
        <f t="shared" si="48"/>
        <v>IndustryInstitutional/Government9/9/2021 (3:58pm-5:00pm)24</v>
      </c>
      <c r="B3121" t="s">
        <v>62</v>
      </c>
      <c r="C3121" t="s">
        <v>89</v>
      </c>
      <c r="D3121" t="s">
        <v>173</v>
      </c>
      <c r="E3121" t="s">
        <v>197</v>
      </c>
      <c r="F3121" s="69" t="s">
        <v>208</v>
      </c>
      <c r="G3121" s="69" t="s">
        <v>208</v>
      </c>
      <c r="H3121" s="69" t="s">
        <v>208</v>
      </c>
      <c r="I3121" s="69" t="s">
        <v>208</v>
      </c>
      <c r="J3121" s="64">
        <v>1</v>
      </c>
    </row>
    <row r="3122" spans="1:10" x14ac:dyDescent="0.25">
      <c r="A3122" s="3" t="str">
        <f t="shared" si="48"/>
        <v>IndustryInstitutional/GovernmentAverage Event Day (5:00pm-6:00pm)1</v>
      </c>
      <c r="B3122" t="s">
        <v>62</v>
      </c>
      <c r="C3122" t="s">
        <v>89</v>
      </c>
      <c r="D3122" t="s">
        <v>167</v>
      </c>
      <c r="E3122" t="s">
        <v>174</v>
      </c>
      <c r="F3122" s="69" t="s">
        <v>208</v>
      </c>
      <c r="G3122" s="69" t="s">
        <v>208</v>
      </c>
      <c r="H3122" s="69" t="s">
        <v>208</v>
      </c>
      <c r="I3122" s="69" t="s">
        <v>208</v>
      </c>
      <c r="J3122" s="64">
        <v>1</v>
      </c>
    </row>
    <row r="3123" spans="1:10" x14ac:dyDescent="0.25">
      <c r="A3123" s="3" t="str">
        <f t="shared" si="48"/>
        <v>IndustryInstitutional/GovernmentAverage Event Day (5:00pm-6:00pm)2</v>
      </c>
      <c r="B3123" t="s">
        <v>62</v>
      </c>
      <c r="C3123" t="s">
        <v>89</v>
      </c>
      <c r="D3123" t="s">
        <v>167</v>
      </c>
      <c r="E3123" t="s">
        <v>175</v>
      </c>
      <c r="F3123" s="69" t="s">
        <v>208</v>
      </c>
      <c r="G3123" s="69" t="s">
        <v>208</v>
      </c>
      <c r="H3123" s="69" t="s">
        <v>208</v>
      </c>
      <c r="I3123" s="69" t="s">
        <v>208</v>
      </c>
      <c r="J3123" s="64">
        <v>1</v>
      </c>
    </row>
    <row r="3124" spans="1:10" x14ac:dyDescent="0.25">
      <c r="A3124" s="3" t="str">
        <f t="shared" si="48"/>
        <v>IndustryInstitutional/GovernmentAverage Event Day (5:00pm-6:00pm)3</v>
      </c>
      <c r="B3124" t="s">
        <v>62</v>
      </c>
      <c r="C3124" t="s">
        <v>89</v>
      </c>
      <c r="D3124" t="s">
        <v>167</v>
      </c>
      <c r="E3124" t="s">
        <v>176</v>
      </c>
      <c r="F3124" s="69" t="s">
        <v>208</v>
      </c>
      <c r="G3124" s="69" t="s">
        <v>208</v>
      </c>
      <c r="H3124" s="69" t="s">
        <v>208</v>
      </c>
      <c r="I3124" s="69" t="s">
        <v>208</v>
      </c>
      <c r="J3124" s="64">
        <v>1</v>
      </c>
    </row>
    <row r="3125" spans="1:10" x14ac:dyDescent="0.25">
      <c r="A3125" s="3" t="str">
        <f t="shared" si="48"/>
        <v>IndustryInstitutional/GovernmentAverage Event Day (5:00pm-6:00pm)4</v>
      </c>
      <c r="B3125" t="s">
        <v>62</v>
      </c>
      <c r="C3125" t="s">
        <v>89</v>
      </c>
      <c r="D3125" t="s">
        <v>167</v>
      </c>
      <c r="E3125" t="s">
        <v>177</v>
      </c>
      <c r="F3125" s="69" t="s">
        <v>208</v>
      </c>
      <c r="G3125" s="69" t="s">
        <v>208</v>
      </c>
      <c r="H3125" s="69" t="s">
        <v>208</v>
      </c>
      <c r="I3125" s="69" t="s">
        <v>208</v>
      </c>
      <c r="J3125" s="64">
        <v>1</v>
      </c>
    </row>
    <row r="3126" spans="1:10" x14ac:dyDescent="0.25">
      <c r="A3126" s="3" t="str">
        <f t="shared" si="48"/>
        <v>IndustryInstitutional/GovernmentAverage Event Day (5:00pm-6:00pm)5</v>
      </c>
      <c r="B3126" t="s">
        <v>62</v>
      </c>
      <c r="C3126" t="s">
        <v>89</v>
      </c>
      <c r="D3126" t="s">
        <v>167</v>
      </c>
      <c r="E3126" t="s">
        <v>178</v>
      </c>
      <c r="F3126" s="69" t="s">
        <v>208</v>
      </c>
      <c r="G3126" s="69" t="s">
        <v>208</v>
      </c>
      <c r="H3126" s="69" t="s">
        <v>208</v>
      </c>
      <c r="I3126" s="69" t="s">
        <v>208</v>
      </c>
      <c r="J3126" s="64">
        <v>1</v>
      </c>
    </row>
    <row r="3127" spans="1:10" x14ac:dyDescent="0.25">
      <c r="A3127" s="3" t="str">
        <f t="shared" si="48"/>
        <v>IndustryInstitutional/GovernmentAverage Event Day (5:00pm-6:00pm)6</v>
      </c>
      <c r="B3127" t="s">
        <v>62</v>
      </c>
      <c r="C3127" t="s">
        <v>89</v>
      </c>
      <c r="D3127" t="s">
        <v>167</v>
      </c>
      <c r="E3127" t="s">
        <v>179</v>
      </c>
      <c r="F3127" s="69" t="s">
        <v>208</v>
      </c>
      <c r="G3127" s="69" t="s">
        <v>208</v>
      </c>
      <c r="H3127" s="69" t="s">
        <v>208</v>
      </c>
      <c r="I3127" s="69" t="s">
        <v>208</v>
      </c>
      <c r="J3127" s="64">
        <v>1</v>
      </c>
    </row>
    <row r="3128" spans="1:10" x14ac:dyDescent="0.25">
      <c r="A3128" s="3" t="str">
        <f t="shared" si="48"/>
        <v>IndustryInstitutional/GovernmentAverage Event Day (5:00pm-6:00pm)7</v>
      </c>
      <c r="B3128" t="s">
        <v>62</v>
      </c>
      <c r="C3128" t="s">
        <v>89</v>
      </c>
      <c r="D3128" t="s">
        <v>167</v>
      </c>
      <c r="E3128" t="s">
        <v>180</v>
      </c>
      <c r="F3128" s="69" t="s">
        <v>208</v>
      </c>
      <c r="G3128" s="69" t="s">
        <v>208</v>
      </c>
      <c r="H3128" s="69" t="s">
        <v>208</v>
      </c>
      <c r="I3128" s="69" t="s">
        <v>208</v>
      </c>
      <c r="J3128" s="64">
        <v>1</v>
      </c>
    </row>
    <row r="3129" spans="1:10" x14ac:dyDescent="0.25">
      <c r="A3129" s="3" t="str">
        <f t="shared" si="48"/>
        <v>IndustryInstitutional/GovernmentAverage Event Day (5:00pm-6:00pm)8</v>
      </c>
      <c r="B3129" t="s">
        <v>62</v>
      </c>
      <c r="C3129" t="s">
        <v>89</v>
      </c>
      <c r="D3129" t="s">
        <v>167</v>
      </c>
      <c r="E3129" t="s">
        <v>181</v>
      </c>
      <c r="F3129" s="69" t="s">
        <v>208</v>
      </c>
      <c r="G3129" s="69" t="s">
        <v>208</v>
      </c>
      <c r="H3129" s="69" t="s">
        <v>208</v>
      </c>
      <c r="I3129" s="69" t="s">
        <v>208</v>
      </c>
      <c r="J3129" s="64">
        <v>1</v>
      </c>
    </row>
    <row r="3130" spans="1:10" x14ac:dyDescent="0.25">
      <c r="A3130" s="3" t="str">
        <f t="shared" si="48"/>
        <v>IndustryInstitutional/GovernmentAverage Event Day (5:00pm-6:00pm)9</v>
      </c>
      <c r="B3130" t="s">
        <v>62</v>
      </c>
      <c r="C3130" t="s">
        <v>89</v>
      </c>
      <c r="D3130" t="s">
        <v>167</v>
      </c>
      <c r="E3130" t="s">
        <v>182</v>
      </c>
      <c r="F3130" s="69" t="s">
        <v>208</v>
      </c>
      <c r="G3130" s="69" t="s">
        <v>208</v>
      </c>
      <c r="H3130" s="69" t="s">
        <v>208</v>
      </c>
      <c r="I3130" s="69" t="s">
        <v>208</v>
      </c>
      <c r="J3130" s="64">
        <v>1</v>
      </c>
    </row>
    <row r="3131" spans="1:10" x14ac:dyDescent="0.25">
      <c r="A3131" s="3" t="str">
        <f t="shared" si="48"/>
        <v>IndustryInstitutional/GovernmentAverage Event Day (5:00pm-6:00pm)10</v>
      </c>
      <c r="B3131" t="s">
        <v>62</v>
      </c>
      <c r="C3131" t="s">
        <v>89</v>
      </c>
      <c r="D3131" t="s">
        <v>167</v>
      </c>
      <c r="E3131" t="s">
        <v>183</v>
      </c>
      <c r="F3131" s="69" t="s">
        <v>208</v>
      </c>
      <c r="G3131" s="69" t="s">
        <v>208</v>
      </c>
      <c r="H3131" s="69" t="s">
        <v>208</v>
      </c>
      <c r="I3131" s="69" t="s">
        <v>208</v>
      </c>
      <c r="J3131" s="64">
        <v>1</v>
      </c>
    </row>
    <row r="3132" spans="1:10" x14ac:dyDescent="0.25">
      <c r="A3132" s="3" t="str">
        <f t="shared" si="48"/>
        <v>IndustryInstitutional/GovernmentAverage Event Day (5:00pm-6:00pm)11</v>
      </c>
      <c r="B3132" t="s">
        <v>62</v>
      </c>
      <c r="C3132" t="s">
        <v>89</v>
      </c>
      <c r="D3132" t="s">
        <v>167</v>
      </c>
      <c r="E3132" t="s">
        <v>184</v>
      </c>
      <c r="F3132" s="69" t="s">
        <v>208</v>
      </c>
      <c r="G3132" s="69" t="s">
        <v>208</v>
      </c>
      <c r="H3132" s="69" t="s">
        <v>208</v>
      </c>
      <c r="I3132" s="69" t="s">
        <v>208</v>
      </c>
      <c r="J3132" s="64">
        <v>1</v>
      </c>
    </row>
    <row r="3133" spans="1:10" x14ac:dyDescent="0.25">
      <c r="A3133" s="3" t="str">
        <f t="shared" si="48"/>
        <v>IndustryInstitutional/GovernmentAverage Event Day (5:00pm-6:00pm)12</v>
      </c>
      <c r="B3133" t="s">
        <v>62</v>
      </c>
      <c r="C3133" t="s">
        <v>89</v>
      </c>
      <c r="D3133" t="s">
        <v>167</v>
      </c>
      <c r="E3133" t="s">
        <v>185</v>
      </c>
      <c r="F3133" s="69" t="s">
        <v>208</v>
      </c>
      <c r="G3133" s="69" t="s">
        <v>208</v>
      </c>
      <c r="H3133" s="69" t="s">
        <v>208</v>
      </c>
      <c r="I3133" s="69" t="s">
        <v>208</v>
      </c>
      <c r="J3133" s="64">
        <v>1</v>
      </c>
    </row>
    <row r="3134" spans="1:10" x14ac:dyDescent="0.25">
      <c r="A3134" s="3" t="str">
        <f t="shared" si="48"/>
        <v>IndustryInstitutional/GovernmentAverage Event Day (5:00pm-6:00pm)13</v>
      </c>
      <c r="B3134" t="s">
        <v>62</v>
      </c>
      <c r="C3134" t="s">
        <v>89</v>
      </c>
      <c r="D3134" t="s">
        <v>167</v>
      </c>
      <c r="E3134" t="s">
        <v>186</v>
      </c>
      <c r="F3134" s="69" t="s">
        <v>208</v>
      </c>
      <c r="G3134" s="69" t="s">
        <v>208</v>
      </c>
      <c r="H3134" s="69" t="s">
        <v>208</v>
      </c>
      <c r="I3134" s="69" t="s">
        <v>208</v>
      </c>
      <c r="J3134" s="64">
        <v>1</v>
      </c>
    </row>
    <row r="3135" spans="1:10" x14ac:dyDescent="0.25">
      <c r="A3135" s="3" t="str">
        <f t="shared" si="48"/>
        <v>IndustryInstitutional/GovernmentAverage Event Day (5:00pm-6:00pm)14</v>
      </c>
      <c r="B3135" t="s">
        <v>62</v>
      </c>
      <c r="C3135" t="s">
        <v>89</v>
      </c>
      <c r="D3135" t="s">
        <v>167</v>
      </c>
      <c r="E3135" t="s">
        <v>187</v>
      </c>
      <c r="F3135" s="69" t="s">
        <v>208</v>
      </c>
      <c r="G3135" s="69" t="s">
        <v>208</v>
      </c>
      <c r="H3135" s="69" t="s">
        <v>208</v>
      </c>
      <c r="I3135" s="69" t="s">
        <v>208</v>
      </c>
      <c r="J3135" s="64">
        <v>1</v>
      </c>
    </row>
    <row r="3136" spans="1:10" x14ac:dyDescent="0.25">
      <c r="A3136" s="3" t="str">
        <f t="shared" si="48"/>
        <v>IndustryInstitutional/GovernmentAverage Event Day (5:00pm-6:00pm)15</v>
      </c>
      <c r="B3136" t="s">
        <v>62</v>
      </c>
      <c r="C3136" t="s">
        <v>89</v>
      </c>
      <c r="D3136" t="s">
        <v>167</v>
      </c>
      <c r="E3136" t="s">
        <v>188</v>
      </c>
      <c r="F3136" s="69" t="s">
        <v>208</v>
      </c>
      <c r="G3136" s="69" t="s">
        <v>208</v>
      </c>
      <c r="H3136" s="69" t="s">
        <v>208</v>
      </c>
      <c r="I3136" s="69" t="s">
        <v>208</v>
      </c>
      <c r="J3136" s="64">
        <v>1</v>
      </c>
    </row>
    <row r="3137" spans="1:10" x14ac:dyDescent="0.25">
      <c r="A3137" s="3" t="str">
        <f t="shared" si="48"/>
        <v>IndustryInstitutional/GovernmentAverage Event Day (5:00pm-6:00pm)16</v>
      </c>
      <c r="B3137" t="s">
        <v>62</v>
      </c>
      <c r="C3137" t="s">
        <v>89</v>
      </c>
      <c r="D3137" t="s">
        <v>167</v>
      </c>
      <c r="E3137" t="s">
        <v>189</v>
      </c>
      <c r="F3137" s="69" t="s">
        <v>208</v>
      </c>
      <c r="G3137" s="69" t="s">
        <v>208</v>
      </c>
      <c r="H3137" s="69" t="s">
        <v>208</v>
      </c>
      <c r="I3137" s="69" t="s">
        <v>208</v>
      </c>
      <c r="J3137" s="64">
        <v>1</v>
      </c>
    </row>
    <row r="3138" spans="1:10" x14ac:dyDescent="0.25">
      <c r="A3138" s="3" t="str">
        <f t="shared" si="48"/>
        <v>IndustryInstitutional/GovernmentAverage Event Day (5:00pm-6:00pm)17</v>
      </c>
      <c r="B3138" t="s">
        <v>62</v>
      </c>
      <c r="C3138" t="s">
        <v>89</v>
      </c>
      <c r="D3138" t="s">
        <v>167</v>
      </c>
      <c r="E3138" t="s">
        <v>190</v>
      </c>
      <c r="F3138" s="69" t="s">
        <v>208</v>
      </c>
      <c r="G3138" s="69" t="s">
        <v>208</v>
      </c>
      <c r="H3138" s="69" t="s">
        <v>208</v>
      </c>
      <c r="I3138" s="69" t="s">
        <v>208</v>
      </c>
      <c r="J3138" s="64">
        <v>1</v>
      </c>
    </row>
    <row r="3139" spans="1:10" x14ac:dyDescent="0.25">
      <c r="A3139" s="3" t="str">
        <f t="shared" ref="A3139:A3202" si="49">B3139&amp;C3139&amp;D3139&amp;E3139</f>
        <v>IndustryInstitutional/GovernmentAverage Event Day (5:00pm-6:00pm)18</v>
      </c>
      <c r="B3139" t="s">
        <v>62</v>
      </c>
      <c r="C3139" t="s">
        <v>89</v>
      </c>
      <c r="D3139" t="s">
        <v>167</v>
      </c>
      <c r="E3139" t="s">
        <v>191</v>
      </c>
      <c r="F3139" s="69" t="s">
        <v>208</v>
      </c>
      <c r="G3139" s="69" t="s">
        <v>208</v>
      </c>
      <c r="H3139" s="69" t="s">
        <v>208</v>
      </c>
      <c r="I3139" s="69" t="s">
        <v>208</v>
      </c>
      <c r="J3139" s="64">
        <v>1</v>
      </c>
    </row>
    <row r="3140" spans="1:10" x14ac:dyDescent="0.25">
      <c r="A3140" s="3" t="str">
        <f t="shared" si="49"/>
        <v>IndustryInstitutional/GovernmentAverage Event Day (5:00pm-6:00pm)19</v>
      </c>
      <c r="B3140" t="s">
        <v>62</v>
      </c>
      <c r="C3140" t="s">
        <v>89</v>
      </c>
      <c r="D3140" t="s">
        <v>167</v>
      </c>
      <c r="E3140" t="s">
        <v>192</v>
      </c>
      <c r="F3140" s="69" t="s">
        <v>208</v>
      </c>
      <c r="G3140" s="69" t="s">
        <v>208</v>
      </c>
      <c r="H3140" s="69" t="s">
        <v>208</v>
      </c>
      <c r="I3140" s="69" t="s">
        <v>208</v>
      </c>
      <c r="J3140" s="64">
        <v>1</v>
      </c>
    </row>
    <row r="3141" spans="1:10" x14ac:dyDescent="0.25">
      <c r="A3141" s="3" t="str">
        <f t="shared" si="49"/>
        <v>IndustryInstitutional/GovernmentAverage Event Day (5:00pm-6:00pm)20</v>
      </c>
      <c r="B3141" t="s">
        <v>62</v>
      </c>
      <c r="C3141" t="s">
        <v>89</v>
      </c>
      <c r="D3141" t="s">
        <v>167</v>
      </c>
      <c r="E3141" t="s">
        <v>193</v>
      </c>
      <c r="F3141" s="69" t="s">
        <v>208</v>
      </c>
      <c r="G3141" s="69" t="s">
        <v>208</v>
      </c>
      <c r="H3141" s="69" t="s">
        <v>208</v>
      </c>
      <c r="I3141" s="69" t="s">
        <v>208</v>
      </c>
      <c r="J3141" s="64">
        <v>1</v>
      </c>
    </row>
    <row r="3142" spans="1:10" x14ac:dyDescent="0.25">
      <c r="A3142" s="3" t="str">
        <f t="shared" si="49"/>
        <v>IndustryInstitutional/GovernmentAverage Event Day (5:00pm-6:00pm)21</v>
      </c>
      <c r="B3142" t="s">
        <v>62</v>
      </c>
      <c r="C3142" t="s">
        <v>89</v>
      </c>
      <c r="D3142" t="s">
        <v>167</v>
      </c>
      <c r="E3142" t="s">
        <v>194</v>
      </c>
      <c r="F3142" s="69" t="s">
        <v>208</v>
      </c>
      <c r="G3142" s="69" t="s">
        <v>208</v>
      </c>
      <c r="H3142" s="69" t="s">
        <v>208</v>
      </c>
      <c r="I3142" s="69" t="s">
        <v>208</v>
      </c>
      <c r="J3142" s="64">
        <v>1</v>
      </c>
    </row>
    <row r="3143" spans="1:10" x14ac:dyDescent="0.25">
      <c r="A3143" s="3" t="str">
        <f t="shared" si="49"/>
        <v>IndustryInstitutional/GovernmentAverage Event Day (5:00pm-6:00pm)22</v>
      </c>
      <c r="B3143" t="s">
        <v>62</v>
      </c>
      <c r="C3143" t="s">
        <v>89</v>
      </c>
      <c r="D3143" t="s">
        <v>167</v>
      </c>
      <c r="E3143" t="s">
        <v>195</v>
      </c>
      <c r="F3143" s="69" t="s">
        <v>208</v>
      </c>
      <c r="G3143" s="69" t="s">
        <v>208</v>
      </c>
      <c r="H3143" s="69" t="s">
        <v>208</v>
      </c>
      <c r="I3143" s="69" t="s">
        <v>208</v>
      </c>
      <c r="J3143" s="64">
        <v>1</v>
      </c>
    </row>
    <row r="3144" spans="1:10" x14ac:dyDescent="0.25">
      <c r="A3144" s="3" t="str">
        <f t="shared" si="49"/>
        <v>IndustryInstitutional/GovernmentAverage Event Day (5:00pm-6:00pm)23</v>
      </c>
      <c r="B3144" t="s">
        <v>62</v>
      </c>
      <c r="C3144" t="s">
        <v>89</v>
      </c>
      <c r="D3144" t="s">
        <v>167</v>
      </c>
      <c r="E3144" t="s">
        <v>196</v>
      </c>
      <c r="F3144" s="69" t="s">
        <v>208</v>
      </c>
      <c r="G3144" s="69" t="s">
        <v>208</v>
      </c>
      <c r="H3144" s="69" t="s">
        <v>208</v>
      </c>
      <c r="I3144" s="69" t="s">
        <v>208</v>
      </c>
      <c r="J3144" s="64">
        <v>1</v>
      </c>
    </row>
    <row r="3145" spans="1:10" x14ac:dyDescent="0.25">
      <c r="A3145" s="3" t="str">
        <f t="shared" si="49"/>
        <v>IndustryInstitutional/GovernmentAverage Event Day (5:00pm-6:00pm)24</v>
      </c>
      <c r="B3145" t="s">
        <v>62</v>
      </c>
      <c r="C3145" t="s">
        <v>89</v>
      </c>
      <c r="D3145" t="s">
        <v>167</v>
      </c>
      <c r="E3145" t="s">
        <v>197</v>
      </c>
      <c r="F3145" s="69" t="s">
        <v>208</v>
      </c>
      <c r="G3145" s="69" t="s">
        <v>208</v>
      </c>
      <c r="H3145" s="69" t="s">
        <v>208</v>
      </c>
      <c r="I3145" s="69" t="s">
        <v>208</v>
      </c>
      <c r="J3145" s="64">
        <v>1</v>
      </c>
    </row>
    <row r="3146" spans="1:10" x14ac:dyDescent="0.25">
      <c r="A3146" s="3" t="str">
        <f t="shared" si="49"/>
        <v>IndustryManufacturing6/17/2021 (5:00pm-6:00pm)1</v>
      </c>
      <c r="B3146" t="s">
        <v>62</v>
      </c>
      <c r="C3146" t="s">
        <v>90</v>
      </c>
      <c r="D3146" t="s">
        <v>170</v>
      </c>
      <c r="E3146" t="s">
        <v>174</v>
      </c>
      <c r="F3146" s="69" t="s">
        <v>208</v>
      </c>
      <c r="G3146" s="69" t="s">
        <v>208</v>
      </c>
      <c r="H3146" s="69" t="s">
        <v>208</v>
      </c>
      <c r="I3146" s="69" t="s">
        <v>208</v>
      </c>
      <c r="J3146" s="64">
        <v>1</v>
      </c>
    </row>
    <row r="3147" spans="1:10" x14ac:dyDescent="0.25">
      <c r="A3147" s="3" t="str">
        <f t="shared" si="49"/>
        <v>IndustryManufacturing6/17/2021 (5:00pm-6:00pm)2</v>
      </c>
      <c r="B3147" t="s">
        <v>62</v>
      </c>
      <c r="C3147" t="s">
        <v>90</v>
      </c>
      <c r="D3147" t="s">
        <v>170</v>
      </c>
      <c r="E3147" t="s">
        <v>175</v>
      </c>
      <c r="F3147" s="69" t="s">
        <v>208</v>
      </c>
      <c r="G3147" s="69" t="s">
        <v>208</v>
      </c>
      <c r="H3147" s="69" t="s">
        <v>208</v>
      </c>
      <c r="I3147" s="69" t="s">
        <v>208</v>
      </c>
      <c r="J3147" s="64">
        <v>1</v>
      </c>
    </row>
    <row r="3148" spans="1:10" x14ac:dyDescent="0.25">
      <c r="A3148" s="3" t="str">
        <f t="shared" si="49"/>
        <v>IndustryManufacturing6/17/2021 (5:00pm-6:00pm)3</v>
      </c>
      <c r="B3148" t="s">
        <v>62</v>
      </c>
      <c r="C3148" t="s">
        <v>90</v>
      </c>
      <c r="D3148" t="s">
        <v>170</v>
      </c>
      <c r="E3148" t="s">
        <v>176</v>
      </c>
      <c r="F3148" s="69" t="s">
        <v>208</v>
      </c>
      <c r="G3148" s="69" t="s">
        <v>208</v>
      </c>
      <c r="H3148" s="69" t="s">
        <v>208</v>
      </c>
      <c r="I3148" s="69" t="s">
        <v>208</v>
      </c>
      <c r="J3148" s="64">
        <v>1</v>
      </c>
    </row>
    <row r="3149" spans="1:10" x14ac:dyDescent="0.25">
      <c r="A3149" s="3" t="str">
        <f t="shared" si="49"/>
        <v>IndustryManufacturing6/17/2021 (5:00pm-6:00pm)4</v>
      </c>
      <c r="B3149" t="s">
        <v>62</v>
      </c>
      <c r="C3149" t="s">
        <v>90</v>
      </c>
      <c r="D3149" t="s">
        <v>170</v>
      </c>
      <c r="E3149" t="s">
        <v>177</v>
      </c>
      <c r="F3149" s="69" t="s">
        <v>208</v>
      </c>
      <c r="G3149" s="69" t="s">
        <v>208</v>
      </c>
      <c r="H3149" s="69" t="s">
        <v>208</v>
      </c>
      <c r="I3149" s="69" t="s">
        <v>208</v>
      </c>
      <c r="J3149" s="64">
        <v>1</v>
      </c>
    </row>
    <row r="3150" spans="1:10" x14ac:dyDescent="0.25">
      <c r="A3150" s="3" t="str">
        <f t="shared" si="49"/>
        <v>IndustryManufacturing6/17/2021 (5:00pm-6:00pm)5</v>
      </c>
      <c r="B3150" t="s">
        <v>62</v>
      </c>
      <c r="C3150" t="s">
        <v>90</v>
      </c>
      <c r="D3150" t="s">
        <v>170</v>
      </c>
      <c r="E3150" t="s">
        <v>178</v>
      </c>
      <c r="F3150" s="69" t="s">
        <v>208</v>
      </c>
      <c r="G3150" s="69" t="s">
        <v>208</v>
      </c>
      <c r="H3150" s="69" t="s">
        <v>208</v>
      </c>
      <c r="I3150" s="69" t="s">
        <v>208</v>
      </c>
      <c r="J3150" s="64">
        <v>1</v>
      </c>
    </row>
    <row r="3151" spans="1:10" x14ac:dyDescent="0.25">
      <c r="A3151" s="3" t="str">
        <f t="shared" si="49"/>
        <v>IndustryManufacturing6/17/2021 (5:00pm-6:00pm)6</v>
      </c>
      <c r="B3151" t="s">
        <v>62</v>
      </c>
      <c r="C3151" t="s">
        <v>90</v>
      </c>
      <c r="D3151" t="s">
        <v>170</v>
      </c>
      <c r="E3151" t="s">
        <v>179</v>
      </c>
      <c r="F3151" s="69" t="s">
        <v>208</v>
      </c>
      <c r="G3151" s="69" t="s">
        <v>208</v>
      </c>
      <c r="H3151" s="69" t="s">
        <v>208</v>
      </c>
      <c r="I3151" s="69" t="s">
        <v>208</v>
      </c>
      <c r="J3151" s="64">
        <v>1</v>
      </c>
    </row>
    <row r="3152" spans="1:10" x14ac:dyDescent="0.25">
      <c r="A3152" s="3" t="str">
        <f t="shared" si="49"/>
        <v>IndustryManufacturing6/17/2021 (5:00pm-6:00pm)7</v>
      </c>
      <c r="B3152" t="s">
        <v>62</v>
      </c>
      <c r="C3152" t="s">
        <v>90</v>
      </c>
      <c r="D3152" t="s">
        <v>170</v>
      </c>
      <c r="E3152" t="s">
        <v>180</v>
      </c>
      <c r="F3152" s="69" t="s">
        <v>208</v>
      </c>
      <c r="G3152" s="69" t="s">
        <v>208</v>
      </c>
      <c r="H3152" s="69" t="s">
        <v>208</v>
      </c>
      <c r="I3152" s="69" t="s">
        <v>208</v>
      </c>
      <c r="J3152" s="64">
        <v>1</v>
      </c>
    </row>
    <row r="3153" spans="1:10" x14ac:dyDescent="0.25">
      <c r="A3153" s="3" t="str">
        <f t="shared" si="49"/>
        <v>IndustryManufacturing6/17/2021 (5:00pm-6:00pm)8</v>
      </c>
      <c r="B3153" t="s">
        <v>62</v>
      </c>
      <c r="C3153" t="s">
        <v>90</v>
      </c>
      <c r="D3153" t="s">
        <v>170</v>
      </c>
      <c r="E3153" t="s">
        <v>181</v>
      </c>
      <c r="F3153" s="69" t="s">
        <v>208</v>
      </c>
      <c r="G3153" s="69" t="s">
        <v>208</v>
      </c>
      <c r="H3153" s="69" t="s">
        <v>208</v>
      </c>
      <c r="I3153" s="69" t="s">
        <v>208</v>
      </c>
      <c r="J3153" s="64">
        <v>1</v>
      </c>
    </row>
    <row r="3154" spans="1:10" x14ac:dyDescent="0.25">
      <c r="A3154" s="3" t="str">
        <f t="shared" si="49"/>
        <v>IndustryManufacturing6/17/2021 (5:00pm-6:00pm)9</v>
      </c>
      <c r="B3154" t="s">
        <v>62</v>
      </c>
      <c r="C3154" t="s">
        <v>90</v>
      </c>
      <c r="D3154" t="s">
        <v>170</v>
      </c>
      <c r="E3154" t="s">
        <v>182</v>
      </c>
      <c r="F3154" s="69" t="s">
        <v>208</v>
      </c>
      <c r="G3154" s="69" t="s">
        <v>208</v>
      </c>
      <c r="H3154" s="69" t="s">
        <v>208</v>
      </c>
      <c r="I3154" s="69" t="s">
        <v>208</v>
      </c>
      <c r="J3154" s="64">
        <v>1</v>
      </c>
    </row>
    <row r="3155" spans="1:10" x14ac:dyDescent="0.25">
      <c r="A3155" s="3" t="str">
        <f t="shared" si="49"/>
        <v>IndustryManufacturing6/17/2021 (5:00pm-6:00pm)10</v>
      </c>
      <c r="B3155" t="s">
        <v>62</v>
      </c>
      <c r="C3155" t="s">
        <v>90</v>
      </c>
      <c r="D3155" t="s">
        <v>170</v>
      </c>
      <c r="E3155" t="s">
        <v>183</v>
      </c>
      <c r="F3155" s="69" t="s">
        <v>208</v>
      </c>
      <c r="G3155" s="69" t="s">
        <v>208</v>
      </c>
      <c r="H3155" s="69" t="s">
        <v>208</v>
      </c>
      <c r="I3155" s="69" t="s">
        <v>208</v>
      </c>
      <c r="J3155" s="64">
        <v>1</v>
      </c>
    </row>
    <row r="3156" spans="1:10" x14ac:dyDescent="0.25">
      <c r="A3156" s="3" t="str">
        <f t="shared" si="49"/>
        <v>IndustryManufacturing6/17/2021 (5:00pm-6:00pm)11</v>
      </c>
      <c r="B3156" t="s">
        <v>62</v>
      </c>
      <c r="C3156" t="s">
        <v>90</v>
      </c>
      <c r="D3156" t="s">
        <v>170</v>
      </c>
      <c r="E3156" t="s">
        <v>184</v>
      </c>
      <c r="F3156" s="69" t="s">
        <v>208</v>
      </c>
      <c r="G3156" s="69" t="s">
        <v>208</v>
      </c>
      <c r="H3156" s="69" t="s">
        <v>208</v>
      </c>
      <c r="I3156" s="69" t="s">
        <v>208</v>
      </c>
      <c r="J3156" s="64">
        <v>1</v>
      </c>
    </row>
    <row r="3157" spans="1:10" x14ac:dyDescent="0.25">
      <c r="A3157" s="3" t="str">
        <f t="shared" si="49"/>
        <v>IndustryManufacturing6/17/2021 (5:00pm-6:00pm)12</v>
      </c>
      <c r="B3157" t="s">
        <v>62</v>
      </c>
      <c r="C3157" t="s">
        <v>90</v>
      </c>
      <c r="D3157" t="s">
        <v>170</v>
      </c>
      <c r="E3157" t="s">
        <v>185</v>
      </c>
      <c r="F3157" s="69" t="s">
        <v>208</v>
      </c>
      <c r="G3157" s="69" t="s">
        <v>208</v>
      </c>
      <c r="H3157" s="69" t="s">
        <v>208</v>
      </c>
      <c r="I3157" s="69" t="s">
        <v>208</v>
      </c>
      <c r="J3157" s="64">
        <v>1</v>
      </c>
    </row>
    <row r="3158" spans="1:10" x14ac:dyDescent="0.25">
      <c r="A3158" s="3" t="str">
        <f t="shared" si="49"/>
        <v>IndustryManufacturing6/17/2021 (5:00pm-6:00pm)13</v>
      </c>
      <c r="B3158" t="s">
        <v>62</v>
      </c>
      <c r="C3158" t="s">
        <v>90</v>
      </c>
      <c r="D3158" t="s">
        <v>170</v>
      </c>
      <c r="E3158" t="s">
        <v>186</v>
      </c>
      <c r="F3158" s="69" t="s">
        <v>208</v>
      </c>
      <c r="G3158" s="69" t="s">
        <v>208</v>
      </c>
      <c r="H3158" s="69" t="s">
        <v>208</v>
      </c>
      <c r="I3158" s="69" t="s">
        <v>208</v>
      </c>
      <c r="J3158" s="64">
        <v>1</v>
      </c>
    </row>
    <row r="3159" spans="1:10" x14ac:dyDescent="0.25">
      <c r="A3159" s="3" t="str">
        <f t="shared" si="49"/>
        <v>IndustryManufacturing6/17/2021 (5:00pm-6:00pm)14</v>
      </c>
      <c r="B3159" t="s">
        <v>62</v>
      </c>
      <c r="C3159" t="s">
        <v>90</v>
      </c>
      <c r="D3159" t="s">
        <v>170</v>
      </c>
      <c r="E3159" t="s">
        <v>187</v>
      </c>
      <c r="F3159" s="69" t="s">
        <v>208</v>
      </c>
      <c r="G3159" s="69" t="s">
        <v>208</v>
      </c>
      <c r="H3159" s="69" t="s">
        <v>208</v>
      </c>
      <c r="I3159" s="69" t="s">
        <v>208</v>
      </c>
      <c r="J3159" s="64">
        <v>1</v>
      </c>
    </row>
    <row r="3160" spans="1:10" x14ac:dyDescent="0.25">
      <c r="A3160" s="3" t="str">
        <f t="shared" si="49"/>
        <v>IndustryManufacturing6/17/2021 (5:00pm-6:00pm)15</v>
      </c>
      <c r="B3160" t="s">
        <v>62</v>
      </c>
      <c r="C3160" t="s">
        <v>90</v>
      </c>
      <c r="D3160" t="s">
        <v>170</v>
      </c>
      <c r="E3160" t="s">
        <v>188</v>
      </c>
      <c r="F3160" s="69" t="s">
        <v>208</v>
      </c>
      <c r="G3160" s="69" t="s">
        <v>208</v>
      </c>
      <c r="H3160" s="69" t="s">
        <v>208</v>
      </c>
      <c r="I3160" s="69" t="s">
        <v>208</v>
      </c>
      <c r="J3160" s="64">
        <v>1</v>
      </c>
    </row>
    <row r="3161" spans="1:10" x14ac:dyDescent="0.25">
      <c r="A3161" s="3" t="str">
        <f t="shared" si="49"/>
        <v>IndustryManufacturing6/17/2021 (5:00pm-6:00pm)16</v>
      </c>
      <c r="B3161" t="s">
        <v>62</v>
      </c>
      <c r="C3161" t="s">
        <v>90</v>
      </c>
      <c r="D3161" t="s">
        <v>170</v>
      </c>
      <c r="E3161" t="s">
        <v>189</v>
      </c>
      <c r="F3161" s="69" t="s">
        <v>208</v>
      </c>
      <c r="G3161" s="69" t="s">
        <v>208</v>
      </c>
      <c r="H3161" s="69" t="s">
        <v>208</v>
      </c>
      <c r="I3161" s="69" t="s">
        <v>208</v>
      </c>
      <c r="J3161" s="64">
        <v>1</v>
      </c>
    </row>
    <row r="3162" spans="1:10" x14ac:dyDescent="0.25">
      <c r="A3162" s="3" t="str">
        <f t="shared" si="49"/>
        <v>IndustryManufacturing6/17/2021 (5:00pm-6:00pm)17</v>
      </c>
      <c r="B3162" t="s">
        <v>62</v>
      </c>
      <c r="C3162" t="s">
        <v>90</v>
      </c>
      <c r="D3162" t="s">
        <v>170</v>
      </c>
      <c r="E3162" t="s">
        <v>190</v>
      </c>
      <c r="F3162" s="69" t="s">
        <v>208</v>
      </c>
      <c r="G3162" s="69" t="s">
        <v>208</v>
      </c>
      <c r="H3162" s="69" t="s">
        <v>208</v>
      </c>
      <c r="I3162" s="69" t="s">
        <v>208</v>
      </c>
      <c r="J3162" s="64">
        <v>1</v>
      </c>
    </row>
    <row r="3163" spans="1:10" x14ac:dyDescent="0.25">
      <c r="A3163" s="3" t="str">
        <f t="shared" si="49"/>
        <v>IndustryManufacturing6/17/2021 (5:00pm-6:00pm)18</v>
      </c>
      <c r="B3163" t="s">
        <v>62</v>
      </c>
      <c r="C3163" t="s">
        <v>90</v>
      </c>
      <c r="D3163" t="s">
        <v>170</v>
      </c>
      <c r="E3163" t="s">
        <v>191</v>
      </c>
      <c r="F3163" s="69" t="s">
        <v>208</v>
      </c>
      <c r="G3163" s="69" t="s">
        <v>208</v>
      </c>
      <c r="H3163" s="69" t="s">
        <v>208</v>
      </c>
      <c r="I3163" s="69" t="s">
        <v>208</v>
      </c>
      <c r="J3163" s="64">
        <v>1</v>
      </c>
    </row>
    <row r="3164" spans="1:10" x14ac:dyDescent="0.25">
      <c r="A3164" s="3" t="str">
        <f t="shared" si="49"/>
        <v>IndustryManufacturing6/17/2021 (5:00pm-6:00pm)19</v>
      </c>
      <c r="B3164" t="s">
        <v>62</v>
      </c>
      <c r="C3164" t="s">
        <v>90</v>
      </c>
      <c r="D3164" t="s">
        <v>170</v>
      </c>
      <c r="E3164" t="s">
        <v>192</v>
      </c>
      <c r="F3164" s="69" t="s">
        <v>208</v>
      </c>
      <c r="G3164" s="69" t="s">
        <v>208</v>
      </c>
      <c r="H3164" s="69" t="s">
        <v>208</v>
      </c>
      <c r="I3164" s="69" t="s">
        <v>208</v>
      </c>
      <c r="J3164" s="64">
        <v>1</v>
      </c>
    </row>
    <row r="3165" spans="1:10" x14ac:dyDescent="0.25">
      <c r="A3165" s="3" t="str">
        <f t="shared" si="49"/>
        <v>IndustryManufacturing6/17/2021 (5:00pm-6:00pm)20</v>
      </c>
      <c r="B3165" t="s">
        <v>62</v>
      </c>
      <c r="C3165" t="s">
        <v>90</v>
      </c>
      <c r="D3165" t="s">
        <v>170</v>
      </c>
      <c r="E3165" t="s">
        <v>193</v>
      </c>
      <c r="F3165" s="69" t="s">
        <v>208</v>
      </c>
      <c r="G3165" s="69" t="s">
        <v>208</v>
      </c>
      <c r="H3165" s="69" t="s">
        <v>208</v>
      </c>
      <c r="I3165" s="69" t="s">
        <v>208</v>
      </c>
      <c r="J3165" s="64">
        <v>1</v>
      </c>
    </row>
    <row r="3166" spans="1:10" x14ac:dyDescent="0.25">
      <c r="A3166" s="3" t="str">
        <f t="shared" si="49"/>
        <v>IndustryManufacturing6/17/2021 (5:00pm-6:00pm)21</v>
      </c>
      <c r="B3166" t="s">
        <v>62</v>
      </c>
      <c r="C3166" t="s">
        <v>90</v>
      </c>
      <c r="D3166" t="s">
        <v>170</v>
      </c>
      <c r="E3166" t="s">
        <v>194</v>
      </c>
      <c r="F3166" s="69" t="s">
        <v>208</v>
      </c>
      <c r="G3166" s="69" t="s">
        <v>208</v>
      </c>
      <c r="H3166" s="69" t="s">
        <v>208</v>
      </c>
      <c r="I3166" s="69" t="s">
        <v>208</v>
      </c>
      <c r="J3166" s="64">
        <v>1</v>
      </c>
    </row>
    <row r="3167" spans="1:10" x14ac:dyDescent="0.25">
      <c r="A3167" s="3" t="str">
        <f t="shared" si="49"/>
        <v>IndustryManufacturing6/17/2021 (5:00pm-6:00pm)22</v>
      </c>
      <c r="B3167" t="s">
        <v>62</v>
      </c>
      <c r="C3167" t="s">
        <v>90</v>
      </c>
      <c r="D3167" t="s">
        <v>170</v>
      </c>
      <c r="E3167" t="s">
        <v>195</v>
      </c>
      <c r="F3167" s="69" t="s">
        <v>208</v>
      </c>
      <c r="G3167" s="69" t="s">
        <v>208</v>
      </c>
      <c r="H3167" s="69" t="s">
        <v>208</v>
      </c>
      <c r="I3167" s="69" t="s">
        <v>208</v>
      </c>
      <c r="J3167" s="64">
        <v>1</v>
      </c>
    </row>
    <row r="3168" spans="1:10" x14ac:dyDescent="0.25">
      <c r="A3168" s="3" t="str">
        <f t="shared" si="49"/>
        <v>IndustryManufacturing6/17/2021 (5:00pm-6:00pm)23</v>
      </c>
      <c r="B3168" t="s">
        <v>62</v>
      </c>
      <c r="C3168" t="s">
        <v>90</v>
      </c>
      <c r="D3168" t="s">
        <v>170</v>
      </c>
      <c r="E3168" t="s">
        <v>196</v>
      </c>
      <c r="F3168" s="69" t="s">
        <v>208</v>
      </c>
      <c r="G3168" s="69" t="s">
        <v>208</v>
      </c>
      <c r="H3168" s="69" t="s">
        <v>208</v>
      </c>
      <c r="I3168" s="69" t="s">
        <v>208</v>
      </c>
      <c r="J3168" s="64">
        <v>1</v>
      </c>
    </row>
    <row r="3169" spans="1:10" x14ac:dyDescent="0.25">
      <c r="A3169" s="3" t="str">
        <f t="shared" si="49"/>
        <v>IndustryManufacturing6/17/2021 (5:00pm-6:00pm)24</v>
      </c>
      <c r="B3169" t="s">
        <v>62</v>
      </c>
      <c r="C3169" t="s">
        <v>90</v>
      </c>
      <c r="D3169" t="s">
        <v>170</v>
      </c>
      <c r="E3169" t="s">
        <v>197</v>
      </c>
      <c r="F3169" s="69" t="s">
        <v>208</v>
      </c>
      <c r="G3169" s="69" t="s">
        <v>208</v>
      </c>
      <c r="H3169" s="69" t="s">
        <v>208</v>
      </c>
      <c r="I3169" s="69" t="s">
        <v>208</v>
      </c>
      <c r="J3169" s="64">
        <v>1</v>
      </c>
    </row>
    <row r="3170" spans="1:10" x14ac:dyDescent="0.25">
      <c r="A3170" s="3" t="str">
        <f t="shared" si="49"/>
        <v>IndustryManufacturing7/9/2021 (5:50pm-8:55pm)1</v>
      </c>
      <c r="B3170" t="s">
        <v>62</v>
      </c>
      <c r="C3170" t="s">
        <v>90</v>
      </c>
      <c r="D3170" t="s">
        <v>171</v>
      </c>
      <c r="E3170" t="s">
        <v>174</v>
      </c>
      <c r="F3170" s="69" t="s">
        <v>208</v>
      </c>
      <c r="G3170" s="69" t="s">
        <v>208</v>
      </c>
      <c r="H3170" s="69" t="s">
        <v>208</v>
      </c>
      <c r="I3170" s="69" t="s">
        <v>208</v>
      </c>
      <c r="J3170" s="64">
        <v>1</v>
      </c>
    </row>
    <row r="3171" spans="1:10" x14ac:dyDescent="0.25">
      <c r="A3171" s="3" t="str">
        <f t="shared" si="49"/>
        <v>IndustryManufacturing7/9/2021 (5:50pm-8:55pm)2</v>
      </c>
      <c r="B3171" t="s">
        <v>62</v>
      </c>
      <c r="C3171" t="s">
        <v>90</v>
      </c>
      <c r="D3171" t="s">
        <v>171</v>
      </c>
      <c r="E3171" t="s">
        <v>175</v>
      </c>
      <c r="F3171" s="69" t="s">
        <v>208</v>
      </c>
      <c r="G3171" s="69" t="s">
        <v>208</v>
      </c>
      <c r="H3171" s="69" t="s">
        <v>208</v>
      </c>
      <c r="I3171" s="69" t="s">
        <v>208</v>
      </c>
      <c r="J3171" s="64">
        <v>1</v>
      </c>
    </row>
    <row r="3172" spans="1:10" x14ac:dyDescent="0.25">
      <c r="A3172" s="3" t="str">
        <f t="shared" si="49"/>
        <v>IndustryManufacturing7/9/2021 (5:50pm-8:55pm)3</v>
      </c>
      <c r="B3172" t="s">
        <v>62</v>
      </c>
      <c r="C3172" t="s">
        <v>90</v>
      </c>
      <c r="D3172" t="s">
        <v>171</v>
      </c>
      <c r="E3172" t="s">
        <v>176</v>
      </c>
      <c r="F3172" s="69" t="s">
        <v>208</v>
      </c>
      <c r="G3172" s="69" t="s">
        <v>208</v>
      </c>
      <c r="H3172" s="69" t="s">
        <v>208</v>
      </c>
      <c r="I3172" s="69" t="s">
        <v>208</v>
      </c>
      <c r="J3172" s="64">
        <v>1</v>
      </c>
    </row>
    <row r="3173" spans="1:10" x14ac:dyDescent="0.25">
      <c r="A3173" s="3" t="str">
        <f t="shared" si="49"/>
        <v>IndustryManufacturing7/9/2021 (5:50pm-8:55pm)4</v>
      </c>
      <c r="B3173" t="s">
        <v>62</v>
      </c>
      <c r="C3173" t="s">
        <v>90</v>
      </c>
      <c r="D3173" t="s">
        <v>171</v>
      </c>
      <c r="E3173" t="s">
        <v>177</v>
      </c>
      <c r="F3173" s="69" t="s">
        <v>208</v>
      </c>
      <c r="G3173" s="69" t="s">
        <v>208</v>
      </c>
      <c r="H3173" s="69" t="s">
        <v>208</v>
      </c>
      <c r="I3173" s="69" t="s">
        <v>208</v>
      </c>
      <c r="J3173" s="64">
        <v>1</v>
      </c>
    </row>
    <row r="3174" spans="1:10" x14ac:dyDescent="0.25">
      <c r="A3174" s="3" t="str">
        <f t="shared" si="49"/>
        <v>IndustryManufacturing7/9/2021 (5:50pm-8:55pm)5</v>
      </c>
      <c r="B3174" t="s">
        <v>62</v>
      </c>
      <c r="C3174" t="s">
        <v>90</v>
      </c>
      <c r="D3174" t="s">
        <v>171</v>
      </c>
      <c r="E3174" t="s">
        <v>178</v>
      </c>
      <c r="F3174" s="69" t="s">
        <v>208</v>
      </c>
      <c r="G3174" s="69" t="s">
        <v>208</v>
      </c>
      <c r="H3174" s="69" t="s">
        <v>208</v>
      </c>
      <c r="I3174" s="69" t="s">
        <v>208</v>
      </c>
      <c r="J3174" s="64">
        <v>1</v>
      </c>
    </row>
    <row r="3175" spans="1:10" x14ac:dyDescent="0.25">
      <c r="A3175" s="3" t="str">
        <f t="shared" si="49"/>
        <v>IndustryManufacturing7/9/2021 (5:50pm-8:55pm)6</v>
      </c>
      <c r="B3175" t="s">
        <v>62</v>
      </c>
      <c r="C3175" t="s">
        <v>90</v>
      </c>
      <c r="D3175" t="s">
        <v>171</v>
      </c>
      <c r="E3175" t="s">
        <v>179</v>
      </c>
      <c r="F3175" s="69" t="s">
        <v>208</v>
      </c>
      <c r="G3175" s="69" t="s">
        <v>208</v>
      </c>
      <c r="H3175" s="69" t="s">
        <v>208</v>
      </c>
      <c r="I3175" s="69" t="s">
        <v>208</v>
      </c>
      <c r="J3175" s="64">
        <v>1</v>
      </c>
    </row>
    <row r="3176" spans="1:10" x14ac:dyDescent="0.25">
      <c r="A3176" s="3" t="str">
        <f t="shared" si="49"/>
        <v>IndustryManufacturing7/9/2021 (5:50pm-8:55pm)7</v>
      </c>
      <c r="B3176" t="s">
        <v>62</v>
      </c>
      <c r="C3176" t="s">
        <v>90</v>
      </c>
      <c r="D3176" t="s">
        <v>171</v>
      </c>
      <c r="E3176" t="s">
        <v>180</v>
      </c>
      <c r="F3176" s="69" t="s">
        <v>208</v>
      </c>
      <c r="G3176" s="69" t="s">
        <v>208</v>
      </c>
      <c r="H3176" s="69" t="s">
        <v>208</v>
      </c>
      <c r="I3176" s="69" t="s">
        <v>208</v>
      </c>
      <c r="J3176" s="64">
        <v>1</v>
      </c>
    </row>
    <row r="3177" spans="1:10" x14ac:dyDescent="0.25">
      <c r="A3177" s="3" t="str">
        <f t="shared" si="49"/>
        <v>IndustryManufacturing7/9/2021 (5:50pm-8:55pm)8</v>
      </c>
      <c r="B3177" t="s">
        <v>62</v>
      </c>
      <c r="C3177" t="s">
        <v>90</v>
      </c>
      <c r="D3177" t="s">
        <v>171</v>
      </c>
      <c r="E3177" t="s">
        <v>181</v>
      </c>
      <c r="F3177" s="69" t="s">
        <v>208</v>
      </c>
      <c r="G3177" s="69" t="s">
        <v>208</v>
      </c>
      <c r="H3177" s="69" t="s">
        <v>208</v>
      </c>
      <c r="I3177" s="69" t="s">
        <v>208</v>
      </c>
      <c r="J3177" s="64">
        <v>1</v>
      </c>
    </row>
    <row r="3178" spans="1:10" x14ac:dyDescent="0.25">
      <c r="A3178" s="3" t="str">
        <f t="shared" si="49"/>
        <v>IndustryManufacturing7/9/2021 (5:50pm-8:55pm)9</v>
      </c>
      <c r="B3178" t="s">
        <v>62</v>
      </c>
      <c r="C3178" t="s">
        <v>90</v>
      </c>
      <c r="D3178" t="s">
        <v>171</v>
      </c>
      <c r="E3178" t="s">
        <v>182</v>
      </c>
      <c r="F3178" s="69" t="s">
        <v>208</v>
      </c>
      <c r="G3178" s="69" t="s">
        <v>208</v>
      </c>
      <c r="H3178" s="69" t="s">
        <v>208</v>
      </c>
      <c r="I3178" s="69" t="s">
        <v>208</v>
      </c>
      <c r="J3178" s="64">
        <v>1</v>
      </c>
    </row>
    <row r="3179" spans="1:10" x14ac:dyDescent="0.25">
      <c r="A3179" s="3" t="str">
        <f t="shared" si="49"/>
        <v>IndustryManufacturing7/9/2021 (5:50pm-8:55pm)10</v>
      </c>
      <c r="B3179" t="s">
        <v>62</v>
      </c>
      <c r="C3179" t="s">
        <v>90</v>
      </c>
      <c r="D3179" t="s">
        <v>171</v>
      </c>
      <c r="E3179" t="s">
        <v>183</v>
      </c>
      <c r="F3179" s="69" t="s">
        <v>208</v>
      </c>
      <c r="G3179" s="69" t="s">
        <v>208</v>
      </c>
      <c r="H3179" s="69" t="s">
        <v>208</v>
      </c>
      <c r="I3179" s="69" t="s">
        <v>208</v>
      </c>
      <c r="J3179" s="64">
        <v>1</v>
      </c>
    </row>
    <row r="3180" spans="1:10" x14ac:dyDescent="0.25">
      <c r="A3180" s="3" t="str">
        <f t="shared" si="49"/>
        <v>IndustryManufacturing7/9/2021 (5:50pm-8:55pm)11</v>
      </c>
      <c r="B3180" t="s">
        <v>62</v>
      </c>
      <c r="C3180" t="s">
        <v>90</v>
      </c>
      <c r="D3180" t="s">
        <v>171</v>
      </c>
      <c r="E3180" t="s">
        <v>184</v>
      </c>
      <c r="F3180" s="69" t="s">
        <v>208</v>
      </c>
      <c r="G3180" s="69" t="s">
        <v>208</v>
      </c>
      <c r="H3180" s="69" t="s">
        <v>208</v>
      </c>
      <c r="I3180" s="69" t="s">
        <v>208</v>
      </c>
      <c r="J3180" s="64">
        <v>1</v>
      </c>
    </row>
    <row r="3181" spans="1:10" x14ac:dyDescent="0.25">
      <c r="A3181" s="3" t="str">
        <f t="shared" si="49"/>
        <v>IndustryManufacturing7/9/2021 (5:50pm-8:55pm)12</v>
      </c>
      <c r="B3181" t="s">
        <v>62</v>
      </c>
      <c r="C3181" t="s">
        <v>90</v>
      </c>
      <c r="D3181" t="s">
        <v>171</v>
      </c>
      <c r="E3181" t="s">
        <v>185</v>
      </c>
      <c r="F3181" s="69" t="s">
        <v>208</v>
      </c>
      <c r="G3181" s="69" t="s">
        <v>208</v>
      </c>
      <c r="H3181" s="69" t="s">
        <v>208</v>
      </c>
      <c r="I3181" s="69" t="s">
        <v>208</v>
      </c>
      <c r="J3181" s="64">
        <v>1</v>
      </c>
    </row>
    <row r="3182" spans="1:10" x14ac:dyDescent="0.25">
      <c r="A3182" s="3" t="str">
        <f t="shared" si="49"/>
        <v>IndustryManufacturing7/9/2021 (5:50pm-8:55pm)13</v>
      </c>
      <c r="B3182" t="s">
        <v>62</v>
      </c>
      <c r="C3182" t="s">
        <v>90</v>
      </c>
      <c r="D3182" t="s">
        <v>171</v>
      </c>
      <c r="E3182" t="s">
        <v>186</v>
      </c>
      <c r="F3182" s="69" t="s">
        <v>208</v>
      </c>
      <c r="G3182" s="69" t="s">
        <v>208</v>
      </c>
      <c r="H3182" s="69" t="s">
        <v>208</v>
      </c>
      <c r="I3182" s="69" t="s">
        <v>208</v>
      </c>
      <c r="J3182" s="64">
        <v>1</v>
      </c>
    </row>
    <row r="3183" spans="1:10" x14ac:dyDescent="0.25">
      <c r="A3183" s="3" t="str">
        <f t="shared" si="49"/>
        <v>IndustryManufacturing7/9/2021 (5:50pm-8:55pm)14</v>
      </c>
      <c r="B3183" t="s">
        <v>62</v>
      </c>
      <c r="C3183" t="s">
        <v>90</v>
      </c>
      <c r="D3183" t="s">
        <v>171</v>
      </c>
      <c r="E3183" t="s">
        <v>187</v>
      </c>
      <c r="F3183" s="69" t="s">
        <v>208</v>
      </c>
      <c r="G3183" s="69" t="s">
        <v>208</v>
      </c>
      <c r="H3183" s="69" t="s">
        <v>208</v>
      </c>
      <c r="I3183" s="69" t="s">
        <v>208</v>
      </c>
      <c r="J3183" s="64">
        <v>1</v>
      </c>
    </row>
    <row r="3184" spans="1:10" x14ac:dyDescent="0.25">
      <c r="A3184" s="3" t="str">
        <f t="shared" si="49"/>
        <v>IndustryManufacturing7/9/2021 (5:50pm-8:55pm)15</v>
      </c>
      <c r="B3184" t="s">
        <v>62</v>
      </c>
      <c r="C3184" t="s">
        <v>90</v>
      </c>
      <c r="D3184" t="s">
        <v>171</v>
      </c>
      <c r="E3184" t="s">
        <v>188</v>
      </c>
      <c r="F3184" s="69" t="s">
        <v>208</v>
      </c>
      <c r="G3184" s="69" t="s">
        <v>208</v>
      </c>
      <c r="H3184" s="69" t="s">
        <v>208</v>
      </c>
      <c r="I3184" s="69" t="s">
        <v>208</v>
      </c>
      <c r="J3184" s="64">
        <v>1</v>
      </c>
    </row>
    <row r="3185" spans="1:10" x14ac:dyDescent="0.25">
      <c r="A3185" s="3" t="str">
        <f t="shared" si="49"/>
        <v>IndustryManufacturing7/9/2021 (5:50pm-8:55pm)16</v>
      </c>
      <c r="B3185" t="s">
        <v>62</v>
      </c>
      <c r="C3185" t="s">
        <v>90</v>
      </c>
      <c r="D3185" t="s">
        <v>171</v>
      </c>
      <c r="E3185" t="s">
        <v>189</v>
      </c>
      <c r="F3185" s="69" t="s">
        <v>208</v>
      </c>
      <c r="G3185" s="69" t="s">
        <v>208</v>
      </c>
      <c r="H3185" s="69" t="s">
        <v>208</v>
      </c>
      <c r="I3185" s="69" t="s">
        <v>208</v>
      </c>
      <c r="J3185" s="64">
        <v>1</v>
      </c>
    </row>
    <row r="3186" spans="1:10" x14ac:dyDescent="0.25">
      <c r="A3186" s="3" t="str">
        <f t="shared" si="49"/>
        <v>IndustryManufacturing7/9/2021 (5:50pm-8:55pm)17</v>
      </c>
      <c r="B3186" t="s">
        <v>62</v>
      </c>
      <c r="C3186" t="s">
        <v>90</v>
      </c>
      <c r="D3186" t="s">
        <v>171</v>
      </c>
      <c r="E3186" t="s">
        <v>190</v>
      </c>
      <c r="F3186" s="69" t="s">
        <v>208</v>
      </c>
      <c r="G3186" s="69" t="s">
        <v>208</v>
      </c>
      <c r="H3186" s="69" t="s">
        <v>208</v>
      </c>
      <c r="I3186" s="69" t="s">
        <v>208</v>
      </c>
      <c r="J3186" s="64">
        <v>1</v>
      </c>
    </row>
    <row r="3187" spans="1:10" x14ac:dyDescent="0.25">
      <c r="A3187" s="3" t="str">
        <f t="shared" si="49"/>
        <v>IndustryManufacturing7/9/2021 (5:50pm-8:55pm)18</v>
      </c>
      <c r="B3187" t="s">
        <v>62</v>
      </c>
      <c r="C3187" t="s">
        <v>90</v>
      </c>
      <c r="D3187" t="s">
        <v>171</v>
      </c>
      <c r="E3187" t="s">
        <v>191</v>
      </c>
      <c r="F3187" s="69" t="s">
        <v>208</v>
      </c>
      <c r="G3187" s="69" t="s">
        <v>208</v>
      </c>
      <c r="H3187" s="69" t="s">
        <v>208</v>
      </c>
      <c r="I3187" s="69" t="s">
        <v>208</v>
      </c>
      <c r="J3187" s="64">
        <v>1</v>
      </c>
    </row>
    <row r="3188" spans="1:10" x14ac:dyDescent="0.25">
      <c r="A3188" s="3" t="str">
        <f t="shared" si="49"/>
        <v>IndustryManufacturing7/9/2021 (5:50pm-8:55pm)19</v>
      </c>
      <c r="B3188" t="s">
        <v>62</v>
      </c>
      <c r="C3188" t="s">
        <v>90</v>
      </c>
      <c r="D3188" t="s">
        <v>171</v>
      </c>
      <c r="E3188" t="s">
        <v>192</v>
      </c>
      <c r="F3188" s="69" t="s">
        <v>208</v>
      </c>
      <c r="G3188" s="69" t="s">
        <v>208</v>
      </c>
      <c r="H3188" s="69" t="s">
        <v>208</v>
      </c>
      <c r="I3188" s="69" t="s">
        <v>208</v>
      </c>
      <c r="J3188" s="64">
        <v>1</v>
      </c>
    </row>
    <row r="3189" spans="1:10" x14ac:dyDescent="0.25">
      <c r="A3189" s="3" t="str">
        <f t="shared" si="49"/>
        <v>IndustryManufacturing7/9/2021 (5:50pm-8:55pm)20</v>
      </c>
      <c r="B3189" t="s">
        <v>62</v>
      </c>
      <c r="C3189" t="s">
        <v>90</v>
      </c>
      <c r="D3189" t="s">
        <v>171</v>
      </c>
      <c r="E3189" t="s">
        <v>193</v>
      </c>
      <c r="F3189" s="69" t="s">
        <v>208</v>
      </c>
      <c r="G3189" s="69" t="s">
        <v>208</v>
      </c>
      <c r="H3189" s="69" t="s">
        <v>208</v>
      </c>
      <c r="I3189" s="69" t="s">
        <v>208</v>
      </c>
      <c r="J3189" s="64">
        <v>1</v>
      </c>
    </row>
    <row r="3190" spans="1:10" x14ac:dyDescent="0.25">
      <c r="A3190" s="3" t="str">
        <f t="shared" si="49"/>
        <v>IndustryManufacturing7/9/2021 (5:50pm-8:55pm)21</v>
      </c>
      <c r="B3190" t="s">
        <v>62</v>
      </c>
      <c r="C3190" t="s">
        <v>90</v>
      </c>
      <c r="D3190" t="s">
        <v>171</v>
      </c>
      <c r="E3190" t="s">
        <v>194</v>
      </c>
      <c r="F3190" s="69" t="s">
        <v>208</v>
      </c>
      <c r="G3190" s="69" t="s">
        <v>208</v>
      </c>
      <c r="H3190" s="69" t="s">
        <v>208</v>
      </c>
      <c r="I3190" s="69" t="s">
        <v>208</v>
      </c>
      <c r="J3190" s="64">
        <v>1</v>
      </c>
    </row>
    <row r="3191" spans="1:10" x14ac:dyDescent="0.25">
      <c r="A3191" s="3" t="str">
        <f t="shared" si="49"/>
        <v>IndustryManufacturing7/9/2021 (5:50pm-8:55pm)22</v>
      </c>
      <c r="B3191" t="s">
        <v>62</v>
      </c>
      <c r="C3191" t="s">
        <v>90</v>
      </c>
      <c r="D3191" t="s">
        <v>171</v>
      </c>
      <c r="E3191" t="s">
        <v>195</v>
      </c>
      <c r="F3191" s="69" t="s">
        <v>208</v>
      </c>
      <c r="G3191" s="69" t="s">
        <v>208</v>
      </c>
      <c r="H3191" s="69" t="s">
        <v>208</v>
      </c>
      <c r="I3191" s="69" t="s">
        <v>208</v>
      </c>
      <c r="J3191" s="64">
        <v>1</v>
      </c>
    </row>
    <row r="3192" spans="1:10" x14ac:dyDescent="0.25">
      <c r="A3192" s="3" t="str">
        <f t="shared" si="49"/>
        <v>IndustryManufacturing7/9/2021 (5:50pm-8:55pm)23</v>
      </c>
      <c r="B3192" t="s">
        <v>62</v>
      </c>
      <c r="C3192" t="s">
        <v>90</v>
      </c>
      <c r="D3192" t="s">
        <v>171</v>
      </c>
      <c r="E3192" t="s">
        <v>196</v>
      </c>
      <c r="F3192" s="69" t="s">
        <v>208</v>
      </c>
      <c r="G3192" s="69" t="s">
        <v>208</v>
      </c>
      <c r="H3192" s="69" t="s">
        <v>208</v>
      </c>
      <c r="I3192" s="69" t="s">
        <v>208</v>
      </c>
      <c r="J3192" s="64">
        <v>1</v>
      </c>
    </row>
    <row r="3193" spans="1:10" x14ac:dyDescent="0.25">
      <c r="A3193" s="3" t="str">
        <f t="shared" si="49"/>
        <v>IndustryManufacturing7/9/2021 (5:50pm-8:55pm)24</v>
      </c>
      <c r="B3193" t="s">
        <v>62</v>
      </c>
      <c r="C3193" t="s">
        <v>90</v>
      </c>
      <c r="D3193" t="s">
        <v>171</v>
      </c>
      <c r="E3193" t="s">
        <v>197</v>
      </c>
      <c r="F3193" s="69" t="s">
        <v>208</v>
      </c>
      <c r="G3193" s="69" t="s">
        <v>208</v>
      </c>
      <c r="H3193" s="69" t="s">
        <v>208</v>
      </c>
      <c r="I3193" s="69" t="s">
        <v>208</v>
      </c>
      <c r="J3193" s="64">
        <v>1</v>
      </c>
    </row>
    <row r="3194" spans="1:10" x14ac:dyDescent="0.25">
      <c r="A3194" s="3" t="str">
        <f t="shared" si="49"/>
        <v>IndustryManufacturing8/27/2021 (5:00pm-6:00pm)1</v>
      </c>
      <c r="B3194" t="s">
        <v>62</v>
      </c>
      <c r="C3194" t="s">
        <v>90</v>
      </c>
      <c r="D3194" t="s">
        <v>172</v>
      </c>
      <c r="E3194" t="s">
        <v>174</v>
      </c>
      <c r="F3194" s="69" t="s">
        <v>208</v>
      </c>
      <c r="G3194" s="69" t="s">
        <v>208</v>
      </c>
      <c r="H3194" s="69" t="s">
        <v>208</v>
      </c>
      <c r="I3194" s="69" t="s">
        <v>208</v>
      </c>
      <c r="J3194" s="64">
        <v>1</v>
      </c>
    </row>
    <row r="3195" spans="1:10" x14ac:dyDescent="0.25">
      <c r="A3195" s="3" t="str">
        <f t="shared" si="49"/>
        <v>IndustryManufacturing8/27/2021 (5:00pm-6:00pm)2</v>
      </c>
      <c r="B3195" t="s">
        <v>62</v>
      </c>
      <c r="C3195" t="s">
        <v>90</v>
      </c>
      <c r="D3195" t="s">
        <v>172</v>
      </c>
      <c r="E3195" t="s">
        <v>175</v>
      </c>
      <c r="F3195" s="69" t="s">
        <v>208</v>
      </c>
      <c r="G3195" s="69" t="s">
        <v>208</v>
      </c>
      <c r="H3195" s="69" t="s">
        <v>208</v>
      </c>
      <c r="I3195" s="69" t="s">
        <v>208</v>
      </c>
      <c r="J3195" s="64">
        <v>1</v>
      </c>
    </row>
    <row r="3196" spans="1:10" x14ac:dyDescent="0.25">
      <c r="A3196" s="3" t="str">
        <f t="shared" si="49"/>
        <v>IndustryManufacturing8/27/2021 (5:00pm-6:00pm)3</v>
      </c>
      <c r="B3196" t="s">
        <v>62</v>
      </c>
      <c r="C3196" t="s">
        <v>90</v>
      </c>
      <c r="D3196" t="s">
        <v>172</v>
      </c>
      <c r="E3196" t="s">
        <v>176</v>
      </c>
      <c r="F3196" s="69" t="s">
        <v>208</v>
      </c>
      <c r="G3196" s="69" t="s">
        <v>208</v>
      </c>
      <c r="H3196" s="69" t="s">
        <v>208</v>
      </c>
      <c r="I3196" s="69" t="s">
        <v>208</v>
      </c>
      <c r="J3196" s="64">
        <v>1</v>
      </c>
    </row>
    <row r="3197" spans="1:10" x14ac:dyDescent="0.25">
      <c r="A3197" s="3" t="str">
        <f t="shared" si="49"/>
        <v>IndustryManufacturing8/27/2021 (5:00pm-6:00pm)4</v>
      </c>
      <c r="B3197" t="s">
        <v>62</v>
      </c>
      <c r="C3197" t="s">
        <v>90</v>
      </c>
      <c r="D3197" t="s">
        <v>172</v>
      </c>
      <c r="E3197" t="s">
        <v>177</v>
      </c>
      <c r="F3197" s="69" t="s">
        <v>208</v>
      </c>
      <c r="G3197" s="69" t="s">
        <v>208</v>
      </c>
      <c r="H3197" s="69" t="s">
        <v>208</v>
      </c>
      <c r="I3197" s="69" t="s">
        <v>208</v>
      </c>
      <c r="J3197" s="64">
        <v>1</v>
      </c>
    </row>
    <row r="3198" spans="1:10" x14ac:dyDescent="0.25">
      <c r="A3198" s="3" t="str">
        <f t="shared" si="49"/>
        <v>IndustryManufacturing8/27/2021 (5:00pm-6:00pm)5</v>
      </c>
      <c r="B3198" t="s">
        <v>62</v>
      </c>
      <c r="C3198" t="s">
        <v>90</v>
      </c>
      <c r="D3198" t="s">
        <v>172</v>
      </c>
      <c r="E3198" t="s">
        <v>178</v>
      </c>
      <c r="F3198" s="69" t="s">
        <v>208</v>
      </c>
      <c r="G3198" s="69" t="s">
        <v>208</v>
      </c>
      <c r="H3198" s="69" t="s">
        <v>208</v>
      </c>
      <c r="I3198" s="69" t="s">
        <v>208</v>
      </c>
      <c r="J3198" s="64">
        <v>1</v>
      </c>
    </row>
    <row r="3199" spans="1:10" x14ac:dyDescent="0.25">
      <c r="A3199" s="3" t="str">
        <f t="shared" si="49"/>
        <v>IndustryManufacturing8/27/2021 (5:00pm-6:00pm)6</v>
      </c>
      <c r="B3199" t="s">
        <v>62</v>
      </c>
      <c r="C3199" t="s">
        <v>90</v>
      </c>
      <c r="D3199" t="s">
        <v>172</v>
      </c>
      <c r="E3199" t="s">
        <v>179</v>
      </c>
      <c r="F3199" s="69" t="s">
        <v>208</v>
      </c>
      <c r="G3199" s="69" t="s">
        <v>208</v>
      </c>
      <c r="H3199" s="69" t="s">
        <v>208</v>
      </c>
      <c r="I3199" s="69" t="s">
        <v>208</v>
      </c>
      <c r="J3199" s="64">
        <v>1</v>
      </c>
    </row>
    <row r="3200" spans="1:10" x14ac:dyDescent="0.25">
      <c r="A3200" s="3" t="str">
        <f t="shared" si="49"/>
        <v>IndustryManufacturing8/27/2021 (5:00pm-6:00pm)7</v>
      </c>
      <c r="B3200" t="s">
        <v>62</v>
      </c>
      <c r="C3200" t="s">
        <v>90</v>
      </c>
      <c r="D3200" t="s">
        <v>172</v>
      </c>
      <c r="E3200" t="s">
        <v>180</v>
      </c>
      <c r="F3200" s="69" t="s">
        <v>208</v>
      </c>
      <c r="G3200" s="69" t="s">
        <v>208</v>
      </c>
      <c r="H3200" s="69" t="s">
        <v>208</v>
      </c>
      <c r="I3200" s="69" t="s">
        <v>208</v>
      </c>
      <c r="J3200" s="64">
        <v>1</v>
      </c>
    </row>
    <row r="3201" spans="1:10" x14ac:dyDescent="0.25">
      <c r="A3201" s="3" t="str">
        <f t="shared" si="49"/>
        <v>IndustryManufacturing8/27/2021 (5:00pm-6:00pm)8</v>
      </c>
      <c r="B3201" t="s">
        <v>62</v>
      </c>
      <c r="C3201" t="s">
        <v>90</v>
      </c>
      <c r="D3201" t="s">
        <v>172</v>
      </c>
      <c r="E3201" t="s">
        <v>181</v>
      </c>
      <c r="F3201" s="69" t="s">
        <v>208</v>
      </c>
      <c r="G3201" s="69" t="s">
        <v>208</v>
      </c>
      <c r="H3201" s="69" t="s">
        <v>208</v>
      </c>
      <c r="I3201" s="69" t="s">
        <v>208</v>
      </c>
      <c r="J3201" s="64">
        <v>1</v>
      </c>
    </row>
    <row r="3202" spans="1:10" x14ac:dyDescent="0.25">
      <c r="A3202" s="3" t="str">
        <f t="shared" si="49"/>
        <v>IndustryManufacturing8/27/2021 (5:00pm-6:00pm)9</v>
      </c>
      <c r="B3202" t="s">
        <v>62</v>
      </c>
      <c r="C3202" t="s">
        <v>90</v>
      </c>
      <c r="D3202" t="s">
        <v>172</v>
      </c>
      <c r="E3202" t="s">
        <v>182</v>
      </c>
      <c r="F3202" s="69" t="s">
        <v>208</v>
      </c>
      <c r="G3202" s="69" t="s">
        <v>208</v>
      </c>
      <c r="H3202" s="69" t="s">
        <v>208</v>
      </c>
      <c r="I3202" s="69" t="s">
        <v>208</v>
      </c>
      <c r="J3202" s="64">
        <v>1</v>
      </c>
    </row>
    <row r="3203" spans="1:10" x14ac:dyDescent="0.25">
      <c r="A3203" s="3" t="str">
        <f t="shared" ref="A3203:A3266" si="50">B3203&amp;C3203&amp;D3203&amp;E3203</f>
        <v>IndustryManufacturing8/27/2021 (5:00pm-6:00pm)10</v>
      </c>
      <c r="B3203" t="s">
        <v>62</v>
      </c>
      <c r="C3203" t="s">
        <v>90</v>
      </c>
      <c r="D3203" t="s">
        <v>172</v>
      </c>
      <c r="E3203" t="s">
        <v>183</v>
      </c>
      <c r="F3203" s="69" t="s">
        <v>208</v>
      </c>
      <c r="G3203" s="69" t="s">
        <v>208</v>
      </c>
      <c r="H3203" s="69" t="s">
        <v>208</v>
      </c>
      <c r="I3203" s="69" t="s">
        <v>208</v>
      </c>
      <c r="J3203" s="64">
        <v>1</v>
      </c>
    </row>
    <row r="3204" spans="1:10" x14ac:dyDescent="0.25">
      <c r="A3204" s="3" t="str">
        <f t="shared" si="50"/>
        <v>IndustryManufacturing8/27/2021 (5:00pm-6:00pm)11</v>
      </c>
      <c r="B3204" t="s">
        <v>62</v>
      </c>
      <c r="C3204" t="s">
        <v>90</v>
      </c>
      <c r="D3204" t="s">
        <v>172</v>
      </c>
      <c r="E3204" t="s">
        <v>184</v>
      </c>
      <c r="F3204" s="69" t="s">
        <v>208</v>
      </c>
      <c r="G3204" s="69" t="s">
        <v>208</v>
      </c>
      <c r="H3204" s="69" t="s">
        <v>208</v>
      </c>
      <c r="I3204" s="69" t="s">
        <v>208</v>
      </c>
      <c r="J3204" s="64">
        <v>1</v>
      </c>
    </row>
    <row r="3205" spans="1:10" x14ac:dyDescent="0.25">
      <c r="A3205" s="3" t="str">
        <f t="shared" si="50"/>
        <v>IndustryManufacturing8/27/2021 (5:00pm-6:00pm)12</v>
      </c>
      <c r="B3205" t="s">
        <v>62</v>
      </c>
      <c r="C3205" t="s">
        <v>90</v>
      </c>
      <c r="D3205" t="s">
        <v>172</v>
      </c>
      <c r="E3205" t="s">
        <v>185</v>
      </c>
      <c r="F3205" s="69" t="s">
        <v>208</v>
      </c>
      <c r="G3205" s="69" t="s">
        <v>208</v>
      </c>
      <c r="H3205" s="69" t="s">
        <v>208</v>
      </c>
      <c r="I3205" s="69" t="s">
        <v>208</v>
      </c>
      <c r="J3205" s="64">
        <v>1</v>
      </c>
    </row>
    <row r="3206" spans="1:10" x14ac:dyDescent="0.25">
      <c r="A3206" s="3" t="str">
        <f t="shared" si="50"/>
        <v>IndustryManufacturing8/27/2021 (5:00pm-6:00pm)13</v>
      </c>
      <c r="B3206" t="s">
        <v>62</v>
      </c>
      <c r="C3206" t="s">
        <v>90</v>
      </c>
      <c r="D3206" t="s">
        <v>172</v>
      </c>
      <c r="E3206" t="s">
        <v>186</v>
      </c>
      <c r="F3206" s="69" t="s">
        <v>208</v>
      </c>
      <c r="G3206" s="69" t="s">
        <v>208</v>
      </c>
      <c r="H3206" s="69" t="s">
        <v>208</v>
      </c>
      <c r="I3206" s="69" t="s">
        <v>208</v>
      </c>
      <c r="J3206" s="64">
        <v>1</v>
      </c>
    </row>
    <row r="3207" spans="1:10" x14ac:dyDescent="0.25">
      <c r="A3207" s="3" t="str">
        <f t="shared" si="50"/>
        <v>IndustryManufacturing8/27/2021 (5:00pm-6:00pm)14</v>
      </c>
      <c r="B3207" t="s">
        <v>62</v>
      </c>
      <c r="C3207" t="s">
        <v>90</v>
      </c>
      <c r="D3207" t="s">
        <v>172</v>
      </c>
      <c r="E3207" t="s">
        <v>187</v>
      </c>
      <c r="F3207" s="69" t="s">
        <v>208</v>
      </c>
      <c r="G3207" s="69" t="s">
        <v>208</v>
      </c>
      <c r="H3207" s="69" t="s">
        <v>208</v>
      </c>
      <c r="I3207" s="69" t="s">
        <v>208</v>
      </c>
      <c r="J3207" s="64">
        <v>1</v>
      </c>
    </row>
    <row r="3208" spans="1:10" x14ac:dyDescent="0.25">
      <c r="A3208" s="3" t="str">
        <f t="shared" si="50"/>
        <v>IndustryManufacturing8/27/2021 (5:00pm-6:00pm)15</v>
      </c>
      <c r="B3208" t="s">
        <v>62</v>
      </c>
      <c r="C3208" t="s">
        <v>90</v>
      </c>
      <c r="D3208" t="s">
        <v>172</v>
      </c>
      <c r="E3208" t="s">
        <v>188</v>
      </c>
      <c r="F3208" s="69" t="s">
        <v>208</v>
      </c>
      <c r="G3208" s="69" t="s">
        <v>208</v>
      </c>
      <c r="H3208" s="69" t="s">
        <v>208</v>
      </c>
      <c r="I3208" s="69" t="s">
        <v>208</v>
      </c>
      <c r="J3208" s="64">
        <v>1</v>
      </c>
    </row>
    <row r="3209" spans="1:10" x14ac:dyDescent="0.25">
      <c r="A3209" s="3" t="str">
        <f t="shared" si="50"/>
        <v>IndustryManufacturing8/27/2021 (5:00pm-6:00pm)16</v>
      </c>
      <c r="B3209" t="s">
        <v>62</v>
      </c>
      <c r="C3209" t="s">
        <v>90</v>
      </c>
      <c r="D3209" t="s">
        <v>172</v>
      </c>
      <c r="E3209" t="s">
        <v>189</v>
      </c>
      <c r="F3209" s="69" t="s">
        <v>208</v>
      </c>
      <c r="G3209" s="69" t="s">
        <v>208</v>
      </c>
      <c r="H3209" s="69" t="s">
        <v>208</v>
      </c>
      <c r="I3209" s="69" t="s">
        <v>208</v>
      </c>
      <c r="J3209" s="64">
        <v>1</v>
      </c>
    </row>
    <row r="3210" spans="1:10" x14ac:dyDescent="0.25">
      <c r="A3210" s="3" t="str">
        <f t="shared" si="50"/>
        <v>IndustryManufacturing8/27/2021 (5:00pm-6:00pm)17</v>
      </c>
      <c r="B3210" t="s">
        <v>62</v>
      </c>
      <c r="C3210" t="s">
        <v>90</v>
      </c>
      <c r="D3210" t="s">
        <v>172</v>
      </c>
      <c r="E3210" t="s">
        <v>190</v>
      </c>
      <c r="F3210" s="69" t="s">
        <v>208</v>
      </c>
      <c r="G3210" s="69" t="s">
        <v>208</v>
      </c>
      <c r="H3210" s="69" t="s">
        <v>208</v>
      </c>
      <c r="I3210" s="69" t="s">
        <v>208</v>
      </c>
      <c r="J3210" s="64">
        <v>1</v>
      </c>
    </row>
    <row r="3211" spans="1:10" x14ac:dyDescent="0.25">
      <c r="A3211" s="3" t="str">
        <f t="shared" si="50"/>
        <v>IndustryManufacturing8/27/2021 (5:00pm-6:00pm)18</v>
      </c>
      <c r="B3211" t="s">
        <v>62</v>
      </c>
      <c r="C3211" t="s">
        <v>90</v>
      </c>
      <c r="D3211" t="s">
        <v>172</v>
      </c>
      <c r="E3211" t="s">
        <v>191</v>
      </c>
      <c r="F3211" s="69" t="s">
        <v>208</v>
      </c>
      <c r="G3211" s="69" t="s">
        <v>208</v>
      </c>
      <c r="H3211" s="69" t="s">
        <v>208</v>
      </c>
      <c r="I3211" s="69" t="s">
        <v>208</v>
      </c>
      <c r="J3211" s="64">
        <v>1</v>
      </c>
    </row>
    <row r="3212" spans="1:10" x14ac:dyDescent="0.25">
      <c r="A3212" s="3" t="str">
        <f t="shared" si="50"/>
        <v>IndustryManufacturing8/27/2021 (5:00pm-6:00pm)19</v>
      </c>
      <c r="B3212" t="s">
        <v>62</v>
      </c>
      <c r="C3212" t="s">
        <v>90</v>
      </c>
      <c r="D3212" t="s">
        <v>172</v>
      </c>
      <c r="E3212" t="s">
        <v>192</v>
      </c>
      <c r="F3212" s="69" t="s">
        <v>208</v>
      </c>
      <c r="G3212" s="69" t="s">
        <v>208</v>
      </c>
      <c r="H3212" s="69" t="s">
        <v>208</v>
      </c>
      <c r="I3212" s="69" t="s">
        <v>208</v>
      </c>
      <c r="J3212" s="64">
        <v>1</v>
      </c>
    </row>
    <row r="3213" spans="1:10" x14ac:dyDescent="0.25">
      <c r="A3213" s="3" t="str">
        <f t="shared" si="50"/>
        <v>IndustryManufacturing8/27/2021 (5:00pm-6:00pm)20</v>
      </c>
      <c r="B3213" t="s">
        <v>62</v>
      </c>
      <c r="C3213" t="s">
        <v>90</v>
      </c>
      <c r="D3213" t="s">
        <v>172</v>
      </c>
      <c r="E3213" t="s">
        <v>193</v>
      </c>
      <c r="F3213" s="69" t="s">
        <v>208</v>
      </c>
      <c r="G3213" s="69" t="s">
        <v>208</v>
      </c>
      <c r="H3213" s="69" t="s">
        <v>208</v>
      </c>
      <c r="I3213" s="69" t="s">
        <v>208</v>
      </c>
      <c r="J3213" s="64">
        <v>1</v>
      </c>
    </row>
    <row r="3214" spans="1:10" x14ac:dyDescent="0.25">
      <c r="A3214" s="3" t="str">
        <f t="shared" si="50"/>
        <v>IndustryManufacturing8/27/2021 (5:00pm-6:00pm)21</v>
      </c>
      <c r="B3214" t="s">
        <v>62</v>
      </c>
      <c r="C3214" t="s">
        <v>90</v>
      </c>
      <c r="D3214" t="s">
        <v>172</v>
      </c>
      <c r="E3214" t="s">
        <v>194</v>
      </c>
      <c r="F3214" s="69" t="s">
        <v>208</v>
      </c>
      <c r="G3214" s="69" t="s">
        <v>208</v>
      </c>
      <c r="H3214" s="69" t="s">
        <v>208</v>
      </c>
      <c r="I3214" s="69" t="s">
        <v>208</v>
      </c>
      <c r="J3214" s="64">
        <v>1</v>
      </c>
    </row>
    <row r="3215" spans="1:10" x14ac:dyDescent="0.25">
      <c r="A3215" s="3" t="str">
        <f t="shared" si="50"/>
        <v>IndustryManufacturing8/27/2021 (5:00pm-6:00pm)22</v>
      </c>
      <c r="B3215" t="s">
        <v>62</v>
      </c>
      <c r="C3215" t="s">
        <v>90</v>
      </c>
      <c r="D3215" t="s">
        <v>172</v>
      </c>
      <c r="E3215" t="s">
        <v>195</v>
      </c>
      <c r="F3215" s="69" t="s">
        <v>208</v>
      </c>
      <c r="G3215" s="69" t="s">
        <v>208</v>
      </c>
      <c r="H3215" s="69" t="s">
        <v>208</v>
      </c>
      <c r="I3215" s="69" t="s">
        <v>208</v>
      </c>
      <c r="J3215" s="64">
        <v>1</v>
      </c>
    </row>
    <row r="3216" spans="1:10" x14ac:dyDescent="0.25">
      <c r="A3216" s="3" t="str">
        <f t="shared" si="50"/>
        <v>IndustryManufacturing8/27/2021 (5:00pm-6:00pm)23</v>
      </c>
      <c r="B3216" t="s">
        <v>62</v>
      </c>
      <c r="C3216" t="s">
        <v>90</v>
      </c>
      <c r="D3216" t="s">
        <v>172</v>
      </c>
      <c r="E3216" t="s">
        <v>196</v>
      </c>
      <c r="F3216" s="69" t="s">
        <v>208</v>
      </c>
      <c r="G3216" s="69" t="s">
        <v>208</v>
      </c>
      <c r="H3216" s="69" t="s">
        <v>208</v>
      </c>
      <c r="I3216" s="69" t="s">
        <v>208</v>
      </c>
      <c r="J3216" s="64">
        <v>1</v>
      </c>
    </row>
    <row r="3217" spans="1:10" x14ac:dyDescent="0.25">
      <c r="A3217" s="3" t="str">
        <f t="shared" si="50"/>
        <v>IndustryManufacturing8/27/2021 (5:00pm-6:00pm)24</v>
      </c>
      <c r="B3217" t="s">
        <v>62</v>
      </c>
      <c r="C3217" t="s">
        <v>90</v>
      </c>
      <c r="D3217" t="s">
        <v>172</v>
      </c>
      <c r="E3217" t="s">
        <v>197</v>
      </c>
      <c r="F3217" s="69" t="s">
        <v>208</v>
      </c>
      <c r="G3217" s="69" t="s">
        <v>208</v>
      </c>
      <c r="H3217" s="69" t="s">
        <v>208</v>
      </c>
      <c r="I3217" s="69" t="s">
        <v>208</v>
      </c>
      <c r="J3217" s="64">
        <v>1</v>
      </c>
    </row>
    <row r="3218" spans="1:10" x14ac:dyDescent="0.25">
      <c r="A3218" s="3" t="str">
        <f t="shared" si="50"/>
        <v>IndustryManufacturing9/9/2021 (3:58pm-5:00pm)1</v>
      </c>
      <c r="B3218" t="s">
        <v>62</v>
      </c>
      <c r="C3218" t="s">
        <v>90</v>
      </c>
      <c r="D3218" t="s">
        <v>173</v>
      </c>
      <c r="E3218" t="s">
        <v>174</v>
      </c>
      <c r="F3218" s="69" t="s">
        <v>208</v>
      </c>
      <c r="G3218" s="69" t="s">
        <v>208</v>
      </c>
      <c r="H3218" s="69" t="s">
        <v>208</v>
      </c>
      <c r="I3218" s="69" t="s">
        <v>208</v>
      </c>
      <c r="J3218" s="64">
        <v>1</v>
      </c>
    </row>
    <row r="3219" spans="1:10" x14ac:dyDescent="0.25">
      <c r="A3219" s="3" t="str">
        <f t="shared" si="50"/>
        <v>IndustryManufacturing9/9/2021 (3:58pm-5:00pm)2</v>
      </c>
      <c r="B3219" t="s">
        <v>62</v>
      </c>
      <c r="C3219" t="s">
        <v>90</v>
      </c>
      <c r="D3219" t="s">
        <v>173</v>
      </c>
      <c r="E3219" t="s">
        <v>175</v>
      </c>
      <c r="F3219" s="69" t="s">
        <v>208</v>
      </c>
      <c r="G3219" s="69" t="s">
        <v>208</v>
      </c>
      <c r="H3219" s="69" t="s">
        <v>208</v>
      </c>
      <c r="I3219" s="69" t="s">
        <v>208</v>
      </c>
      <c r="J3219" s="64">
        <v>1</v>
      </c>
    </row>
    <row r="3220" spans="1:10" x14ac:dyDescent="0.25">
      <c r="A3220" s="3" t="str">
        <f t="shared" si="50"/>
        <v>IndustryManufacturing9/9/2021 (3:58pm-5:00pm)3</v>
      </c>
      <c r="B3220" t="s">
        <v>62</v>
      </c>
      <c r="C3220" t="s">
        <v>90</v>
      </c>
      <c r="D3220" t="s">
        <v>173</v>
      </c>
      <c r="E3220" t="s">
        <v>176</v>
      </c>
      <c r="F3220" s="69" t="s">
        <v>208</v>
      </c>
      <c r="G3220" s="69" t="s">
        <v>208</v>
      </c>
      <c r="H3220" s="69" t="s">
        <v>208</v>
      </c>
      <c r="I3220" s="69" t="s">
        <v>208</v>
      </c>
      <c r="J3220" s="64">
        <v>1</v>
      </c>
    </row>
    <row r="3221" spans="1:10" x14ac:dyDescent="0.25">
      <c r="A3221" s="3" t="str">
        <f t="shared" si="50"/>
        <v>IndustryManufacturing9/9/2021 (3:58pm-5:00pm)4</v>
      </c>
      <c r="B3221" t="s">
        <v>62</v>
      </c>
      <c r="C3221" t="s">
        <v>90</v>
      </c>
      <c r="D3221" t="s">
        <v>173</v>
      </c>
      <c r="E3221" t="s">
        <v>177</v>
      </c>
      <c r="F3221" s="69" t="s">
        <v>208</v>
      </c>
      <c r="G3221" s="69" t="s">
        <v>208</v>
      </c>
      <c r="H3221" s="69" t="s">
        <v>208</v>
      </c>
      <c r="I3221" s="69" t="s">
        <v>208</v>
      </c>
      <c r="J3221" s="64">
        <v>1</v>
      </c>
    </row>
    <row r="3222" spans="1:10" x14ac:dyDescent="0.25">
      <c r="A3222" s="3" t="str">
        <f t="shared" si="50"/>
        <v>IndustryManufacturing9/9/2021 (3:58pm-5:00pm)5</v>
      </c>
      <c r="B3222" t="s">
        <v>62</v>
      </c>
      <c r="C3222" t="s">
        <v>90</v>
      </c>
      <c r="D3222" t="s">
        <v>173</v>
      </c>
      <c r="E3222" t="s">
        <v>178</v>
      </c>
      <c r="F3222" s="69" t="s">
        <v>208</v>
      </c>
      <c r="G3222" s="69" t="s">
        <v>208</v>
      </c>
      <c r="H3222" s="69" t="s">
        <v>208</v>
      </c>
      <c r="I3222" s="69" t="s">
        <v>208</v>
      </c>
      <c r="J3222" s="64">
        <v>1</v>
      </c>
    </row>
    <row r="3223" spans="1:10" x14ac:dyDescent="0.25">
      <c r="A3223" s="3" t="str">
        <f t="shared" si="50"/>
        <v>IndustryManufacturing9/9/2021 (3:58pm-5:00pm)6</v>
      </c>
      <c r="B3223" t="s">
        <v>62</v>
      </c>
      <c r="C3223" t="s">
        <v>90</v>
      </c>
      <c r="D3223" t="s">
        <v>173</v>
      </c>
      <c r="E3223" t="s">
        <v>179</v>
      </c>
      <c r="F3223" s="69" t="s">
        <v>208</v>
      </c>
      <c r="G3223" s="69" t="s">
        <v>208</v>
      </c>
      <c r="H3223" s="69" t="s">
        <v>208</v>
      </c>
      <c r="I3223" s="69" t="s">
        <v>208</v>
      </c>
      <c r="J3223" s="64">
        <v>1</v>
      </c>
    </row>
    <row r="3224" spans="1:10" x14ac:dyDescent="0.25">
      <c r="A3224" s="3" t="str">
        <f t="shared" si="50"/>
        <v>IndustryManufacturing9/9/2021 (3:58pm-5:00pm)7</v>
      </c>
      <c r="B3224" t="s">
        <v>62</v>
      </c>
      <c r="C3224" t="s">
        <v>90</v>
      </c>
      <c r="D3224" t="s">
        <v>173</v>
      </c>
      <c r="E3224" t="s">
        <v>180</v>
      </c>
      <c r="F3224" s="69" t="s">
        <v>208</v>
      </c>
      <c r="G3224" s="69" t="s">
        <v>208</v>
      </c>
      <c r="H3224" s="69" t="s">
        <v>208</v>
      </c>
      <c r="I3224" s="69" t="s">
        <v>208</v>
      </c>
      <c r="J3224" s="64">
        <v>1</v>
      </c>
    </row>
    <row r="3225" spans="1:10" x14ac:dyDescent="0.25">
      <c r="A3225" s="3" t="str">
        <f t="shared" si="50"/>
        <v>IndustryManufacturing9/9/2021 (3:58pm-5:00pm)8</v>
      </c>
      <c r="B3225" t="s">
        <v>62</v>
      </c>
      <c r="C3225" t="s">
        <v>90</v>
      </c>
      <c r="D3225" t="s">
        <v>173</v>
      </c>
      <c r="E3225" t="s">
        <v>181</v>
      </c>
      <c r="F3225" s="69" t="s">
        <v>208</v>
      </c>
      <c r="G3225" s="69" t="s">
        <v>208</v>
      </c>
      <c r="H3225" s="69" t="s">
        <v>208</v>
      </c>
      <c r="I3225" s="69" t="s">
        <v>208</v>
      </c>
      <c r="J3225" s="64">
        <v>1</v>
      </c>
    </row>
    <row r="3226" spans="1:10" x14ac:dyDescent="0.25">
      <c r="A3226" s="3" t="str">
        <f t="shared" si="50"/>
        <v>IndustryManufacturing9/9/2021 (3:58pm-5:00pm)9</v>
      </c>
      <c r="B3226" t="s">
        <v>62</v>
      </c>
      <c r="C3226" t="s">
        <v>90</v>
      </c>
      <c r="D3226" t="s">
        <v>173</v>
      </c>
      <c r="E3226" t="s">
        <v>182</v>
      </c>
      <c r="F3226" s="69" t="s">
        <v>208</v>
      </c>
      <c r="G3226" s="69" t="s">
        <v>208</v>
      </c>
      <c r="H3226" s="69" t="s">
        <v>208</v>
      </c>
      <c r="I3226" s="69" t="s">
        <v>208</v>
      </c>
      <c r="J3226" s="64">
        <v>1</v>
      </c>
    </row>
    <row r="3227" spans="1:10" x14ac:dyDescent="0.25">
      <c r="A3227" s="3" t="str">
        <f t="shared" si="50"/>
        <v>IndustryManufacturing9/9/2021 (3:58pm-5:00pm)10</v>
      </c>
      <c r="B3227" t="s">
        <v>62</v>
      </c>
      <c r="C3227" t="s">
        <v>90</v>
      </c>
      <c r="D3227" t="s">
        <v>173</v>
      </c>
      <c r="E3227" t="s">
        <v>183</v>
      </c>
      <c r="F3227" s="69" t="s">
        <v>208</v>
      </c>
      <c r="G3227" s="69" t="s">
        <v>208</v>
      </c>
      <c r="H3227" s="69" t="s">
        <v>208</v>
      </c>
      <c r="I3227" s="69" t="s">
        <v>208</v>
      </c>
      <c r="J3227" s="64">
        <v>1</v>
      </c>
    </row>
    <row r="3228" spans="1:10" x14ac:dyDescent="0.25">
      <c r="A3228" s="3" t="str">
        <f t="shared" si="50"/>
        <v>IndustryManufacturing9/9/2021 (3:58pm-5:00pm)11</v>
      </c>
      <c r="B3228" t="s">
        <v>62</v>
      </c>
      <c r="C3228" t="s">
        <v>90</v>
      </c>
      <c r="D3228" t="s">
        <v>173</v>
      </c>
      <c r="E3228" t="s">
        <v>184</v>
      </c>
      <c r="F3228" s="69" t="s">
        <v>208</v>
      </c>
      <c r="G3228" s="69" t="s">
        <v>208</v>
      </c>
      <c r="H3228" s="69" t="s">
        <v>208</v>
      </c>
      <c r="I3228" s="69" t="s">
        <v>208</v>
      </c>
      <c r="J3228" s="64">
        <v>1</v>
      </c>
    </row>
    <row r="3229" spans="1:10" x14ac:dyDescent="0.25">
      <c r="A3229" s="3" t="str">
        <f t="shared" si="50"/>
        <v>IndustryManufacturing9/9/2021 (3:58pm-5:00pm)12</v>
      </c>
      <c r="B3229" t="s">
        <v>62</v>
      </c>
      <c r="C3229" t="s">
        <v>90</v>
      </c>
      <c r="D3229" t="s">
        <v>173</v>
      </c>
      <c r="E3229" t="s">
        <v>185</v>
      </c>
      <c r="F3229" s="69" t="s">
        <v>208</v>
      </c>
      <c r="G3229" s="69" t="s">
        <v>208</v>
      </c>
      <c r="H3229" s="69" t="s">
        <v>208</v>
      </c>
      <c r="I3229" s="69" t="s">
        <v>208</v>
      </c>
      <c r="J3229" s="64">
        <v>1</v>
      </c>
    </row>
    <row r="3230" spans="1:10" x14ac:dyDescent="0.25">
      <c r="A3230" s="3" t="str">
        <f t="shared" si="50"/>
        <v>IndustryManufacturing9/9/2021 (3:58pm-5:00pm)13</v>
      </c>
      <c r="B3230" t="s">
        <v>62</v>
      </c>
      <c r="C3230" t="s">
        <v>90</v>
      </c>
      <c r="D3230" t="s">
        <v>173</v>
      </c>
      <c r="E3230" t="s">
        <v>186</v>
      </c>
      <c r="F3230" s="69" t="s">
        <v>208</v>
      </c>
      <c r="G3230" s="69" t="s">
        <v>208</v>
      </c>
      <c r="H3230" s="69" t="s">
        <v>208</v>
      </c>
      <c r="I3230" s="69" t="s">
        <v>208</v>
      </c>
      <c r="J3230" s="64">
        <v>1</v>
      </c>
    </row>
    <row r="3231" spans="1:10" x14ac:dyDescent="0.25">
      <c r="A3231" s="3" t="str">
        <f t="shared" si="50"/>
        <v>IndustryManufacturing9/9/2021 (3:58pm-5:00pm)14</v>
      </c>
      <c r="B3231" t="s">
        <v>62</v>
      </c>
      <c r="C3231" t="s">
        <v>90</v>
      </c>
      <c r="D3231" t="s">
        <v>173</v>
      </c>
      <c r="E3231" t="s">
        <v>187</v>
      </c>
      <c r="F3231" s="69" t="s">
        <v>208</v>
      </c>
      <c r="G3231" s="69" t="s">
        <v>208</v>
      </c>
      <c r="H3231" s="69" t="s">
        <v>208</v>
      </c>
      <c r="I3231" s="69" t="s">
        <v>208</v>
      </c>
      <c r="J3231" s="64">
        <v>1</v>
      </c>
    </row>
    <row r="3232" spans="1:10" x14ac:dyDescent="0.25">
      <c r="A3232" s="3" t="str">
        <f t="shared" si="50"/>
        <v>IndustryManufacturing9/9/2021 (3:58pm-5:00pm)15</v>
      </c>
      <c r="B3232" t="s">
        <v>62</v>
      </c>
      <c r="C3232" t="s">
        <v>90</v>
      </c>
      <c r="D3232" t="s">
        <v>173</v>
      </c>
      <c r="E3232" t="s">
        <v>188</v>
      </c>
      <c r="F3232" s="69" t="s">
        <v>208</v>
      </c>
      <c r="G3232" s="69" t="s">
        <v>208</v>
      </c>
      <c r="H3232" s="69" t="s">
        <v>208</v>
      </c>
      <c r="I3232" s="69" t="s">
        <v>208</v>
      </c>
      <c r="J3232" s="64">
        <v>1</v>
      </c>
    </row>
    <row r="3233" spans="1:10" x14ac:dyDescent="0.25">
      <c r="A3233" s="3" t="str">
        <f t="shared" si="50"/>
        <v>IndustryManufacturing9/9/2021 (3:58pm-5:00pm)16</v>
      </c>
      <c r="B3233" t="s">
        <v>62</v>
      </c>
      <c r="C3233" t="s">
        <v>90</v>
      </c>
      <c r="D3233" t="s">
        <v>173</v>
      </c>
      <c r="E3233" t="s">
        <v>189</v>
      </c>
      <c r="F3233" s="69" t="s">
        <v>208</v>
      </c>
      <c r="G3233" s="69" t="s">
        <v>208</v>
      </c>
      <c r="H3233" s="69" t="s">
        <v>208</v>
      </c>
      <c r="I3233" s="69" t="s">
        <v>208</v>
      </c>
      <c r="J3233" s="64">
        <v>1</v>
      </c>
    </row>
    <row r="3234" spans="1:10" x14ac:dyDescent="0.25">
      <c r="A3234" s="3" t="str">
        <f t="shared" si="50"/>
        <v>IndustryManufacturing9/9/2021 (3:58pm-5:00pm)17</v>
      </c>
      <c r="B3234" t="s">
        <v>62</v>
      </c>
      <c r="C3234" t="s">
        <v>90</v>
      </c>
      <c r="D3234" t="s">
        <v>173</v>
      </c>
      <c r="E3234" t="s">
        <v>190</v>
      </c>
      <c r="F3234" s="69" t="s">
        <v>208</v>
      </c>
      <c r="G3234" s="69" t="s">
        <v>208</v>
      </c>
      <c r="H3234" s="69" t="s">
        <v>208</v>
      </c>
      <c r="I3234" s="69" t="s">
        <v>208</v>
      </c>
      <c r="J3234" s="64">
        <v>1</v>
      </c>
    </row>
    <row r="3235" spans="1:10" x14ac:dyDescent="0.25">
      <c r="A3235" s="3" t="str">
        <f t="shared" si="50"/>
        <v>IndustryManufacturing9/9/2021 (3:58pm-5:00pm)18</v>
      </c>
      <c r="B3235" t="s">
        <v>62</v>
      </c>
      <c r="C3235" t="s">
        <v>90</v>
      </c>
      <c r="D3235" t="s">
        <v>173</v>
      </c>
      <c r="E3235" t="s">
        <v>191</v>
      </c>
      <c r="F3235" s="69" t="s">
        <v>208</v>
      </c>
      <c r="G3235" s="69" t="s">
        <v>208</v>
      </c>
      <c r="H3235" s="69" t="s">
        <v>208</v>
      </c>
      <c r="I3235" s="69" t="s">
        <v>208</v>
      </c>
      <c r="J3235" s="64">
        <v>1</v>
      </c>
    </row>
    <row r="3236" spans="1:10" x14ac:dyDescent="0.25">
      <c r="A3236" s="3" t="str">
        <f t="shared" si="50"/>
        <v>IndustryManufacturing9/9/2021 (3:58pm-5:00pm)19</v>
      </c>
      <c r="B3236" t="s">
        <v>62</v>
      </c>
      <c r="C3236" t="s">
        <v>90</v>
      </c>
      <c r="D3236" t="s">
        <v>173</v>
      </c>
      <c r="E3236" t="s">
        <v>192</v>
      </c>
      <c r="F3236" s="69" t="s">
        <v>208</v>
      </c>
      <c r="G3236" s="69" t="s">
        <v>208</v>
      </c>
      <c r="H3236" s="69" t="s">
        <v>208</v>
      </c>
      <c r="I3236" s="69" t="s">
        <v>208</v>
      </c>
      <c r="J3236" s="64">
        <v>1</v>
      </c>
    </row>
    <row r="3237" spans="1:10" x14ac:dyDescent="0.25">
      <c r="A3237" s="3" t="str">
        <f t="shared" si="50"/>
        <v>IndustryManufacturing9/9/2021 (3:58pm-5:00pm)20</v>
      </c>
      <c r="B3237" t="s">
        <v>62</v>
      </c>
      <c r="C3237" t="s">
        <v>90</v>
      </c>
      <c r="D3237" t="s">
        <v>173</v>
      </c>
      <c r="E3237" t="s">
        <v>193</v>
      </c>
      <c r="F3237" s="69" t="s">
        <v>208</v>
      </c>
      <c r="G3237" s="69" t="s">
        <v>208</v>
      </c>
      <c r="H3237" s="69" t="s">
        <v>208</v>
      </c>
      <c r="I3237" s="69" t="s">
        <v>208</v>
      </c>
      <c r="J3237" s="64">
        <v>1</v>
      </c>
    </row>
    <row r="3238" spans="1:10" x14ac:dyDescent="0.25">
      <c r="A3238" s="3" t="str">
        <f t="shared" si="50"/>
        <v>IndustryManufacturing9/9/2021 (3:58pm-5:00pm)21</v>
      </c>
      <c r="B3238" t="s">
        <v>62</v>
      </c>
      <c r="C3238" t="s">
        <v>90</v>
      </c>
      <c r="D3238" t="s">
        <v>173</v>
      </c>
      <c r="E3238" t="s">
        <v>194</v>
      </c>
      <c r="F3238" s="69" t="s">
        <v>208</v>
      </c>
      <c r="G3238" s="69" t="s">
        <v>208</v>
      </c>
      <c r="H3238" s="69" t="s">
        <v>208</v>
      </c>
      <c r="I3238" s="69" t="s">
        <v>208</v>
      </c>
      <c r="J3238" s="64">
        <v>1</v>
      </c>
    </row>
    <row r="3239" spans="1:10" x14ac:dyDescent="0.25">
      <c r="A3239" s="3" t="str">
        <f t="shared" si="50"/>
        <v>IndustryManufacturing9/9/2021 (3:58pm-5:00pm)22</v>
      </c>
      <c r="B3239" t="s">
        <v>62</v>
      </c>
      <c r="C3239" t="s">
        <v>90</v>
      </c>
      <c r="D3239" t="s">
        <v>173</v>
      </c>
      <c r="E3239" t="s">
        <v>195</v>
      </c>
      <c r="F3239" s="69" t="s">
        <v>208</v>
      </c>
      <c r="G3239" s="69" t="s">
        <v>208</v>
      </c>
      <c r="H3239" s="69" t="s">
        <v>208</v>
      </c>
      <c r="I3239" s="69" t="s">
        <v>208</v>
      </c>
      <c r="J3239" s="64">
        <v>1</v>
      </c>
    </row>
    <row r="3240" spans="1:10" x14ac:dyDescent="0.25">
      <c r="A3240" s="3" t="str">
        <f t="shared" si="50"/>
        <v>IndustryManufacturing9/9/2021 (3:58pm-5:00pm)23</v>
      </c>
      <c r="B3240" t="s">
        <v>62</v>
      </c>
      <c r="C3240" t="s">
        <v>90</v>
      </c>
      <c r="D3240" t="s">
        <v>173</v>
      </c>
      <c r="E3240" t="s">
        <v>196</v>
      </c>
      <c r="F3240" s="69" t="s">
        <v>208</v>
      </c>
      <c r="G3240" s="69" t="s">
        <v>208</v>
      </c>
      <c r="H3240" s="69" t="s">
        <v>208</v>
      </c>
      <c r="I3240" s="69" t="s">
        <v>208</v>
      </c>
      <c r="J3240" s="64">
        <v>1</v>
      </c>
    </row>
    <row r="3241" spans="1:10" x14ac:dyDescent="0.25">
      <c r="A3241" s="3" t="str">
        <f t="shared" si="50"/>
        <v>IndustryManufacturing9/9/2021 (3:58pm-5:00pm)24</v>
      </c>
      <c r="B3241" t="s">
        <v>62</v>
      </c>
      <c r="C3241" t="s">
        <v>90</v>
      </c>
      <c r="D3241" t="s">
        <v>173</v>
      </c>
      <c r="E3241" t="s">
        <v>197</v>
      </c>
      <c r="F3241" s="69" t="s">
        <v>208</v>
      </c>
      <c r="G3241" s="69" t="s">
        <v>208</v>
      </c>
      <c r="H3241" s="69" t="s">
        <v>208</v>
      </c>
      <c r="I3241" s="69" t="s">
        <v>208</v>
      </c>
      <c r="J3241" s="64">
        <v>1</v>
      </c>
    </row>
    <row r="3242" spans="1:10" x14ac:dyDescent="0.25">
      <c r="A3242" s="3" t="str">
        <f t="shared" si="50"/>
        <v>IndustryManufacturingAverage Event Day (5:00pm-6:00pm)1</v>
      </c>
      <c r="B3242" t="s">
        <v>62</v>
      </c>
      <c r="C3242" t="s">
        <v>90</v>
      </c>
      <c r="D3242" t="s">
        <v>167</v>
      </c>
      <c r="E3242" t="s">
        <v>174</v>
      </c>
      <c r="F3242" s="69" t="s">
        <v>208</v>
      </c>
      <c r="G3242" s="69" t="s">
        <v>208</v>
      </c>
      <c r="H3242" s="69" t="s">
        <v>208</v>
      </c>
      <c r="I3242" s="69" t="s">
        <v>208</v>
      </c>
      <c r="J3242" s="64">
        <v>1</v>
      </c>
    </row>
    <row r="3243" spans="1:10" x14ac:dyDescent="0.25">
      <c r="A3243" s="3" t="str">
        <f t="shared" si="50"/>
        <v>IndustryManufacturingAverage Event Day (5:00pm-6:00pm)2</v>
      </c>
      <c r="B3243" t="s">
        <v>62</v>
      </c>
      <c r="C3243" t="s">
        <v>90</v>
      </c>
      <c r="D3243" t="s">
        <v>167</v>
      </c>
      <c r="E3243" t="s">
        <v>175</v>
      </c>
      <c r="F3243" s="69" t="s">
        <v>208</v>
      </c>
      <c r="G3243" s="69" t="s">
        <v>208</v>
      </c>
      <c r="H3243" s="69" t="s">
        <v>208</v>
      </c>
      <c r="I3243" s="69" t="s">
        <v>208</v>
      </c>
      <c r="J3243" s="64">
        <v>1</v>
      </c>
    </row>
    <row r="3244" spans="1:10" x14ac:dyDescent="0.25">
      <c r="A3244" s="3" t="str">
        <f t="shared" si="50"/>
        <v>IndustryManufacturingAverage Event Day (5:00pm-6:00pm)3</v>
      </c>
      <c r="B3244" t="s">
        <v>62</v>
      </c>
      <c r="C3244" t="s">
        <v>90</v>
      </c>
      <c r="D3244" t="s">
        <v>167</v>
      </c>
      <c r="E3244" t="s">
        <v>176</v>
      </c>
      <c r="F3244" s="69" t="s">
        <v>208</v>
      </c>
      <c r="G3244" s="69" t="s">
        <v>208</v>
      </c>
      <c r="H3244" s="69" t="s">
        <v>208</v>
      </c>
      <c r="I3244" s="69" t="s">
        <v>208</v>
      </c>
      <c r="J3244" s="64">
        <v>1</v>
      </c>
    </row>
    <row r="3245" spans="1:10" x14ac:dyDescent="0.25">
      <c r="A3245" s="3" t="str">
        <f t="shared" si="50"/>
        <v>IndustryManufacturingAverage Event Day (5:00pm-6:00pm)4</v>
      </c>
      <c r="B3245" t="s">
        <v>62</v>
      </c>
      <c r="C3245" t="s">
        <v>90</v>
      </c>
      <c r="D3245" t="s">
        <v>167</v>
      </c>
      <c r="E3245" t="s">
        <v>177</v>
      </c>
      <c r="F3245" s="69" t="s">
        <v>208</v>
      </c>
      <c r="G3245" s="69" t="s">
        <v>208</v>
      </c>
      <c r="H3245" s="69" t="s">
        <v>208</v>
      </c>
      <c r="I3245" s="69" t="s">
        <v>208</v>
      </c>
      <c r="J3245" s="64">
        <v>1</v>
      </c>
    </row>
    <row r="3246" spans="1:10" x14ac:dyDescent="0.25">
      <c r="A3246" s="3" t="str">
        <f t="shared" si="50"/>
        <v>IndustryManufacturingAverage Event Day (5:00pm-6:00pm)5</v>
      </c>
      <c r="B3246" t="s">
        <v>62</v>
      </c>
      <c r="C3246" t="s">
        <v>90</v>
      </c>
      <c r="D3246" t="s">
        <v>167</v>
      </c>
      <c r="E3246" t="s">
        <v>178</v>
      </c>
      <c r="F3246" s="69" t="s">
        <v>208</v>
      </c>
      <c r="G3246" s="69" t="s">
        <v>208</v>
      </c>
      <c r="H3246" s="69" t="s">
        <v>208</v>
      </c>
      <c r="I3246" s="69" t="s">
        <v>208</v>
      </c>
      <c r="J3246" s="64">
        <v>1</v>
      </c>
    </row>
    <row r="3247" spans="1:10" x14ac:dyDescent="0.25">
      <c r="A3247" s="3" t="str">
        <f t="shared" si="50"/>
        <v>IndustryManufacturingAverage Event Day (5:00pm-6:00pm)6</v>
      </c>
      <c r="B3247" t="s">
        <v>62</v>
      </c>
      <c r="C3247" t="s">
        <v>90</v>
      </c>
      <c r="D3247" t="s">
        <v>167</v>
      </c>
      <c r="E3247" t="s">
        <v>179</v>
      </c>
      <c r="F3247" s="69" t="s">
        <v>208</v>
      </c>
      <c r="G3247" s="69" t="s">
        <v>208</v>
      </c>
      <c r="H3247" s="69" t="s">
        <v>208</v>
      </c>
      <c r="I3247" s="69" t="s">
        <v>208</v>
      </c>
      <c r="J3247" s="64">
        <v>1</v>
      </c>
    </row>
    <row r="3248" spans="1:10" x14ac:dyDescent="0.25">
      <c r="A3248" s="3" t="str">
        <f t="shared" si="50"/>
        <v>IndustryManufacturingAverage Event Day (5:00pm-6:00pm)7</v>
      </c>
      <c r="B3248" t="s">
        <v>62</v>
      </c>
      <c r="C3248" t="s">
        <v>90</v>
      </c>
      <c r="D3248" t="s">
        <v>167</v>
      </c>
      <c r="E3248" t="s">
        <v>180</v>
      </c>
      <c r="F3248" s="69" t="s">
        <v>208</v>
      </c>
      <c r="G3248" s="69" t="s">
        <v>208</v>
      </c>
      <c r="H3248" s="69" t="s">
        <v>208</v>
      </c>
      <c r="I3248" s="69" t="s">
        <v>208</v>
      </c>
      <c r="J3248" s="64">
        <v>1</v>
      </c>
    </row>
    <row r="3249" spans="1:10" x14ac:dyDescent="0.25">
      <c r="A3249" s="3" t="str">
        <f t="shared" si="50"/>
        <v>IndustryManufacturingAverage Event Day (5:00pm-6:00pm)8</v>
      </c>
      <c r="B3249" t="s">
        <v>62</v>
      </c>
      <c r="C3249" t="s">
        <v>90</v>
      </c>
      <c r="D3249" t="s">
        <v>167</v>
      </c>
      <c r="E3249" t="s">
        <v>181</v>
      </c>
      <c r="F3249" s="69" t="s">
        <v>208</v>
      </c>
      <c r="G3249" s="69" t="s">
        <v>208</v>
      </c>
      <c r="H3249" s="69" t="s">
        <v>208</v>
      </c>
      <c r="I3249" s="69" t="s">
        <v>208</v>
      </c>
      <c r="J3249" s="64">
        <v>1</v>
      </c>
    </row>
    <row r="3250" spans="1:10" x14ac:dyDescent="0.25">
      <c r="A3250" s="3" t="str">
        <f t="shared" si="50"/>
        <v>IndustryManufacturingAverage Event Day (5:00pm-6:00pm)9</v>
      </c>
      <c r="B3250" t="s">
        <v>62</v>
      </c>
      <c r="C3250" t="s">
        <v>90</v>
      </c>
      <c r="D3250" t="s">
        <v>167</v>
      </c>
      <c r="E3250" t="s">
        <v>182</v>
      </c>
      <c r="F3250" s="69" t="s">
        <v>208</v>
      </c>
      <c r="G3250" s="69" t="s">
        <v>208</v>
      </c>
      <c r="H3250" s="69" t="s">
        <v>208</v>
      </c>
      <c r="I3250" s="69" t="s">
        <v>208</v>
      </c>
      <c r="J3250" s="64">
        <v>1</v>
      </c>
    </row>
    <row r="3251" spans="1:10" x14ac:dyDescent="0.25">
      <c r="A3251" s="3" t="str">
        <f t="shared" si="50"/>
        <v>IndustryManufacturingAverage Event Day (5:00pm-6:00pm)10</v>
      </c>
      <c r="B3251" t="s">
        <v>62</v>
      </c>
      <c r="C3251" t="s">
        <v>90</v>
      </c>
      <c r="D3251" t="s">
        <v>167</v>
      </c>
      <c r="E3251" t="s">
        <v>183</v>
      </c>
      <c r="F3251" s="69" t="s">
        <v>208</v>
      </c>
      <c r="G3251" s="69" t="s">
        <v>208</v>
      </c>
      <c r="H3251" s="69" t="s">
        <v>208</v>
      </c>
      <c r="I3251" s="69" t="s">
        <v>208</v>
      </c>
      <c r="J3251" s="64">
        <v>1</v>
      </c>
    </row>
    <row r="3252" spans="1:10" x14ac:dyDescent="0.25">
      <c r="A3252" s="3" t="str">
        <f t="shared" si="50"/>
        <v>IndustryManufacturingAverage Event Day (5:00pm-6:00pm)11</v>
      </c>
      <c r="B3252" t="s">
        <v>62</v>
      </c>
      <c r="C3252" t="s">
        <v>90</v>
      </c>
      <c r="D3252" t="s">
        <v>167</v>
      </c>
      <c r="E3252" t="s">
        <v>184</v>
      </c>
      <c r="F3252" s="69" t="s">
        <v>208</v>
      </c>
      <c r="G3252" s="69" t="s">
        <v>208</v>
      </c>
      <c r="H3252" s="69" t="s">
        <v>208</v>
      </c>
      <c r="I3252" s="69" t="s">
        <v>208</v>
      </c>
      <c r="J3252" s="64">
        <v>1</v>
      </c>
    </row>
    <row r="3253" spans="1:10" x14ac:dyDescent="0.25">
      <c r="A3253" s="3" t="str">
        <f t="shared" si="50"/>
        <v>IndustryManufacturingAverage Event Day (5:00pm-6:00pm)12</v>
      </c>
      <c r="B3253" t="s">
        <v>62</v>
      </c>
      <c r="C3253" t="s">
        <v>90</v>
      </c>
      <c r="D3253" t="s">
        <v>167</v>
      </c>
      <c r="E3253" t="s">
        <v>185</v>
      </c>
      <c r="F3253" s="69" t="s">
        <v>208</v>
      </c>
      <c r="G3253" s="69" t="s">
        <v>208</v>
      </c>
      <c r="H3253" s="69" t="s">
        <v>208</v>
      </c>
      <c r="I3253" s="69" t="s">
        <v>208</v>
      </c>
      <c r="J3253" s="64">
        <v>1</v>
      </c>
    </row>
    <row r="3254" spans="1:10" x14ac:dyDescent="0.25">
      <c r="A3254" s="3" t="str">
        <f t="shared" si="50"/>
        <v>IndustryManufacturingAverage Event Day (5:00pm-6:00pm)13</v>
      </c>
      <c r="B3254" t="s">
        <v>62</v>
      </c>
      <c r="C3254" t="s">
        <v>90</v>
      </c>
      <c r="D3254" t="s">
        <v>167</v>
      </c>
      <c r="E3254" t="s">
        <v>186</v>
      </c>
      <c r="F3254" s="69" t="s">
        <v>208</v>
      </c>
      <c r="G3254" s="69" t="s">
        <v>208</v>
      </c>
      <c r="H3254" s="69" t="s">
        <v>208</v>
      </c>
      <c r="I3254" s="69" t="s">
        <v>208</v>
      </c>
      <c r="J3254" s="64">
        <v>1</v>
      </c>
    </row>
    <row r="3255" spans="1:10" x14ac:dyDescent="0.25">
      <c r="A3255" s="3" t="str">
        <f t="shared" si="50"/>
        <v>IndustryManufacturingAverage Event Day (5:00pm-6:00pm)14</v>
      </c>
      <c r="B3255" t="s">
        <v>62</v>
      </c>
      <c r="C3255" t="s">
        <v>90</v>
      </c>
      <c r="D3255" t="s">
        <v>167</v>
      </c>
      <c r="E3255" t="s">
        <v>187</v>
      </c>
      <c r="F3255" s="69" t="s">
        <v>208</v>
      </c>
      <c r="G3255" s="69" t="s">
        <v>208</v>
      </c>
      <c r="H3255" s="69" t="s">
        <v>208</v>
      </c>
      <c r="I3255" s="69" t="s">
        <v>208</v>
      </c>
      <c r="J3255" s="64">
        <v>1</v>
      </c>
    </row>
    <row r="3256" spans="1:10" x14ac:dyDescent="0.25">
      <c r="A3256" s="3" t="str">
        <f t="shared" si="50"/>
        <v>IndustryManufacturingAverage Event Day (5:00pm-6:00pm)15</v>
      </c>
      <c r="B3256" t="s">
        <v>62</v>
      </c>
      <c r="C3256" t="s">
        <v>90</v>
      </c>
      <c r="D3256" t="s">
        <v>167</v>
      </c>
      <c r="E3256" t="s">
        <v>188</v>
      </c>
      <c r="F3256" s="69" t="s">
        <v>208</v>
      </c>
      <c r="G3256" s="69" t="s">
        <v>208</v>
      </c>
      <c r="H3256" s="69" t="s">
        <v>208</v>
      </c>
      <c r="I3256" s="69" t="s">
        <v>208</v>
      </c>
      <c r="J3256" s="64">
        <v>1</v>
      </c>
    </row>
    <row r="3257" spans="1:10" x14ac:dyDescent="0.25">
      <c r="A3257" s="3" t="str">
        <f t="shared" si="50"/>
        <v>IndustryManufacturingAverage Event Day (5:00pm-6:00pm)16</v>
      </c>
      <c r="B3257" t="s">
        <v>62</v>
      </c>
      <c r="C3257" t="s">
        <v>90</v>
      </c>
      <c r="D3257" t="s">
        <v>167</v>
      </c>
      <c r="E3257" t="s">
        <v>189</v>
      </c>
      <c r="F3257" s="69" t="s">
        <v>208</v>
      </c>
      <c r="G3257" s="69" t="s">
        <v>208</v>
      </c>
      <c r="H3257" s="69" t="s">
        <v>208</v>
      </c>
      <c r="I3257" s="69" t="s">
        <v>208</v>
      </c>
      <c r="J3257" s="64">
        <v>1</v>
      </c>
    </row>
    <row r="3258" spans="1:10" x14ac:dyDescent="0.25">
      <c r="A3258" s="3" t="str">
        <f t="shared" si="50"/>
        <v>IndustryManufacturingAverage Event Day (5:00pm-6:00pm)17</v>
      </c>
      <c r="B3258" t="s">
        <v>62</v>
      </c>
      <c r="C3258" t="s">
        <v>90</v>
      </c>
      <c r="D3258" t="s">
        <v>167</v>
      </c>
      <c r="E3258" t="s">
        <v>190</v>
      </c>
      <c r="F3258" s="69" t="s">
        <v>208</v>
      </c>
      <c r="G3258" s="69" t="s">
        <v>208</v>
      </c>
      <c r="H3258" s="69" t="s">
        <v>208</v>
      </c>
      <c r="I3258" s="69" t="s">
        <v>208</v>
      </c>
      <c r="J3258" s="64">
        <v>1</v>
      </c>
    </row>
    <row r="3259" spans="1:10" x14ac:dyDescent="0.25">
      <c r="A3259" s="3" t="str">
        <f t="shared" si="50"/>
        <v>IndustryManufacturingAverage Event Day (5:00pm-6:00pm)18</v>
      </c>
      <c r="B3259" t="s">
        <v>62</v>
      </c>
      <c r="C3259" t="s">
        <v>90</v>
      </c>
      <c r="D3259" t="s">
        <v>167</v>
      </c>
      <c r="E3259" t="s">
        <v>191</v>
      </c>
      <c r="F3259" s="69" t="s">
        <v>208</v>
      </c>
      <c r="G3259" s="69" t="s">
        <v>208</v>
      </c>
      <c r="H3259" s="69" t="s">
        <v>208</v>
      </c>
      <c r="I3259" s="69" t="s">
        <v>208</v>
      </c>
      <c r="J3259" s="64">
        <v>1</v>
      </c>
    </row>
    <row r="3260" spans="1:10" x14ac:dyDescent="0.25">
      <c r="A3260" s="3" t="str">
        <f t="shared" si="50"/>
        <v>IndustryManufacturingAverage Event Day (5:00pm-6:00pm)19</v>
      </c>
      <c r="B3260" t="s">
        <v>62</v>
      </c>
      <c r="C3260" t="s">
        <v>90</v>
      </c>
      <c r="D3260" t="s">
        <v>167</v>
      </c>
      <c r="E3260" t="s">
        <v>192</v>
      </c>
      <c r="F3260" s="69" t="s">
        <v>208</v>
      </c>
      <c r="G3260" s="69" t="s">
        <v>208</v>
      </c>
      <c r="H3260" s="69" t="s">
        <v>208</v>
      </c>
      <c r="I3260" s="69" t="s">
        <v>208</v>
      </c>
      <c r="J3260" s="64">
        <v>1</v>
      </c>
    </row>
    <row r="3261" spans="1:10" x14ac:dyDescent="0.25">
      <c r="A3261" s="3" t="str">
        <f t="shared" si="50"/>
        <v>IndustryManufacturingAverage Event Day (5:00pm-6:00pm)20</v>
      </c>
      <c r="B3261" t="s">
        <v>62</v>
      </c>
      <c r="C3261" t="s">
        <v>90</v>
      </c>
      <c r="D3261" t="s">
        <v>167</v>
      </c>
      <c r="E3261" t="s">
        <v>193</v>
      </c>
      <c r="F3261" s="69" t="s">
        <v>208</v>
      </c>
      <c r="G3261" s="69" t="s">
        <v>208</v>
      </c>
      <c r="H3261" s="69" t="s">
        <v>208</v>
      </c>
      <c r="I3261" s="69" t="s">
        <v>208</v>
      </c>
      <c r="J3261" s="64">
        <v>1</v>
      </c>
    </row>
    <row r="3262" spans="1:10" x14ac:dyDescent="0.25">
      <c r="A3262" s="3" t="str">
        <f t="shared" si="50"/>
        <v>IndustryManufacturingAverage Event Day (5:00pm-6:00pm)21</v>
      </c>
      <c r="B3262" t="s">
        <v>62</v>
      </c>
      <c r="C3262" t="s">
        <v>90</v>
      </c>
      <c r="D3262" t="s">
        <v>167</v>
      </c>
      <c r="E3262" t="s">
        <v>194</v>
      </c>
      <c r="F3262" s="69" t="s">
        <v>208</v>
      </c>
      <c r="G3262" s="69" t="s">
        <v>208</v>
      </c>
      <c r="H3262" s="69" t="s">
        <v>208</v>
      </c>
      <c r="I3262" s="69" t="s">
        <v>208</v>
      </c>
      <c r="J3262" s="64">
        <v>1</v>
      </c>
    </row>
    <row r="3263" spans="1:10" x14ac:dyDescent="0.25">
      <c r="A3263" s="3" t="str">
        <f t="shared" si="50"/>
        <v>IndustryManufacturingAverage Event Day (5:00pm-6:00pm)22</v>
      </c>
      <c r="B3263" t="s">
        <v>62</v>
      </c>
      <c r="C3263" t="s">
        <v>90</v>
      </c>
      <c r="D3263" t="s">
        <v>167</v>
      </c>
      <c r="E3263" t="s">
        <v>195</v>
      </c>
      <c r="F3263" s="69" t="s">
        <v>208</v>
      </c>
      <c r="G3263" s="69" t="s">
        <v>208</v>
      </c>
      <c r="H3263" s="69" t="s">
        <v>208</v>
      </c>
      <c r="I3263" s="69" t="s">
        <v>208</v>
      </c>
      <c r="J3263" s="64">
        <v>1</v>
      </c>
    </row>
    <row r="3264" spans="1:10" x14ac:dyDescent="0.25">
      <c r="A3264" s="3" t="str">
        <f t="shared" si="50"/>
        <v>IndustryManufacturingAverage Event Day (5:00pm-6:00pm)23</v>
      </c>
      <c r="B3264" t="s">
        <v>62</v>
      </c>
      <c r="C3264" t="s">
        <v>90</v>
      </c>
      <c r="D3264" t="s">
        <v>167</v>
      </c>
      <c r="E3264" t="s">
        <v>196</v>
      </c>
      <c r="F3264" s="69" t="s">
        <v>208</v>
      </c>
      <c r="G3264" s="69" t="s">
        <v>208</v>
      </c>
      <c r="H3264" s="69" t="s">
        <v>208</v>
      </c>
      <c r="I3264" s="69" t="s">
        <v>208</v>
      </c>
      <c r="J3264" s="64">
        <v>1</v>
      </c>
    </row>
    <row r="3265" spans="1:10" x14ac:dyDescent="0.25">
      <c r="A3265" s="3" t="str">
        <f t="shared" si="50"/>
        <v>IndustryManufacturingAverage Event Day (5:00pm-6:00pm)24</v>
      </c>
      <c r="B3265" t="s">
        <v>62</v>
      </c>
      <c r="C3265" t="s">
        <v>90</v>
      </c>
      <c r="D3265" t="s">
        <v>167</v>
      </c>
      <c r="E3265" t="s">
        <v>197</v>
      </c>
      <c r="F3265" s="69" t="s">
        <v>208</v>
      </c>
      <c r="G3265" s="69" t="s">
        <v>208</v>
      </c>
      <c r="H3265" s="69" t="s">
        <v>208</v>
      </c>
      <c r="I3265" s="69" t="s">
        <v>208</v>
      </c>
      <c r="J3265" s="64">
        <v>1</v>
      </c>
    </row>
    <row r="3266" spans="1:10" x14ac:dyDescent="0.25">
      <c r="A3266" s="3" t="str">
        <f t="shared" si="50"/>
        <v>IndustryOffices, Hotels, Finance, Services10/14/2020 (6:00pm-7:00pm)1</v>
      </c>
      <c r="B3266" t="s">
        <v>62</v>
      </c>
      <c r="C3266" t="s">
        <v>91</v>
      </c>
      <c r="D3266" t="s">
        <v>168</v>
      </c>
      <c r="E3266" t="s">
        <v>174</v>
      </c>
      <c r="F3266" s="69" t="s">
        <v>208</v>
      </c>
      <c r="G3266" s="69" t="s">
        <v>208</v>
      </c>
      <c r="H3266" s="69" t="s">
        <v>208</v>
      </c>
      <c r="I3266" s="69" t="s">
        <v>208</v>
      </c>
      <c r="J3266" s="64">
        <v>1</v>
      </c>
    </row>
    <row r="3267" spans="1:10" x14ac:dyDescent="0.25">
      <c r="A3267" s="3" t="str">
        <f t="shared" ref="A3267:A3330" si="51">B3267&amp;C3267&amp;D3267&amp;E3267</f>
        <v>IndustryOffices, Hotels, Finance, Services10/14/2020 (6:00pm-7:00pm)2</v>
      </c>
      <c r="B3267" t="s">
        <v>62</v>
      </c>
      <c r="C3267" t="s">
        <v>91</v>
      </c>
      <c r="D3267" t="s">
        <v>168</v>
      </c>
      <c r="E3267" t="s">
        <v>175</v>
      </c>
      <c r="F3267" s="69" t="s">
        <v>208</v>
      </c>
      <c r="G3267" s="69" t="s">
        <v>208</v>
      </c>
      <c r="H3267" s="69" t="s">
        <v>208</v>
      </c>
      <c r="I3267" s="69" t="s">
        <v>208</v>
      </c>
      <c r="J3267" s="64">
        <v>1</v>
      </c>
    </row>
    <row r="3268" spans="1:10" x14ac:dyDescent="0.25">
      <c r="A3268" s="3" t="str">
        <f t="shared" si="51"/>
        <v>IndustryOffices, Hotels, Finance, Services10/14/2020 (6:00pm-7:00pm)3</v>
      </c>
      <c r="B3268" t="s">
        <v>62</v>
      </c>
      <c r="C3268" t="s">
        <v>91</v>
      </c>
      <c r="D3268" t="s">
        <v>168</v>
      </c>
      <c r="E3268" t="s">
        <v>176</v>
      </c>
      <c r="F3268" s="69" t="s">
        <v>208</v>
      </c>
      <c r="G3268" s="69" t="s">
        <v>208</v>
      </c>
      <c r="H3268" s="69" t="s">
        <v>208</v>
      </c>
      <c r="I3268" s="69" t="s">
        <v>208</v>
      </c>
      <c r="J3268" s="64">
        <v>1</v>
      </c>
    </row>
    <row r="3269" spans="1:10" x14ac:dyDescent="0.25">
      <c r="A3269" s="3" t="str">
        <f t="shared" si="51"/>
        <v>IndustryOffices, Hotels, Finance, Services10/14/2020 (6:00pm-7:00pm)4</v>
      </c>
      <c r="B3269" t="s">
        <v>62</v>
      </c>
      <c r="C3269" t="s">
        <v>91</v>
      </c>
      <c r="D3269" t="s">
        <v>168</v>
      </c>
      <c r="E3269" t="s">
        <v>177</v>
      </c>
      <c r="F3269" s="69" t="s">
        <v>208</v>
      </c>
      <c r="G3269" s="69" t="s">
        <v>208</v>
      </c>
      <c r="H3269" s="69" t="s">
        <v>208</v>
      </c>
      <c r="I3269" s="69" t="s">
        <v>208</v>
      </c>
      <c r="J3269" s="64">
        <v>1</v>
      </c>
    </row>
    <row r="3270" spans="1:10" x14ac:dyDescent="0.25">
      <c r="A3270" s="3" t="str">
        <f t="shared" si="51"/>
        <v>IndustryOffices, Hotels, Finance, Services10/14/2020 (6:00pm-7:00pm)5</v>
      </c>
      <c r="B3270" t="s">
        <v>62</v>
      </c>
      <c r="C3270" t="s">
        <v>91</v>
      </c>
      <c r="D3270" t="s">
        <v>168</v>
      </c>
      <c r="E3270" t="s">
        <v>178</v>
      </c>
      <c r="F3270" s="69" t="s">
        <v>208</v>
      </c>
      <c r="G3270" s="69" t="s">
        <v>208</v>
      </c>
      <c r="H3270" s="69" t="s">
        <v>208</v>
      </c>
      <c r="I3270" s="69" t="s">
        <v>208</v>
      </c>
      <c r="J3270" s="64">
        <v>1</v>
      </c>
    </row>
    <row r="3271" spans="1:10" x14ac:dyDescent="0.25">
      <c r="A3271" s="3" t="str">
        <f t="shared" si="51"/>
        <v>IndustryOffices, Hotels, Finance, Services10/14/2020 (6:00pm-7:00pm)6</v>
      </c>
      <c r="B3271" t="s">
        <v>62</v>
      </c>
      <c r="C3271" t="s">
        <v>91</v>
      </c>
      <c r="D3271" t="s">
        <v>168</v>
      </c>
      <c r="E3271" t="s">
        <v>179</v>
      </c>
      <c r="F3271" s="69" t="s">
        <v>208</v>
      </c>
      <c r="G3271" s="69" t="s">
        <v>208</v>
      </c>
      <c r="H3271" s="69" t="s">
        <v>208</v>
      </c>
      <c r="I3271" s="69" t="s">
        <v>208</v>
      </c>
      <c r="J3271" s="64">
        <v>1</v>
      </c>
    </row>
    <row r="3272" spans="1:10" x14ac:dyDescent="0.25">
      <c r="A3272" s="3" t="str">
        <f t="shared" si="51"/>
        <v>IndustryOffices, Hotels, Finance, Services10/14/2020 (6:00pm-7:00pm)7</v>
      </c>
      <c r="B3272" t="s">
        <v>62</v>
      </c>
      <c r="C3272" t="s">
        <v>91</v>
      </c>
      <c r="D3272" t="s">
        <v>168</v>
      </c>
      <c r="E3272" t="s">
        <v>180</v>
      </c>
      <c r="F3272" s="69" t="s">
        <v>208</v>
      </c>
      <c r="G3272" s="69" t="s">
        <v>208</v>
      </c>
      <c r="H3272" s="69" t="s">
        <v>208</v>
      </c>
      <c r="I3272" s="69" t="s">
        <v>208</v>
      </c>
      <c r="J3272" s="64">
        <v>1</v>
      </c>
    </row>
    <row r="3273" spans="1:10" x14ac:dyDescent="0.25">
      <c r="A3273" s="3" t="str">
        <f t="shared" si="51"/>
        <v>IndustryOffices, Hotels, Finance, Services10/14/2020 (6:00pm-7:00pm)8</v>
      </c>
      <c r="B3273" t="s">
        <v>62</v>
      </c>
      <c r="C3273" t="s">
        <v>91</v>
      </c>
      <c r="D3273" t="s">
        <v>168</v>
      </c>
      <c r="E3273" t="s">
        <v>181</v>
      </c>
      <c r="F3273" s="69" t="s">
        <v>208</v>
      </c>
      <c r="G3273" s="69" t="s">
        <v>208</v>
      </c>
      <c r="H3273" s="69" t="s">
        <v>208</v>
      </c>
      <c r="I3273" s="69" t="s">
        <v>208</v>
      </c>
      <c r="J3273" s="64">
        <v>1</v>
      </c>
    </row>
    <row r="3274" spans="1:10" x14ac:dyDescent="0.25">
      <c r="A3274" s="3" t="str">
        <f t="shared" si="51"/>
        <v>IndustryOffices, Hotels, Finance, Services10/14/2020 (6:00pm-7:00pm)9</v>
      </c>
      <c r="B3274" t="s">
        <v>62</v>
      </c>
      <c r="C3274" t="s">
        <v>91</v>
      </c>
      <c r="D3274" t="s">
        <v>168</v>
      </c>
      <c r="E3274" t="s">
        <v>182</v>
      </c>
      <c r="F3274" s="69" t="s">
        <v>208</v>
      </c>
      <c r="G3274" s="69" t="s">
        <v>208</v>
      </c>
      <c r="H3274" s="69" t="s">
        <v>208</v>
      </c>
      <c r="I3274" s="69" t="s">
        <v>208</v>
      </c>
      <c r="J3274" s="64">
        <v>1</v>
      </c>
    </row>
    <row r="3275" spans="1:10" x14ac:dyDescent="0.25">
      <c r="A3275" s="3" t="str">
        <f t="shared" si="51"/>
        <v>IndustryOffices, Hotels, Finance, Services10/14/2020 (6:00pm-7:00pm)10</v>
      </c>
      <c r="B3275" t="s">
        <v>62</v>
      </c>
      <c r="C3275" t="s">
        <v>91</v>
      </c>
      <c r="D3275" t="s">
        <v>168</v>
      </c>
      <c r="E3275" t="s">
        <v>183</v>
      </c>
      <c r="F3275" s="69" t="s">
        <v>208</v>
      </c>
      <c r="G3275" s="69" t="s">
        <v>208</v>
      </c>
      <c r="H3275" s="69" t="s">
        <v>208</v>
      </c>
      <c r="I3275" s="69" t="s">
        <v>208</v>
      </c>
      <c r="J3275" s="64">
        <v>1</v>
      </c>
    </row>
    <row r="3276" spans="1:10" x14ac:dyDescent="0.25">
      <c r="A3276" s="3" t="str">
        <f t="shared" si="51"/>
        <v>IndustryOffices, Hotels, Finance, Services10/14/2020 (6:00pm-7:00pm)11</v>
      </c>
      <c r="B3276" t="s">
        <v>62</v>
      </c>
      <c r="C3276" t="s">
        <v>91</v>
      </c>
      <c r="D3276" t="s">
        <v>168</v>
      </c>
      <c r="E3276" t="s">
        <v>184</v>
      </c>
      <c r="F3276" s="69" t="s">
        <v>208</v>
      </c>
      <c r="G3276" s="69" t="s">
        <v>208</v>
      </c>
      <c r="H3276" s="69" t="s">
        <v>208</v>
      </c>
      <c r="I3276" s="69" t="s">
        <v>208</v>
      </c>
      <c r="J3276" s="64">
        <v>1</v>
      </c>
    </row>
    <row r="3277" spans="1:10" x14ac:dyDescent="0.25">
      <c r="A3277" s="3" t="str">
        <f t="shared" si="51"/>
        <v>IndustryOffices, Hotels, Finance, Services10/14/2020 (6:00pm-7:00pm)12</v>
      </c>
      <c r="B3277" t="s">
        <v>62</v>
      </c>
      <c r="C3277" t="s">
        <v>91</v>
      </c>
      <c r="D3277" t="s">
        <v>168</v>
      </c>
      <c r="E3277" t="s">
        <v>185</v>
      </c>
      <c r="F3277" s="69" t="s">
        <v>208</v>
      </c>
      <c r="G3277" s="69" t="s">
        <v>208</v>
      </c>
      <c r="H3277" s="69" t="s">
        <v>208</v>
      </c>
      <c r="I3277" s="69" t="s">
        <v>208</v>
      </c>
      <c r="J3277" s="64">
        <v>1</v>
      </c>
    </row>
    <row r="3278" spans="1:10" x14ac:dyDescent="0.25">
      <c r="A3278" s="3" t="str">
        <f t="shared" si="51"/>
        <v>IndustryOffices, Hotels, Finance, Services10/14/2020 (6:00pm-7:00pm)13</v>
      </c>
      <c r="B3278" t="s">
        <v>62</v>
      </c>
      <c r="C3278" t="s">
        <v>91</v>
      </c>
      <c r="D3278" t="s">
        <v>168</v>
      </c>
      <c r="E3278" t="s">
        <v>186</v>
      </c>
      <c r="F3278" s="69" t="s">
        <v>208</v>
      </c>
      <c r="G3278" s="69" t="s">
        <v>208</v>
      </c>
      <c r="H3278" s="69" t="s">
        <v>208</v>
      </c>
      <c r="I3278" s="69" t="s">
        <v>208</v>
      </c>
      <c r="J3278" s="64">
        <v>1</v>
      </c>
    </row>
    <row r="3279" spans="1:10" x14ac:dyDescent="0.25">
      <c r="A3279" s="3" t="str">
        <f t="shared" si="51"/>
        <v>IndustryOffices, Hotels, Finance, Services10/14/2020 (6:00pm-7:00pm)14</v>
      </c>
      <c r="B3279" t="s">
        <v>62</v>
      </c>
      <c r="C3279" t="s">
        <v>91</v>
      </c>
      <c r="D3279" t="s">
        <v>168</v>
      </c>
      <c r="E3279" t="s">
        <v>187</v>
      </c>
      <c r="F3279" s="69" t="s">
        <v>208</v>
      </c>
      <c r="G3279" s="69" t="s">
        <v>208</v>
      </c>
      <c r="H3279" s="69" t="s">
        <v>208</v>
      </c>
      <c r="I3279" s="69" t="s">
        <v>208</v>
      </c>
      <c r="J3279" s="64">
        <v>1</v>
      </c>
    </row>
    <row r="3280" spans="1:10" x14ac:dyDescent="0.25">
      <c r="A3280" s="3" t="str">
        <f t="shared" si="51"/>
        <v>IndustryOffices, Hotels, Finance, Services10/14/2020 (6:00pm-7:00pm)15</v>
      </c>
      <c r="B3280" t="s">
        <v>62</v>
      </c>
      <c r="C3280" t="s">
        <v>91</v>
      </c>
      <c r="D3280" t="s">
        <v>168</v>
      </c>
      <c r="E3280" t="s">
        <v>188</v>
      </c>
      <c r="F3280" s="69" t="s">
        <v>208</v>
      </c>
      <c r="G3280" s="69" t="s">
        <v>208</v>
      </c>
      <c r="H3280" s="69" t="s">
        <v>208</v>
      </c>
      <c r="I3280" s="69" t="s">
        <v>208</v>
      </c>
      <c r="J3280" s="64">
        <v>1</v>
      </c>
    </row>
    <row r="3281" spans="1:10" x14ac:dyDescent="0.25">
      <c r="A3281" s="3" t="str">
        <f t="shared" si="51"/>
        <v>IndustryOffices, Hotels, Finance, Services10/14/2020 (6:00pm-7:00pm)16</v>
      </c>
      <c r="B3281" t="s">
        <v>62</v>
      </c>
      <c r="C3281" t="s">
        <v>91</v>
      </c>
      <c r="D3281" t="s">
        <v>168</v>
      </c>
      <c r="E3281" t="s">
        <v>189</v>
      </c>
      <c r="F3281" s="69" t="s">
        <v>208</v>
      </c>
      <c r="G3281" s="69" t="s">
        <v>208</v>
      </c>
      <c r="H3281" s="69" t="s">
        <v>208</v>
      </c>
      <c r="I3281" s="69" t="s">
        <v>208</v>
      </c>
      <c r="J3281" s="64">
        <v>1</v>
      </c>
    </row>
    <row r="3282" spans="1:10" x14ac:dyDescent="0.25">
      <c r="A3282" s="3" t="str">
        <f t="shared" si="51"/>
        <v>IndustryOffices, Hotels, Finance, Services10/14/2020 (6:00pm-7:00pm)17</v>
      </c>
      <c r="B3282" t="s">
        <v>62</v>
      </c>
      <c r="C3282" t="s">
        <v>91</v>
      </c>
      <c r="D3282" t="s">
        <v>168</v>
      </c>
      <c r="E3282" t="s">
        <v>190</v>
      </c>
      <c r="F3282" s="69" t="s">
        <v>208</v>
      </c>
      <c r="G3282" s="69" t="s">
        <v>208</v>
      </c>
      <c r="H3282" s="69" t="s">
        <v>208</v>
      </c>
      <c r="I3282" s="69" t="s">
        <v>208</v>
      </c>
      <c r="J3282" s="64">
        <v>1</v>
      </c>
    </row>
    <row r="3283" spans="1:10" x14ac:dyDescent="0.25">
      <c r="A3283" s="3" t="str">
        <f t="shared" si="51"/>
        <v>IndustryOffices, Hotels, Finance, Services10/14/2020 (6:00pm-7:00pm)18</v>
      </c>
      <c r="B3283" t="s">
        <v>62</v>
      </c>
      <c r="C3283" t="s">
        <v>91</v>
      </c>
      <c r="D3283" t="s">
        <v>168</v>
      </c>
      <c r="E3283" t="s">
        <v>191</v>
      </c>
      <c r="F3283" s="69" t="s">
        <v>208</v>
      </c>
      <c r="G3283" s="69" t="s">
        <v>208</v>
      </c>
      <c r="H3283" s="69" t="s">
        <v>208</v>
      </c>
      <c r="I3283" s="69" t="s">
        <v>208</v>
      </c>
      <c r="J3283" s="64">
        <v>1</v>
      </c>
    </row>
    <row r="3284" spans="1:10" x14ac:dyDescent="0.25">
      <c r="A3284" s="3" t="str">
        <f t="shared" si="51"/>
        <v>IndustryOffices, Hotels, Finance, Services10/14/2020 (6:00pm-7:00pm)19</v>
      </c>
      <c r="B3284" t="s">
        <v>62</v>
      </c>
      <c r="C3284" t="s">
        <v>91</v>
      </c>
      <c r="D3284" t="s">
        <v>168</v>
      </c>
      <c r="E3284" t="s">
        <v>192</v>
      </c>
      <c r="F3284" s="69" t="s">
        <v>208</v>
      </c>
      <c r="G3284" s="69" t="s">
        <v>208</v>
      </c>
      <c r="H3284" s="69" t="s">
        <v>208</v>
      </c>
      <c r="I3284" s="69" t="s">
        <v>208</v>
      </c>
      <c r="J3284" s="64">
        <v>1</v>
      </c>
    </row>
    <row r="3285" spans="1:10" x14ac:dyDescent="0.25">
      <c r="A3285" s="3" t="str">
        <f t="shared" si="51"/>
        <v>IndustryOffices, Hotels, Finance, Services10/14/2020 (6:00pm-7:00pm)20</v>
      </c>
      <c r="B3285" t="s">
        <v>62</v>
      </c>
      <c r="C3285" t="s">
        <v>91</v>
      </c>
      <c r="D3285" t="s">
        <v>168</v>
      </c>
      <c r="E3285" t="s">
        <v>193</v>
      </c>
      <c r="F3285" s="69" t="s">
        <v>208</v>
      </c>
      <c r="G3285" s="69" t="s">
        <v>208</v>
      </c>
      <c r="H3285" s="69" t="s">
        <v>208</v>
      </c>
      <c r="I3285" s="69" t="s">
        <v>208</v>
      </c>
      <c r="J3285" s="64">
        <v>1</v>
      </c>
    </row>
    <row r="3286" spans="1:10" x14ac:dyDescent="0.25">
      <c r="A3286" s="3" t="str">
        <f t="shared" si="51"/>
        <v>IndustryOffices, Hotels, Finance, Services10/14/2020 (6:00pm-7:00pm)21</v>
      </c>
      <c r="B3286" t="s">
        <v>62</v>
      </c>
      <c r="C3286" t="s">
        <v>91</v>
      </c>
      <c r="D3286" t="s">
        <v>168</v>
      </c>
      <c r="E3286" t="s">
        <v>194</v>
      </c>
      <c r="F3286" s="69" t="s">
        <v>208</v>
      </c>
      <c r="G3286" s="69" t="s">
        <v>208</v>
      </c>
      <c r="H3286" s="69" t="s">
        <v>208</v>
      </c>
      <c r="I3286" s="69" t="s">
        <v>208</v>
      </c>
      <c r="J3286" s="64">
        <v>1</v>
      </c>
    </row>
    <row r="3287" spans="1:10" x14ac:dyDescent="0.25">
      <c r="A3287" s="3" t="str">
        <f t="shared" si="51"/>
        <v>IndustryOffices, Hotels, Finance, Services10/14/2020 (6:00pm-7:00pm)22</v>
      </c>
      <c r="B3287" t="s">
        <v>62</v>
      </c>
      <c r="C3287" t="s">
        <v>91</v>
      </c>
      <c r="D3287" t="s">
        <v>168</v>
      </c>
      <c r="E3287" t="s">
        <v>195</v>
      </c>
      <c r="F3287" s="69" t="s">
        <v>208</v>
      </c>
      <c r="G3287" s="69" t="s">
        <v>208</v>
      </c>
      <c r="H3287" s="69" t="s">
        <v>208</v>
      </c>
      <c r="I3287" s="69" t="s">
        <v>208</v>
      </c>
      <c r="J3287" s="64">
        <v>1</v>
      </c>
    </row>
    <row r="3288" spans="1:10" x14ac:dyDescent="0.25">
      <c r="A3288" s="3" t="str">
        <f t="shared" si="51"/>
        <v>IndustryOffices, Hotels, Finance, Services10/14/2020 (6:00pm-7:00pm)23</v>
      </c>
      <c r="B3288" t="s">
        <v>62</v>
      </c>
      <c r="C3288" t="s">
        <v>91</v>
      </c>
      <c r="D3288" t="s">
        <v>168</v>
      </c>
      <c r="E3288" t="s">
        <v>196</v>
      </c>
      <c r="F3288" s="69" t="s">
        <v>208</v>
      </c>
      <c r="G3288" s="69" t="s">
        <v>208</v>
      </c>
      <c r="H3288" s="69" t="s">
        <v>208</v>
      </c>
      <c r="I3288" s="69" t="s">
        <v>208</v>
      </c>
      <c r="J3288" s="64">
        <v>1</v>
      </c>
    </row>
    <row r="3289" spans="1:10" x14ac:dyDescent="0.25">
      <c r="A3289" s="3" t="str">
        <f t="shared" si="51"/>
        <v>IndustryOffices, Hotels, Finance, Services10/14/2020 (6:00pm-7:00pm)24</v>
      </c>
      <c r="B3289" t="s">
        <v>62</v>
      </c>
      <c r="C3289" t="s">
        <v>91</v>
      </c>
      <c r="D3289" t="s">
        <v>168</v>
      </c>
      <c r="E3289" t="s">
        <v>197</v>
      </c>
      <c r="F3289" s="69" t="s">
        <v>208</v>
      </c>
      <c r="G3289" s="69" t="s">
        <v>208</v>
      </c>
      <c r="H3289" s="69" t="s">
        <v>208</v>
      </c>
      <c r="I3289" s="69" t="s">
        <v>208</v>
      </c>
      <c r="J3289" s="64">
        <v>1</v>
      </c>
    </row>
    <row r="3290" spans="1:10" x14ac:dyDescent="0.25">
      <c r="A3290" s="3" t="str">
        <f t="shared" si="51"/>
        <v>IndustryOffices, Hotels, Finance, Services10/15/2020 (6:00pm-7:00pm)1</v>
      </c>
      <c r="B3290" t="s">
        <v>62</v>
      </c>
      <c r="C3290" t="s">
        <v>91</v>
      </c>
      <c r="D3290" t="s">
        <v>169</v>
      </c>
      <c r="E3290" t="s">
        <v>174</v>
      </c>
      <c r="F3290" s="69" t="s">
        <v>208</v>
      </c>
      <c r="G3290" s="69" t="s">
        <v>208</v>
      </c>
      <c r="H3290" s="69" t="s">
        <v>208</v>
      </c>
      <c r="I3290" s="69" t="s">
        <v>208</v>
      </c>
      <c r="J3290" s="64">
        <v>1</v>
      </c>
    </row>
    <row r="3291" spans="1:10" x14ac:dyDescent="0.25">
      <c r="A3291" s="3" t="str">
        <f t="shared" si="51"/>
        <v>IndustryOffices, Hotels, Finance, Services10/15/2020 (6:00pm-7:00pm)2</v>
      </c>
      <c r="B3291" t="s">
        <v>62</v>
      </c>
      <c r="C3291" t="s">
        <v>91</v>
      </c>
      <c r="D3291" t="s">
        <v>169</v>
      </c>
      <c r="E3291" t="s">
        <v>175</v>
      </c>
      <c r="F3291" s="69" t="s">
        <v>208</v>
      </c>
      <c r="G3291" s="69" t="s">
        <v>208</v>
      </c>
      <c r="H3291" s="69" t="s">
        <v>208</v>
      </c>
      <c r="I3291" s="69" t="s">
        <v>208</v>
      </c>
      <c r="J3291" s="64">
        <v>1</v>
      </c>
    </row>
    <row r="3292" spans="1:10" x14ac:dyDescent="0.25">
      <c r="A3292" s="3" t="str">
        <f t="shared" si="51"/>
        <v>IndustryOffices, Hotels, Finance, Services10/15/2020 (6:00pm-7:00pm)3</v>
      </c>
      <c r="B3292" t="s">
        <v>62</v>
      </c>
      <c r="C3292" t="s">
        <v>91</v>
      </c>
      <c r="D3292" t="s">
        <v>169</v>
      </c>
      <c r="E3292" t="s">
        <v>176</v>
      </c>
      <c r="F3292" s="69" t="s">
        <v>208</v>
      </c>
      <c r="G3292" s="69" t="s">
        <v>208</v>
      </c>
      <c r="H3292" s="69" t="s">
        <v>208</v>
      </c>
      <c r="I3292" s="69" t="s">
        <v>208</v>
      </c>
      <c r="J3292" s="64">
        <v>1</v>
      </c>
    </row>
    <row r="3293" spans="1:10" x14ac:dyDescent="0.25">
      <c r="A3293" s="3" t="str">
        <f t="shared" si="51"/>
        <v>IndustryOffices, Hotels, Finance, Services10/15/2020 (6:00pm-7:00pm)4</v>
      </c>
      <c r="B3293" t="s">
        <v>62</v>
      </c>
      <c r="C3293" t="s">
        <v>91</v>
      </c>
      <c r="D3293" t="s">
        <v>169</v>
      </c>
      <c r="E3293" t="s">
        <v>177</v>
      </c>
      <c r="F3293" s="69" t="s">
        <v>208</v>
      </c>
      <c r="G3293" s="69" t="s">
        <v>208</v>
      </c>
      <c r="H3293" s="69" t="s">
        <v>208</v>
      </c>
      <c r="I3293" s="69" t="s">
        <v>208</v>
      </c>
      <c r="J3293" s="64">
        <v>1</v>
      </c>
    </row>
    <row r="3294" spans="1:10" x14ac:dyDescent="0.25">
      <c r="A3294" s="3" t="str">
        <f t="shared" si="51"/>
        <v>IndustryOffices, Hotels, Finance, Services10/15/2020 (6:00pm-7:00pm)5</v>
      </c>
      <c r="B3294" t="s">
        <v>62</v>
      </c>
      <c r="C3294" t="s">
        <v>91</v>
      </c>
      <c r="D3294" t="s">
        <v>169</v>
      </c>
      <c r="E3294" t="s">
        <v>178</v>
      </c>
      <c r="F3294" s="69" t="s">
        <v>208</v>
      </c>
      <c r="G3294" s="69" t="s">
        <v>208</v>
      </c>
      <c r="H3294" s="69" t="s">
        <v>208</v>
      </c>
      <c r="I3294" s="69" t="s">
        <v>208</v>
      </c>
      <c r="J3294" s="64">
        <v>1</v>
      </c>
    </row>
    <row r="3295" spans="1:10" x14ac:dyDescent="0.25">
      <c r="A3295" s="3" t="str">
        <f t="shared" si="51"/>
        <v>IndustryOffices, Hotels, Finance, Services10/15/2020 (6:00pm-7:00pm)6</v>
      </c>
      <c r="B3295" t="s">
        <v>62</v>
      </c>
      <c r="C3295" t="s">
        <v>91</v>
      </c>
      <c r="D3295" t="s">
        <v>169</v>
      </c>
      <c r="E3295" t="s">
        <v>179</v>
      </c>
      <c r="F3295" s="69" t="s">
        <v>208</v>
      </c>
      <c r="G3295" s="69" t="s">
        <v>208</v>
      </c>
      <c r="H3295" s="69" t="s">
        <v>208</v>
      </c>
      <c r="I3295" s="69" t="s">
        <v>208</v>
      </c>
      <c r="J3295" s="64">
        <v>1</v>
      </c>
    </row>
    <row r="3296" spans="1:10" x14ac:dyDescent="0.25">
      <c r="A3296" s="3" t="str">
        <f t="shared" si="51"/>
        <v>IndustryOffices, Hotels, Finance, Services10/15/2020 (6:00pm-7:00pm)7</v>
      </c>
      <c r="B3296" t="s">
        <v>62</v>
      </c>
      <c r="C3296" t="s">
        <v>91</v>
      </c>
      <c r="D3296" t="s">
        <v>169</v>
      </c>
      <c r="E3296" t="s">
        <v>180</v>
      </c>
      <c r="F3296" s="69" t="s">
        <v>208</v>
      </c>
      <c r="G3296" s="69" t="s">
        <v>208</v>
      </c>
      <c r="H3296" s="69" t="s">
        <v>208</v>
      </c>
      <c r="I3296" s="69" t="s">
        <v>208</v>
      </c>
      <c r="J3296" s="64">
        <v>1</v>
      </c>
    </row>
    <row r="3297" spans="1:10" x14ac:dyDescent="0.25">
      <c r="A3297" s="3" t="str">
        <f t="shared" si="51"/>
        <v>IndustryOffices, Hotels, Finance, Services10/15/2020 (6:00pm-7:00pm)8</v>
      </c>
      <c r="B3297" t="s">
        <v>62</v>
      </c>
      <c r="C3297" t="s">
        <v>91</v>
      </c>
      <c r="D3297" t="s">
        <v>169</v>
      </c>
      <c r="E3297" t="s">
        <v>181</v>
      </c>
      <c r="F3297" s="69" t="s">
        <v>208</v>
      </c>
      <c r="G3297" s="69" t="s">
        <v>208</v>
      </c>
      <c r="H3297" s="69" t="s">
        <v>208</v>
      </c>
      <c r="I3297" s="69" t="s">
        <v>208</v>
      </c>
      <c r="J3297" s="64">
        <v>1</v>
      </c>
    </row>
    <row r="3298" spans="1:10" x14ac:dyDescent="0.25">
      <c r="A3298" s="3" t="str">
        <f t="shared" si="51"/>
        <v>IndustryOffices, Hotels, Finance, Services10/15/2020 (6:00pm-7:00pm)9</v>
      </c>
      <c r="B3298" t="s">
        <v>62</v>
      </c>
      <c r="C3298" t="s">
        <v>91</v>
      </c>
      <c r="D3298" t="s">
        <v>169</v>
      </c>
      <c r="E3298" t="s">
        <v>182</v>
      </c>
      <c r="F3298" s="69" t="s">
        <v>208</v>
      </c>
      <c r="G3298" s="69" t="s">
        <v>208</v>
      </c>
      <c r="H3298" s="69" t="s">
        <v>208</v>
      </c>
      <c r="I3298" s="69" t="s">
        <v>208</v>
      </c>
      <c r="J3298" s="64">
        <v>1</v>
      </c>
    </row>
    <row r="3299" spans="1:10" x14ac:dyDescent="0.25">
      <c r="A3299" s="3" t="str">
        <f t="shared" si="51"/>
        <v>IndustryOffices, Hotels, Finance, Services10/15/2020 (6:00pm-7:00pm)10</v>
      </c>
      <c r="B3299" t="s">
        <v>62</v>
      </c>
      <c r="C3299" t="s">
        <v>91</v>
      </c>
      <c r="D3299" t="s">
        <v>169</v>
      </c>
      <c r="E3299" t="s">
        <v>183</v>
      </c>
      <c r="F3299" s="69" t="s">
        <v>208</v>
      </c>
      <c r="G3299" s="69" t="s">
        <v>208</v>
      </c>
      <c r="H3299" s="69" t="s">
        <v>208</v>
      </c>
      <c r="I3299" s="69" t="s">
        <v>208</v>
      </c>
      <c r="J3299" s="64">
        <v>1</v>
      </c>
    </row>
    <row r="3300" spans="1:10" x14ac:dyDescent="0.25">
      <c r="A3300" s="3" t="str">
        <f t="shared" si="51"/>
        <v>IndustryOffices, Hotels, Finance, Services10/15/2020 (6:00pm-7:00pm)11</v>
      </c>
      <c r="B3300" t="s">
        <v>62</v>
      </c>
      <c r="C3300" t="s">
        <v>91</v>
      </c>
      <c r="D3300" t="s">
        <v>169</v>
      </c>
      <c r="E3300" t="s">
        <v>184</v>
      </c>
      <c r="F3300" s="69" t="s">
        <v>208</v>
      </c>
      <c r="G3300" s="69" t="s">
        <v>208</v>
      </c>
      <c r="H3300" s="69" t="s">
        <v>208</v>
      </c>
      <c r="I3300" s="69" t="s">
        <v>208</v>
      </c>
      <c r="J3300" s="64">
        <v>1</v>
      </c>
    </row>
    <row r="3301" spans="1:10" x14ac:dyDescent="0.25">
      <c r="A3301" s="3" t="str">
        <f t="shared" si="51"/>
        <v>IndustryOffices, Hotels, Finance, Services10/15/2020 (6:00pm-7:00pm)12</v>
      </c>
      <c r="B3301" t="s">
        <v>62</v>
      </c>
      <c r="C3301" t="s">
        <v>91</v>
      </c>
      <c r="D3301" t="s">
        <v>169</v>
      </c>
      <c r="E3301" t="s">
        <v>185</v>
      </c>
      <c r="F3301" s="69" t="s">
        <v>208</v>
      </c>
      <c r="G3301" s="69" t="s">
        <v>208</v>
      </c>
      <c r="H3301" s="69" t="s">
        <v>208</v>
      </c>
      <c r="I3301" s="69" t="s">
        <v>208</v>
      </c>
      <c r="J3301" s="64">
        <v>1</v>
      </c>
    </row>
    <row r="3302" spans="1:10" x14ac:dyDescent="0.25">
      <c r="A3302" s="3" t="str">
        <f t="shared" si="51"/>
        <v>IndustryOffices, Hotels, Finance, Services10/15/2020 (6:00pm-7:00pm)13</v>
      </c>
      <c r="B3302" t="s">
        <v>62</v>
      </c>
      <c r="C3302" t="s">
        <v>91</v>
      </c>
      <c r="D3302" t="s">
        <v>169</v>
      </c>
      <c r="E3302" t="s">
        <v>186</v>
      </c>
      <c r="F3302" s="69" t="s">
        <v>208</v>
      </c>
      <c r="G3302" s="69" t="s">
        <v>208</v>
      </c>
      <c r="H3302" s="69" t="s">
        <v>208</v>
      </c>
      <c r="I3302" s="69" t="s">
        <v>208</v>
      </c>
      <c r="J3302" s="64">
        <v>1</v>
      </c>
    </row>
    <row r="3303" spans="1:10" x14ac:dyDescent="0.25">
      <c r="A3303" s="3" t="str">
        <f t="shared" si="51"/>
        <v>IndustryOffices, Hotels, Finance, Services10/15/2020 (6:00pm-7:00pm)14</v>
      </c>
      <c r="B3303" t="s">
        <v>62</v>
      </c>
      <c r="C3303" t="s">
        <v>91</v>
      </c>
      <c r="D3303" t="s">
        <v>169</v>
      </c>
      <c r="E3303" t="s">
        <v>187</v>
      </c>
      <c r="F3303" s="69" t="s">
        <v>208</v>
      </c>
      <c r="G3303" s="69" t="s">
        <v>208</v>
      </c>
      <c r="H3303" s="69" t="s">
        <v>208</v>
      </c>
      <c r="I3303" s="69" t="s">
        <v>208</v>
      </c>
      <c r="J3303" s="64">
        <v>1</v>
      </c>
    </row>
    <row r="3304" spans="1:10" x14ac:dyDescent="0.25">
      <c r="A3304" s="3" t="str">
        <f t="shared" si="51"/>
        <v>IndustryOffices, Hotels, Finance, Services10/15/2020 (6:00pm-7:00pm)15</v>
      </c>
      <c r="B3304" t="s">
        <v>62</v>
      </c>
      <c r="C3304" t="s">
        <v>91</v>
      </c>
      <c r="D3304" t="s">
        <v>169</v>
      </c>
      <c r="E3304" t="s">
        <v>188</v>
      </c>
      <c r="F3304" s="69" t="s">
        <v>208</v>
      </c>
      <c r="G3304" s="69" t="s">
        <v>208</v>
      </c>
      <c r="H3304" s="69" t="s">
        <v>208</v>
      </c>
      <c r="I3304" s="69" t="s">
        <v>208</v>
      </c>
      <c r="J3304" s="64">
        <v>1</v>
      </c>
    </row>
    <row r="3305" spans="1:10" x14ac:dyDescent="0.25">
      <c r="A3305" s="3" t="str">
        <f t="shared" si="51"/>
        <v>IndustryOffices, Hotels, Finance, Services10/15/2020 (6:00pm-7:00pm)16</v>
      </c>
      <c r="B3305" t="s">
        <v>62</v>
      </c>
      <c r="C3305" t="s">
        <v>91</v>
      </c>
      <c r="D3305" t="s">
        <v>169</v>
      </c>
      <c r="E3305" t="s">
        <v>189</v>
      </c>
      <c r="F3305" s="69" t="s">
        <v>208</v>
      </c>
      <c r="G3305" s="69" t="s">
        <v>208</v>
      </c>
      <c r="H3305" s="69" t="s">
        <v>208</v>
      </c>
      <c r="I3305" s="69" t="s">
        <v>208</v>
      </c>
      <c r="J3305" s="64">
        <v>1</v>
      </c>
    </row>
    <row r="3306" spans="1:10" x14ac:dyDescent="0.25">
      <c r="A3306" s="3" t="str">
        <f t="shared" si="51"/>
        <v>IndustryOffices, Hotels, Finance, Services10/15/2020 (6:00pm-7:00pm)17</v>
      </c>
      <c r="B3306" t="s">
        <v>62</v>
      </c>
      <c r="C3306" t="s">
        <v>91</v>
      </c>
      <c r="D3306" t="s">
        <v>169</v>
      </c>
      <c r="E3306" t="s">
        <v>190</v>
      </c>
      <c r="F3306" s="69" t="s">
        <v>208</v>
      </c>
      <c r="G3306" s="69" t="s">
        <v>208</v>
      </c>
      <c r="H3306" s="69" t="s">
        <v>208</v>
      </c>
      <c r="I3306" s="69" t="s">
        <v>208</v>
      </c>
      <c r="J3306" s="64">
        <v>1</v>
      </c>
    </row>
    <row r="3307" spans="1:10" x14ac:dyDescent="0.25">
      <c r="A3307" s="3" t="str">
        <f t="shared" si="51"/>
        <v>IndustryOffices, Hotels, Finance, Services10/15/2020 (6:00pm-7:00pm)18</v>
      </c>
      <c r="B3307" t="s">
        <v>62</v>
      </c>
      <c r="C3307" t="s">
        <v>91</v>
      </c>
      <c r="D3307" t="s">
        <v>169</v>
      </c>
      <c r="E3307" t="s">
        <v>191</v>
      </c>
      <c r="F3307" s="69" t="s">
        <v>208</v>
      </c>
      <c r="G3307" s="69" t="s">
        <v>208</v>
      </c>
      <c r="H3307" s="69" t="s">
        <v>208</v>
      </c>
      <c r="I3307" s="69" t="s">
        <v>208</v>
      </c>
      <c r="J3307" s="64">
        <v>1</v>
      </c>
    </row>
    <row r="3308" spans="1:10" x14ac:dyDescent="0.25">
      <c r="A3308" s="3" t="str">
        <f t="shared" si="51"/>
        <v>IndustryOffices, Hotels, Finance, Services10/15/2020 (6:00pm-7:00pm)19</v>
      </c>
      <c r="B3308" t="s">
        <v>62</v>
      </c>
      <c r="C3308" t="s">
        <v>91</v>
      </c>
      <c r="D3308" t="s">
        <v>169</v>
      </c>
      <c r="E3308" t="s">
        <v>192</v>
      </c>
      <c r="F3308" s="69" t="s">
        <v>208</v>
      </c>
      <c r="G3308" s="69" t="s">
        <v>208</v>
      </c>
      <c r="H3308" s="69" t="s">
        <v>208</v>
      </c>
      <c r="I3308" s="69" t="s">
        <v>208</v>
      </c>
      <c r="J3308" s="64">
        <v>1</v>
      </c>
    </row>
    <row r="3309" spans="1:10" x14ac:dyDescent="0.25">
      <c r="A3309" s="3" t="str">
        <f t="shared" si="51"/>
        <v>IndustryOffices, Hotels, Finance, Services10/15/2020 (6:00pm-7:00pm)20</v>
      </c>
      <c r="B3309" t="s">
        <v>62</v>
      </c>
      <c r="C3309" t="s">
        <v>91</v>
      </c>
      <c r="D3309" t="s">
        <v>169</v>
      </c>
      <c r="E3309" t="s">
        <v>193</v>
      </c>
      <c r="F3309" s="69" t="s">
        <v>208</v>
      </c>
      <c r="G3309" s="69" t="s">
        <v>208</v>
      </c>
      <c r="H3309" s="69" t="s">
        <v>208</v>
      </c>
      <c r="I3309" s="69" t="s">
        <v>208</v>
      </c>
      <c r="J3309" s="64">
        <v>1</v>
      </c>
    </row>
    <row r="3310" spans="1:10" x14ac:dyDescent="0.25">
      <c r="A3310" s="3" t="str">
        <f t="shared" si="51"/>
        <v>IndustryOffices, Hotels, Finance, Services10/15/2020 (6:00pm-7:00pm)21</v>
      </c>
      <c r="B3310" t="s">
        <v>62</v>
      </c>
      <c r="C3310" t="s">
        <v>91</v>
      </c>
      <c r="D3310" t="s">
        <v>169</v>
      </c>
      <c r="E3310" t="s">
        <v>194</v>
      </c>
      <c r="F3310" s="69" t="s">
        <v>208</v>
      </c>
      <c r="G3310" s="69" t="s">
        <v>208</v>
      </c>
      <c r="H3310" s="69" t="s">
        <v>208</v>
      </c>
      <c r="I3310" s="69" t="s">
        <v>208</v>
      </c>
      <c r="J3310" s="64">
        <v>1</v>
      </c>
    </row>
    <row r="3311" spans="1:10" x14ac:dyDescent="0.25">
      <c r="A3311" s="3" t="str">
        <f t="shared" si="51"/>
        <v>IndustryOffices, Hotels, Finance, Services10/15/2020 (6:00pm-7:00pm)22</v>
      </c>
      <c r="B3311" t="s">
        <v>62</v>
      </c>
      <c r="C3311" t="s">
        <v>91</v>
      </c>
      <c r="D3311" t="s">
        <v>169</v>
      </c>
      <c r="E3311" t="s">
        <v>195</v>
      </c>
      <c r="F3311" s="69" t="s">
        <v>208</v>
      </c>
      <c r="G3311" s="69" t="s">
        <v>208</v>
      </c>
      <c r="H3311" s="69" t="s">
        <v>208</v>
      </c>
      <c r="I3311" s="69" t="s">
        <v>208</v>
      </c>
      <c r="J3311" s="64">
        <v>1</v>
      </c>
    </row>
    <row r="3312" spans="1:10" x14ac:dyDescent="0.25">
      <c r="A3312" s="3" t="str">
        <f t="shared" si="51"/>
        <v>IndustryOffices, Hotels, Finance, Services10/15/2020 (6:00pm-7:00pm)23</v>
      </c>
      <c r="B3312" t="s">
        <v>62</v>
      </c>
      <c r="C3312" t="s">
        <v>91</v>
      </c>
      <c r="D3312" t="s">
        <v>169</v>
      </c>
      <c r="E3312" t="s">
        <v>196</v>
      </c>
      <c r="F3312" s="69" t="s">
        <v>208</v>
      </c>
      <c r="G3312" s="69" t="s">
        <v>208</v>
      </c>
      <c r="H3312" s="69" t="s">
        <v>208</v>
      </c>
      <c r="I3312" s="69" t="s">
        <v>208</v>
      </c>
      <c r="J3312" s="64">
        <v>1</v>
      </c>
    </row>
    <row r="3313" spans="1:10" x14ac:dyDescent="0.25">
      <c r="A3313" s="3" t="str">
        <f t="shared" si="51"/>
        <v>IndustryOffices, Hotels, Finance, Services10/15/2020 (6:00pm-7:00pm)24</v>
      </c>
      <c r="B3313" t="s">
        <v>62</v>
      </c>
      <c r="C3313" t="s">
        <v>91</v>
      </c>
      <c r="D3313" t="s">
        <v>169</v>
      </c>
      <c r="E3313" t="s">
        <v>197</v>
      </c>
      <c r="F3313" s="69" t="s">
        <v>208</v>
      </c>
      <c r="G3313" s="69" t="s">
        <v>208</v>
      </c>
      <c r="H3313" s="69" t="s">
        <v>208</v>
      </c>
      <c r="I3313" s="69" t="s">
        <v>208</v>
      </c>
      <c r="J3313" s="64">
        <v>1</v>
      </c>
    </row>
    <row r="3314" spans="1:10" x14ac:dyDescent="0.25">
      <c r="A3314" s="3" t="str">
        <f t="shared" si="51"/>
        <v>IndustryOffices, Hotels, Finance, Services6/17/2021 (5:00pm-6:00pm)1</v>
      </c>
      <c r="B3314" t="s">
        <v>62</v>
      </c>
      <c r="C3314" t="s">
        <v>91</v>
      </c>
      <c r="D3314" t="s">
        <v>170</v>
      </c>
      <c r="E3314" t="s">
        <v>174</v>
      </c>
      <c r="F3314" s="69">
        <v>4.0709829330444336</v>
      </c>
      <c r="G3314" s="69">
        <v>3.9834752082824707</v>
      </c>
      <c r="H3314" s="69">
        <v>0.16230745613574982</v>
      </c>
      <c r="I3314" s="69">
        <v>71.292572021484375</v>
      </c>
      <c r="J3314" s="64">
        <v>0</v>
      </c>
    </row>
    <row r="3315" spans="1:10" x14ac:dyDescent="0.25">
      <c r="A3315" s="3" t="str">
        <f t="shared" si="51"/>
        <v>IndustryOffices, Hotels, Finance, Services6/17/2021 (5:00pm-6:00pm)2</v>
      </c>
      <c r="B3315" t="s">
        <v>62</v>
      </c>
      <c r="C3315" t="s">
        <v>91</v>
      </c>
      <c r="D3315" t="s">
        <v>170</v>
      </c>
      <c r="E3315" t="s">
        <v>175</v>
      </c>
      <c r="F3315" s="69">
        <v>3.8068423271179199</v>
      </c>
      <c r="G3315" s="69">
        <v>3.7952594757080078</v>
      </c>
      <c r="H3315" s="69">
        <v>0.15136761963367462</v>
      </c>
      <c r="I3315" s="69">
        <v>70.360198974609375</v>
      </c>
      <c r="J3315" s="64">
        <v>0</v>
      </c>
    </row>
    <row r="3316" spans="1:10" x14ac:dyDescent="0.25">
      <c r="A3316" s="3" t="str">
        <f t="shared" si="51"/>
        <v>IndustryOffices, Hotels, Finance, Services6/17/2021 (5:00pm-6:00pm)3</v>
      </c>
      <c r="B3316" t="s">
        <v>62</v>
      </c>
      <c r="C3316" t="s">
        <v>91</v>
      </c>
      <c r="D3316" t="s">
        <v>170</v>
      </c>
      <c r="E3316" t="s">
        <v>176</v>
      </c>
      <c r="F3316" s="69">
        <v>3.8111679553985596</v>
      </c>
      <c r="G3316" s="69">
        <v>3.6757102012634277</v>
      </c>
      <c r="H3316" s="69">
        <v>0.14717718958854675</v>
      </c>
      <c r="I3316" s="69">
        <v>69.488128662109375</v>
      </c>
      <c r="J3316" s="64">
        <v>0</v>
      </c>
    </row>
    <row r="3317" spans="1:10" x14ac:dyDescent="0.25">
      <c r="A3317" s="3" t="str">
        <f t="shared" si="51"/>
        <v>IndustryOffices, Hotels, Finance, Services6/17/2021 (5:00pm-6:00pm)4</v>
      </c>
      <c r="B3317" t="s">
        <v>62</v>
      </c>
      <c r="C3317" t="s">
        <v>91</v>
      </c>
      <c r="D3317" t="s">
        <v>170</v>
      </c>
      <c r="E3317" t="s">
        <v>177</v>
      </c>
      <c r="F3317" s="69">
        <v>3.8188984394073486</v>
      </c>
      <c r="G3317" s="69">
        <v>3.7279958724975586</v>
      </c>
      <c r="H3317" s="69">
        <v>0.15256032347679138</v>
      </c>
      <c r="I3317" s="69">
        <v>68.851737976074219</v>
      </c>
      <c r="J3317" s="64">
        <v>0</v>
      </c>
    </row>
    <row r="3318" spans="1:10" x14ac:dyDescent="0.25">
      <c r="A3318" s="3" t="str">
        <f t="shared" si="51"/>
        <v>IndustryOffices, Hotels, Finance, Services6/17/2021 (5:00pm-6:00pm)5</v>
      </c>
      <c r="B3318" t="s">
        <v>62</v>
      </c>
      <c r="C3318" t="s">
        <v>91</v>
      </c>
      <c r="D3318" t="s">
        <v>170</v>
      </c>
      <c r="E3318" t="s">
        <v>178</v>
      </c>
      <c r="F3318" s="69">
        <v>4.0308160781860352</v>
      </c>
      <c r="G3318" s="69">
        <v>3.9574844837188721</v>
      </c>
      <c r="H3318" s="69">
        <v>0.15605053305625916</v>
      </c>
      <c r="I3318" s="69">
        <v>68.3106689453125</v>
      </c>
      <c r="J3318" s="64">
        <v>0</v>
      </c>
    </row>
    <row r="3319" spans="1:10" x14ac:dyDescent="0.25">
      <c r="A3319" s="3" t="str">
        <f t="shared" si="51"/>
        <v>IndustryOffices, Hotels, Finance, Services6/17/2021 (5:00pm-6:00pm)6</v>
      </c>
      <c r="B3319" t="s">
        <v>62</v>
      </c>
      <c r="C3319" t="s">
        <v>91</v>
      </c>
      <c r="D3319" t="s">
        <v>170</v>
      </c>
      <c r="E3319" t="s">
        <v>179</v>
      </c>
      <c r="F3319" s="69">
        <v>4.1795916557312012</v>
      </c>
      <c r="G3319" s="69">
        <v>4.2520012855529785</v>
      </c>
      <c r="H3319" s="69">
        <v>0.25300717353820801</v>
      </c>
      <c r="I3319" s="69">
        <v>67.893096923828125</v>
      </c>
      <c r="J3319" s="64">
        <v>0</v>
      </c>
    </row>
    <row r="3320" spans="1:10" x14ac:dyDescent="0.25">
      <c r="A3320" s="3" t="str">
        <f t="shared" si="51"/>
        <v>IndustryOffices, Hotels, Finance, Services6/17/2021 (5:00pm-6:00pm)7</v>
      </c>
      <c r="B3320" t="s">
        <v>62</v>
      </c>
      <c r="C3320" t="s">
        <v>91</v>
      </c>
      <c r="D3320" t="s">
        <v>170</v>
      </c>
      <c r="E3320" t="s">
        <v>180</v>
      </c>
      <c r="F3320" s="69">
        <v>4.720332145690918</v>
      </c>
      <c r="G3320" s="69">
        <v>4.5903372764587402</v>
      </c>
      <c r="H3320" s="69">
        <v>0.28470537066459656</v>
      </c>
      <c r="I3320" s="69">
        <v>67.416053771972656</v>
      </c>
      <c r="J3320" s="64">
        <v>0</v>
      </c>
    </row>
    <row r="3321" spans="1:10" x14ac:dyDescent="0.25">
      <c r="A3321" s="3" t="str">
        <f t="shared" si="51"/>
        <v>IndustryOffices, Hotels, Finance, Services6/17/2021 (5:00pm-6:00pm)8</v>
      </c>
      <c r="B3321" t="s">
        <v>62</v>
      </c>
      <c r="C3321" t="s">
        <v>91</v>
      </c>
      <c r="D3321" t="s">
        <v>170</v>
      </c>
      <c r="E3321" t="s">
        <v>181</v>
      </c>
      <c r="F3321" s="69">
        <v>5.4200539588928223</v>
      </c>
      <c r="G3321" s="69">
        <v>5.4148650169372559</v>
      </c>
      <c r="H3321" s="69">
        <v>0.27085000276565552</v>
      </c>
      <c r="I3321" s="69">
        <v>68.108360290527344</v>
      </c>
      <c r="J3321" s="64">
        <v>0</v>
      </c>
    </row>
    <row r="3322" spans="1:10" x14ac:dyDescent="0.25">
      <c r="A3322" s="3" t="str">
        <f t="shared" si="51"/>
        <v>IndustryOffices, Hotels, Finance, Services6/17/2021 (5:00pm-6:00pm)9</v>
      </c>
      <c r="B3322" t="s">
        <v>62</v>
      </c>
      <c r="C3322" t="s">
        <v>91</v>
      </c>
      <c r="D3322" t="s">
        <v>170</v>
      </c>
      <c r="E3322" t="s">
        <v>182</v>
      </c>
      <c r="F3322" s="69">
        <v>6.6667280197143555</v>
      </c>
      <c r="G3322" s="69">
        <v>6.7005834579467773</v>
      </c>
      <c r="H3322" s="69">
        <v>0.28875568509101868</v>
      </c>
      <c r="I3322" s="69">
        <v>71.645179748535156</v>
      </c>
      <c r="J3322" s="64">
        <v>0</v>
      </c>
    </row>
    <row r="3323" spans="1:10" x14ac:dyDescent="0.25">
      <c r="A3323" s="3" t="str">
        <f t="shared" si="51"/>
        <v>IndustryOffices, Hotels, Finance, Services6/17/2021 (5:00pm-6:00pm)10</v>
      </c>
      <c r="B3323" t="s">
        <v>62</v>
      </c>
      <c r="C3323" t="s">
        <v>91</v>
      </c>
      <c r="D3323" t="s">
        <v>170</v>
      </c>
      <c r="E3323" t="s">
        <v>183</v>
      </c>
      <c r="F3323" s="69">
        <v>7.9080057144165039</v>
      </c>
      <c r="G3323" s="69">
        <v>7.8941421508789063</v>
      </c>
      <c r="H3323" s="69">
        <v>0.31825906038284302</v>
      </c>
      <c r="I3323" s="69">
        <v>74.743698120117188</v>
      </c>
      <c r="J3323" s="64">
        <v>0</v>
      </c>
    </row>
    <row r="3324" spans="1:10" x14ac:dyDescent="0.25">
      <c r="A3324" s="3" t="str">
        <f t="shared" si="51"/>
        <v>IndustryOffices, Hotels, Finance, Services6/17/2021 (5:00pm-6:00pm)11</v>
      </c>
      <c r="B3324" t="s">
        <v>62</v>
      </c>
      <c r="C3324" t="s">
        <v>91</v>
      </c>
      <c r="D3324" t="s">
        <v>170</v>
      </c>
      <c r="E3324" t="s">
        <v>184</v>
      </c>
      <c r="F3324" s="69">
        <v>8.9339256286621094</v>
      </c>
      <c r="G3324" s="69">
        <v>8.977971076965332</v>
      </c>
      <c r="H3324" s="69">
        <v>0.33399134874343872</v>
      </c>
      <c r="I3324" s="69">
        <v>76.172195434570313</v>
      </c>
      <c r="J3324" s="64">
        <v>0</v>
      </c>
    </row>
    <row r="3325" spans="1:10" x14ac:dyDescent="0.25">
      <c r="A3325" s="3" t="str">
        <f t="shared" si="51"/>
        <v>IndustryOffices, Hotels, Finance, Services6/17/2021 (5:00pm-6:00pm)12</v>
      </c>
      <c r="B3325" t="s">
        <v>62</v>
      </c>
      <c r="C3325" t="s">
        <v>91</v>
      </c>
      <c r="D3325" t="s">
        <v>170</v>
      </c>
      <c r="E3325" t="s">
        <v>185</v>
      </c>
      <c r="F3325" s="69">
        <v>9.3508129119873047</v>
      </c>
      <c r="G3325" s="69">
        <v>9.7356367111206055</v>
      </c>
      <c r="H3325" s="69">
        <v>0.30147859454154968</v>
      </c>
      <c r="I3325" s="69">
        <v>80.367851257324219</v>
      </c>
      <c r="J3325" s="64">
        <v>0</v>
      </c>
    </row>
    <row r="3326" spans="1:10" x14ac:dyDescent="0.25">
      <c r="A3326" s="3" t="str">
        <f t="shared" si="51"/>
        <v>IndustryOffices, Hotels, Finance, Services6/17/2021 (5:00pm-6:00pm)13</v>
      </c>
      <c r="B3326" t="s">
        <v>62</v>
      </c>
      <c r="C3326" t="s">
        <v>91</v>
      </c>
      <c r="D3326" t="s">
        <v>170</v>
      </c>
      <c r="E3326" t="s">
        <v>186</v>
      </c>
      <c r="F3326" s="69">
        <v>9.786407470703125</v>
      </c>
      <c r="G3326" s="69">
        <v>9.9975309371948242</v>
      </c>
      <c r="H3326" s="69">
        <v>0.33269038796424866</v>
      </c>
      <c r="I3326" s="69">
        <v>84.00372314453125</v>
      </c>
      <c r="J3326" s="64">
        <v>0</v>
      </c>
    </row>
    <row r="3327" spans="1:10" x14ac:dyDescent="0.25">
      <c r="A3327" s="3" t="str">
        <f t="shared" si="51"/>
        <v>IndustryOffices, Hotels, Finance, Services6/17/2021 (5:00pm-6:00pm)14</v>
      </c>
      <c r="B3327" t="s">
        <v>62</v>
      </c>
      <c r="C3327" t="s">
        <v>91</v>
      </c>
      <c r="D3327" t="s">
        <v>170</v>
      </c>
      <c r="E3327" t="s">
        <v>187</v>
      </c>
      <c r="F3327" s="69">
        <v>10.222206115722656</v>
      </c>
      <c r="G3327" s="69">
        <v>10.316667556762695</v>
      </c>
      <c r="H3327" s="69">
        <v>0.25087189674377441</v>
      </c>
      <c r="I3327" s="69">
        <v>85.78057861328125</v>
      </c>
      <c r="J3327" s="64">
        <v>0</v>
      </c>
    </row>
    <row r="3328" spans="1:10" x14ac:dyDescent="0.25">
      <c r="A3328" s="3" t="str">
        <f t="shared" si="51"/>
        <v>IndustryOffices, Hotels, Finance, Services6/17/2021 (5:00pm-6:00pm)15</v>
      </c>
      <c r="B3328" t="s">
        <v>62</v>
      </c>
      <c r="C3328" t="s">
        <v>91</v>
      </c>
      <c r="D3328" t="s">
        <v>170</v>
      </c>
      <c r="E3328" t="s">
        <v>188</v>
      </c>
      <c r="F3328" s="69">
        <v>10.353706359863281</v>
      </c>
      <c r="G3328" s="69">
        <v>10.320258140563965</v>
      </c>
      <c r="H3328" s="69">
        <v>0.11275284737348557</v>
      </c>
      <c r="I3328" s="69">
        <v>86.859291076660156</v>
      </c>
      <c r="J3328" s="64">
        <v>0</v>
      </c>
    </row>
    <row r="3329" spans="1:10" x14ac:dyDescent="0.25">
      <c r="A3329" s="3" t="str">
        <f t="shared" si="51"/>
        <v>IndustryOffices, Hotels, Finance, Services6/17/2021 (5:00pm-6:00pm)16</v>
      </c>
      <c r="B3329" t="s">
        <v>62</v>
      </c>
      <c r="C3329" t="s">
        <v>91</v>
      </c>
      <c r="D3329" t="s">
        <v>170</v>
      </c>
      <c r="E3329" t="s">
        <v>189</v>
      </c>
      <c r="F3329" s="69">
        <v>10.106351852416992</v>
      </c>
      <c r="G3329" s="69">
        <v>10.139800071716309</v>
      </c>
      <c r="H3329" s="69">
        <v>0.11275286227464676</v>
      </c>
      <c r="I3329" s="69">
        <v>86.181571960449219</v>
      </c>
      <c r="J3329" s="64">
        <v>0</v>
      </c>
    </row>
    <row r="3330" spans="1:10" x14ac:dyDescent="0.25">
      <c r="A3330" s="3" t="str">
        <f t="shared" si="51"/>
        <v>IndustryOffices, Hotels, Finance, Services6/17/2021 (5:00pm-6:00pm)17</v>
      </c>
      <c r="B3330" t="s">
        <v>62</v>
      </c>
      <c r="C3330" t="s">
        <v>91</v>
      </c>
      <c r="D3330" t="s">
        <v>170</v>
      </c>
      <c r="E3330" t="s">
        <v>190</v>
      </c>
      <c r="F3330" s="69">
        <v>10.104127883911133</v>
      </c>
      <c r="G3330" s="69">
        <v>9.7690563201904297</v>
      </c>
      <c r="H3330" s="69">
        <v>0.22487717866897583</v>
      </c>
      <c r="I3330" s="69">
        <v>86.045463562011719</v>
      </c>
      <c r="J3330" s="64">
        <v>0</v>
      </c>
    </row>
    <row r="3331" spans="1:10" x14ac:dyDescent="0.25">
      <c r="A3331" s="3" t="str">
        <f t="shared" ref="A3331:A3394" si="52">B3331&amp;C3331&amp;D3331&amp;E3331</f>
        <v>IndustryOffices, Hotels, Finance, Services6/17/2021 (5:00pm-6:00pm)18</v>
      </c>
      <c r="B3331" t="s">
        <v>62</v>
      </c>
      <c r="C3331" t="s">
        <v>91</v>
      </c>
      <c r="D3331" t="s">
        <v>170</v>
      </c>
      <c r="E3331" t="s">
        <v>191</v>
      </c>
      <c r="F3331" s="69">
        <v>9.2181968688964844</v>
      </c>
      <c r="G3331" s="69">
        <v>8.1358194351196289</v>
      </c>
      <c r="H3331" s="69">
        <v>0.25470232963562012</v>
      </c>
      <c r="I3331" s="69">
        <v>84.916702270507813</v>
      </c>
      <c r="J3331" s="64">
        <v>0</v>
      </c>
    </row>
    <row r="3332" spans="1:10" x14ac:dyDescent="0.25">
      <c r="A3332" s="3" t="str">
        <f t="shared" si="52"/>
        <v>IndustryOffices, Hotels, Finance, Services6/17/2021 (5:00pm-6:00pm)19</v>
      </c>
      <c r="B3332" t="s">
        <v>62</v>
      </c>
      <c r="C3332" t="s">
        <v>91</v>
      </c>
      <c r="D3332" t="s">
        <v>170</v>
      </c>
      <c r="E3332" t="s">
        <v>192</v>
      </c>
      <c r="F3332" s="69">
        <v>8.0196256637573242</v>
      </c>
      <c r="G3332" s="69">
        <v>7.6327924728393555</v>
      </c>
      <c r="H3332" s="69">
        <v>0.2837822437286377</v>
      </c>
      <c r="I3332" s="69">
        <v>83.218231201171875</v>
      </c>
      <c r="J3332" s="64">
        <v>0</v>
      </c>
    </row>
    <row r="3333" spans="1:10" x14ac:dyDescent="0.25">
      <c r="A3333" s="3" t="str">
        <f t="shared" si="52"/>
        <v>IndustryOffices, Hotels, Finance, Services6/17/2021 (5:00pm-6:00pm)20</v>
      </c>
      <c r="B3333" t="s">
        <v>62</v>
      </c>
      <c r="C3333" t="s">
        <v>91</v>
      </c>
      <c r="D3333" t="s">
        <v>170</v>
      </c>
      <c r="E3333" t="s">
        <v>193</v>
      </c>
      <c r="F3333" s="69">
        <v>7.1563377380371094</v>
      </c>
      <c r="G3333" s="69">
        <v>6.7391180992126465</v>
      </c>
      <c r="H3333" s="69">
        <v>0.32517346739768982</v>
      </c>
      <c r="I3333" s="69">
        <v>80.48211669921875</v>
      </c>
      <c r="J3333" s="64">
        <v>0</v>
      </c>
    </row>
    <row r="3334" spans="1:10" x14ac:dyDescent="0.25">
      <c r="A3334" s="3" t="str">
        <f t="shared" si="52"/>
        <v>IndustryOffices, Hotels, Finance, Services6/17/2021 (5:00pm-6:00pm)21</v>
      </c>
      <c r="B3334" t="s">
        <v>62</v>
      </c>
      <c r="C3334" t="s">
        <v>91</v>
      </c>
      <c r="D3334" t="s">
        <v>170</v>
      </c>
      <c r="E3334" t="s">
        <v>194</v>
      </c>
      <c r="F3334" s="69">
        <v>6.4970278739929199</v>
      </c>
      <c r="G3334" s="69">
        <v>6.3559017181396484</v>
      </c>
      <c r="H3334" s="69">
        <v>0.25059536099433899</v>
      </c>
      <c r="I3334" s="69">
        <v>77.188453674316406</v>
      </c>
      <c r="J3334" s="64">
        <v>0</v>
      </c>
    </row>
    <row r="3335" spans="1:10" x14ac:dyDescent="0.25">
      <c r="A3335" s="3" t="str">
        <f t="shared" si="52"/>
        <v>IndustryOffices, Hotels, Finance, Services6/17/2021 (5:00pm-6:00pm)22</v>
      </c>
      <c r="B3335" t="s">
        <v>62</v>
      </c>
      <c r="C3335" t="s">
        <v>91</v>
      </c>
      <c r="D3335" t="s">
        <v>170</v>
      </c>
      <c r="E3335" t="s">
        <v>195</v>
      </c>
      <c r="F3335" s="69">
        <v>5.8301935195922852</v>
      </c>
      <c r="G3335" s="69">
        <v>5.6081342697143555</v>
      </c>
      <c r="H3335" s="69">
        <v>0.20635251700878143</v>
      </c>
      <c r="I3335" s="69">
        <v>74.349868774414063</v>
      </c>
      <c r="J3335" s="64">
        <v>0</v>
      </c>
    </row>
    <row r="3336" spans="1:10" x14ac:dyDescent="0.25">
      <c r="A3336" s="3" t="str">
        <f t="shared" si="52"/>
        <v>IndustryOffices, Hotels, Finance, Services6/17/2021 (5:00pm-6:00pm)23</v>
      </c>
      <c r="B3336" t="s">
        <v>62</v>
      </c>
      <c r="C3336" t="s">
        <v>91</v>
      </c>
      <c r="D3336" t="s">
        <v>170</v>
      </c>
      <c r="E3336" t="s">
        <v>196</v>
      </c>
      <c r="F3336" s="69">
        <v>5.012535572052002</v>
      </c>
      <c r="G3336" s="69">
        <v>4.7998852729797363</v>
      </c>
      <c r="H3336" s="69">
        <v>0.20853829383850098</v>
      </c>
      <c r="I3336" s="69">
        <v>72.762687683105469</v>
      </c>
      <c r="J3336" s="64">
        <v>0</v>
      </c>
    </row>
    <row r="3337" spans="1:10" x14ac:dyDescent="0.25">
      <c r="A3337" s="3" t="str">
        <f t="shared" si="52"/>
        <v>IndustryOffices, Hotels, Finance, Services6/17/2021 (5:00pm-6:00pm)24</v>
      </c>
      <c r="B3337" t="s">
        <v>62</v>
      </c>
      <c r="C3337" t="s">
        <v>91</v>
      </c>
      <c r="D3337" t="s">
        <v>170</v>
      </c>
      <c r="E3337" t="s">
        <v>197</v>
      </c>
      <c r="F3337" s="69">
        <v>4.5903892517089844</v>
      </c>
      <c r="G3337" s="69">
        <v>4.2797203063964844</v>
      </c>
      <c r="H3337" s="69">
        <v>0.22394116222858429</v>
      </c>
      <c r="I3337" s="69">
        <v>71.193702697753906</v>
      </c>
      <c r="J3337" s="64">
        <v>0</v>
      </c>
    </row>
    <row r="3338" spans="1:10" x14ac:dyDescent="0.25">
      <c r="A3338" s="3" t="str">
        <f t="shared" si="52"/>
        <v>IndustryOffices, Hotels, Finance, Services7/9/2021 (5:50pm-8:55pm)1</v>
      </c>
      <c r="B3338" t="s">
        <v>62</v>
      </c>
      <c r="C3338" t="s">
        <v>91</v>
      </c>
      <c r="D3338" t="s">
        <v>171</v>
      </c>
      <c r="E3338" t="s">
        <v>174</v>
      </c>
      <c r="F3338" s="69">
        <v>4.534632682800293</v>
      </c>
      <c r="G3338" s="69">
        <v>4.4866461753845215</v>
      </c>
      <c r="H3338" s="69">
        <v>0.15449713170528412</v>
      </c>
      <c r="I3338" s="69">
        <v>74.594955444335938</v>
      </c>
      <c r="J3338" s="64">
        <v>0</v>
      </c>
    </row>
    <row r="3339" spans="1:10" x14ac:dyDescent="0.25">
      <c r="A3339" s="3" t="str">
        <f t="shared" si="52"/>
        <v>IndustryOffices, Hotels, Finance, Services7/9/2021 (5:50pm-8:55pm)2</v>
      </c>
      <c r="B3339" t="s">
        <v>62</v>
      </c>
      <c r="C3339" t="s">
        <v>91</v>
      </c>
      <c r="D3339" t="s">
        <v>171</v>
      </c>
      <c r="E3339" t="s">
        <v>175</v>
      </c>
      <c r="F3339" s="69">
        <v>4.4400172233581543</v>
      </c>
      <c r="G3339" s="69">
        <v>4.2592906951904297</v>
      </c>
      <c r="H3339" s="69">
        <v>0.12654940783977509</v>
      </c>
      <c r="I3339" s="69">
        <v>73.925445556640625</v>
      </c>
      <c r="J3339" s="64">
        <v>0</v>
      </c>
    </row>
    <row r="3340" spans="1:10" x14ac:dyDescent="0.25">
      <c r="A3340" s="3" t="str">
        <f t="shared" si="52"/>
        <v>IndustryOffices, Hotels, Finance, Services7/9/2021 (5:50pm-8:55pm)3</v>
      </c>
      <c r="B3340" t="s">
        <v>62</v>
      </c>
      <c r="C3340" t="s">
        <v>91</v>
      </c>
      <c r="D3340" t="s">
        <v>171</v>
      </c>
      <c r="E3340" t="s">
        <v>176</v>
      </c>
      <c r="F3340" s="69">
        <v>4.161168098449707</v>
      </c>
      <c r="G3340" s="69">
        <v>4.2478570938110352</v>
      </c>
      <c r="H3340" s="69">
        <v>0.12197569012641907</v>
      </c>
      <c r="I3340" s="69">
        <v>73.276588439941406</v>
      </c>
      <c r="J3340" s="64">
        <v>0</v>
      </c>
    </row>
    <row r="3341" spans="1:10" x14ac:dyDescent="0.25">
      <c r="A3341" s="3" t="str">
        <f t="shared" si="52"/>
        <v>IndustryOffices, Hotels, Finance, Services7/9/2021 (5:50pm-8:55pm)4</v>
      </c>
      <c r="B3341" t="s">
        <v>62</v>
      </c>
      <c r="C3341" t="s">
        <v>91</v>
      </c>
      <c r="D3341" t="s">
        <v>171</v>
      </c>
      <c r="E3341" t="s">
        <v>177</v>
      </c>
      <c r="F3341" s="69">
        <v>4.2614750862121582</v>
      </c>
      <c r="G3341" s="69">
        <v>4.2393651008605957</v>
      </c>
      <c r="H3341" s="69">
        <v>9.957827627658844E-2</v>
      </c>
      <c r="I3341" s="69">
        <v>72.571159362792969</v>
      </c>
      <c r="J3341" s="64">
        <v>0</v>
      </c>
    </row>
    <row r="3342" spans="1:10" x14ac:dyDescent="0.25">
      <c r="A3342" s="3" t="str">
        <f t="shared" si="52"/>
        <v>IndustryOffices, Hotels, Finance, Services7/9/2021 (5:50pm-8:55pm)5</v>
      </c>
      <c r="B3342" t="s">
        <v>62</v>
      </c>
      <c r="C3342" t="s">
        <v>91</v>
      </c>
      <c r="D3342" t="s">
        <v>171</v>
      </c>
      <c r="E3342" t="s">
        <v>178</v>
      </c>
      <c r="F3342" s="69">
        <v>4.3929781913757324</v>
      </c>
      <c r="G3342" s="69">
        <v>4.3050665855407715</v>
      </c>
      <c r="H3342" s="69">
        <v>0.10155182331800461</v>
      </c>
      <c r="I3342" s="69">
        <v>72.122833251953125</v>
      </c>
      <c r="J3342" s="64">
        <v>0</v>
      </c>
    </row>
    <row r="3343" spans="1:10" x14ac:dyDescent="0.25">
      <c r="A3343" s="3" t="str">
        <f t="shared" si="52"/>
        <v>IndustryOffices, Hotels, Finance, Services7/9/2021 (5:50pm-8:55pm)6</v>
      </c>
      <c r="B3343" t="s">
        <v>62</v>
      </c>
      <c r="C3343" t="s">
        <v>91</v>
      </c>
      <c r="D3343" t="s">
        <v>171</v>
      </c>
      <c r="E3343" t="s">
        <v>179</v>
      </c>
      <c r="F3343" s="69">
        <v>4.8455686569213867</v>
      </c>
      <c r="G3343" s="69">
        <v>4.636751651763916</v>
      </c>
      <c r="H3343" s="69">
        <v>0.12819774448871613</v>
      </c>
      <c r="I3343" s="69">
        <v>71.608734130859375</v>
      </c>
      <c r="J3343" s="64">
        <v>0</v>
      </c>
    </row>
    <row r="3344" spans="1:10" x14ac:dyDescent="0.25">
      <c r="A3344" s="3" t="str">
        <f t="shared" si="52"/>
        <v>IndustryOffices, Hotels, Finance, Services7/9/2021 (5:50pm-8:55pm)7</v>
      </c>
      <c r="B3344" t="s">
        <v>62</v>
      </c>
      <c r="C3344" t="s">
        <v>91</v>
      </c>
      <c r="D3344" t="s">
        <v>171</v>
      </c>
      <c r="E3344" t="s">
        <v>180</v>
      </c>
      <c r="F3344" s="69">
        <v>5.2239603996276855</v>
      </c>
      <c r="G3344" s="69">
        <v>5.0524230003356934</v>
      </c>
      <c r="H3344" s="69">
        <v>0.1456637978553772</v>
      </c>
      <c r="I3344" s="69">
        <v>71.128684997558594</v>
      </c>
      <c r="J3344" s="64">
        <v>0</v>
      </c>
    </row>
    <row r="3345" spans="1:10" x14ac:dyDescent="0.25">
      <c r="A3345" s="3" t="str">
        <f t="shared" si="52"/>
        <v>IndustryOffices, Hotels, Finance, Services7/9/2021 (5:50pm-8:55pm)8</v>
      </c>
      <c r="B3345" t="s">
        <v>62</v>
      </c>
      <c r="C3345" t="s">
        <v>91</v>
      </c>
      <c r="D3345" t="s">
        <v>171</v>
      </c>
      <c r="E3345" t="s">
        <v>181</v>
      </c>
      <c r="F3345" s="69">
        <v>6.121370792388916</v>
      </c>
      <c r="G3345" s="69">
        <v>6.0303287506103516</v>
      </c>
      <c r="H3345" s="69">
        <v>0.15361776947975159</v>
      </c>
      <c r="I3345" s="69">
        <v>71.496299743652344</v>
      </c>
      <c r="J3345" s="64">
        <v>0</v>
      </c>
    </row>
    <row r="3346" spans="1:10" x14ac:dyDescent="0.25">
      <c r="A3346" s="3" t="str">
        <f t="shared" si="52"/>
        <v>IndustryOffices, Hotels, Finance, Services7/9/2021 (5:50pm-8:55pm)9</v>
      </c>
      <c r="B3346" t="s">
        <v>62</v>
      </c>
      <c r="C3346" t="s">
        <v>91</v>
      </c>
      <c r="D3346" t="s">
        <v>171</v>
      </c>
      <c r="E3346" t="s">
        <v>182</v>
      </c>
      <c r="F3346" s="69">
        <v>7.6195392608642578</v>
      </c>
      <c r="G3346" s="69">
        <v>7.5424981117248535</v>
      </c>
      <c r="H3346" s="69">
        <v>0.18996527791023254</v>
      </c>
      <c r="I3346" s="69">
        <v>74.00103759765625</v>
      </c>
      <c r="J3346" s="64">
        <v>0</v>
      </c>
    </row>
    <row r="3347" spans="1:10" x14ac:dyDescent="0.25">
      <c r="A3347" s="3" t="str">
        <f t="shared" si="52"/>
        <v>IndustryOffices, Hotels, Finance, Services7/9/2021 (5:50pm-8:55pm)10</v>
      </c>
      <c r="B3347" t="s">
        <v>62</v>
      </c>
      <c r="C3347" t="s">
        <v>91</v>
      </c>
      <c r="D3347" t="s">
        <v>171</v>
      </c>
      <c r="E3347" t="s">
        <v>183</v>
      </c>
      <c r="F3347" s="69">
        <v>9.0812292098999023</v>
      </c>
      <c r="G3347" s="69">
        <v>8.9459600448608398</v>
      </c>
      <c r="H3347" s="69">
        <v>0.25271475315093994</v>
      </c>
      <c r="I3347" s="69">
        <v>77.696861267089844</v>
      </c>
      <c r="J3347" s="64">
        <v>0</v>
      </c>
    </row>
    <row r="3348" spans="1:10" x14ac:dyDescent="0.25">
      <c r="A3348" s="3" t="str">
        <f t="shared" si="52"/>
        <v>IndustryOffices, Hotels, Finance, Services7/9/2021 (5:50pm-8:55pm)11</v>
      </c>
      <c r="B3348" t="s">
        <v>62</v>
      </c>
      <c r="C3348" t="s">
        <v>91</v>
      </c>
      <c r="D3348" t="s">
        <v>171</v>
      </c>
      <c r="E3348" t="s">
        <v>184</v>
      </c>
      <c r="F3348" s="69">
        <v>9.9052448272705078</v>
      </c>
      <c r="G3348" s="69">
        <v>10.19370174407959</v>
      </c>
      <c r="H3348" s="69">
        <v>0.26135674118995667</v>
      </c>
      <c r="I3348" s="69">
        <v>82.08978271484375</v>
      </c>
      <c r="J3348" s="64">
        <v>0</v>
      </c>
    </row>
    <row r="3349" spans="1:10" x14ac:dyDescent="0.25">
      <c r="A3349" s="3" t="str">
        <f t="shared" si="52"/>
        <v>IndustryOffices, Hotels, Finance, Services7/9/2021 (5:50pm-8:55pm)12</v>
      </c>
      <c r="B3349" t="s">
        <v>62</v>
      </c>
      <c r="C3349" t="s">
        <v>91</v>
      </c>
      <c r="D3349" t="s">
        <v>171</v>
      </c>
      <c r="E3349" t="s">
        <v>185</v>
      </c>
      <c r="F3349" s="69">
        <v>10.590067863464355</v>
      </c>
      <c r="G3349" s="69">
        <v>11.018036842346191</v>
      </c>
      <c r="H3349" s="69">
        <v>0.21621620655059814</v>
      </c>
      <c r="I3349" s="69">
        <v>85.038330078125</v>
      </c>
      <c r="J3349" s="64">
        <v>0</v>
      </c>
    </row>
    <row r="3350" spans="1:10" x14ac:dyDescent="0.25">
      <c r="A3350" s="3" t="str">
        <f t="shared" si="52"/>
        <v>IndustryOffices, Hotels, Finance, Services7/9/2021 (5:50pm-8:55pm)13</v>
      </c>
      <c r="B3350" t="s">
        <v>62</v>
      </c>
      <c r="C3350" t="s">
        <v>91</v>
      </c>
      <c r="D3350" t="s">
        <v>171</v>
      </c>
      <c r="E3350" t="s">
        <v>186</v>
      </c>
      <c r="F3350" s="69">
        <v>10.697113037109375</v>
      </c>
      <c r="G3350" s="69">
        <v>11.153696060180664</v>
      </c>
      <c r="H3350" s="69">
        <v>0.20911931991577148</v>
      </c>
      <c r="I3350" s="69">
        <v>87.18621826171875</v>
      </c>
      <c r="J3350" s="64">
        <v>0</v>
      </c>
    </row>
    <row r="3351" spans="1:10" x14ac:dyDescent="0.25">
      <c r="A3351" s="3" t="str">
        <f t="shared" si="52"/>
        <v>IndustryOffices, Hotels, Finance, Services7/9/2021 (5:50pm-8:55pm)14</v>
      </c>
      <c r="B3351" t="s">
        <v>62</v>
      </c>
      <c r="C3351" t="s">
        <v>91</v>
      </c>
      <c r="D3351" t="s">
        <v>171</v>
      </c>
      <c r="E3351" t="s">
        <v>187</v>
      </c>
      <c r="F3351" s="69">
        <v>11.430718421936035</v>
      </c>
      <c r="G3351" s="69">
        <v>11.31622314453125</v>
      </c>
      <c r="H3351" s="69">
        <v>0.23573713004589081</v>
      </c>
      <c r="I3351" s="69">
        <v>88.968986511230469</v>
      </c>
      <c r="J3351" s="64">
        <v>0</v>
      </c>
    </row>
    <row r="3352" spans="1:10" x14ac:dyDescent="0.25">
      <c r="A3352" s="3" t="str">
        <f t="shared" si="52"/>
        <v>IndustryOffices, Hotels, Finance, Services7/9/2021 (5:50pm-8:55pm)15</v>
      </c>
      <c r="B3352" t="s">
        <v>62</v>
      </c>
      <c r="C3352" t="s">
        <v>91</v>
      </c>
      <c r="D3352" t="s">
        <v>171</v>
      </c>
      <c r="E3352" t="s">
        <v>188</v>
      </c>
      <c r="F3352" s="69">
        <v>11.376890182495117</v>
      </c>
      <c r="G3352" s="69">
        <v>11.317905426025391</v>
      </c>
      <c r="H3352" s="69">
        <v>0.10410108417272568</v>
      </c>
      <c r="I3352" s="69">
        <v>89.996429443359375</v>
      </c>
      <c r="J3352" s="64">
        <v>0</v>
      </c>
    </row>
    <row r="3353" spans="1:10" x14ac:dyDescent="0.25">
      <c r="A3353" s="3" t="str">
        <f t="shared" si="52"/>
        <v>IndustryOffices, Hotels, Finance, Services7/9/2021 (5:50pm-8:55pm)16</v>
      </c>
      <c r="B3353" t="s">
        <v>62</v>
      </c>
      <c r="C3353" t="s">
        <v>91</v>
      </c>
      <c r="D3353" t="s">
        <v>171</v>
      </c>
      <c r="E3353" t="s">
        <v>189</v>
      </c>
      <c r="F3353" s="69">
        <v>11.20166015625</v>
      </c>
      <c r="G3353" s="69">
        <v>11.260644912719727</v>
      </c>
      <c r="H3353" s="69">
        <v>0.10410107672214508</v>
      </c>
      <c r="I3353" s="69">
        <v>90.949699401855469</v>
      </c>
      <c r="J3353" s="64">
        <v>0</v>
      </c>
    </row>
    <row r="3354" spans="1:10" x14ac:dyDescent="0.25">
      <c r="A3354" s="3" t="str">
        <f t="shared" si="52"/>
        <v>IndustryOffices, Hotels, Finance, Services7/9/2021 (5:50pm-8:55pm)17</v>
      </c>
      <c r="B3354" t="s">
        <v>62</v>
      </c>
      <c r="C3354" t="s">
        <v>91</v>
      </c>
      <c r="D3354" t="s">
        <v>171</v>
      </c>
      <c r="E3354" t="s">
        <v>190</v>
      </c>
      <c r="F3354" s="69">
        <v>10.90496826171875</v>
      </c>
      <c r="G3354" s="69">
        <v>10.83432674407959</v>
      </c>
      <c r="H3354" s="69">
        <v>0.15397420525550842</v>
      </c>
      <c r="I3354" s="69">
        <v>91.651573181152344</v>
      </c>
      <c r="J3354" s="64">
        <v>0</v>
      </c>
    </row>
    <row r="3355" spans="1:10" x14ac:dyDescent="0.25">
      <c r="A3355" s="3" t="str">
        <f t="shared" si="52"/>
        <v>IndustryOffices, Hotels, Finance, Services7/9/2021 (5:50pm-8:55pm)18</v>
      </c>
      <c r="B3355" t="s">
        <v>62</v>
      </c>
      <c r="C3355" t="s">
        <v>91</v>
      </c>
      <c r="D3355" t="s">
        <v>171</v>
      </c>
      <c r="E3355" t="s">
        <v>191</v>
      </c>
      <c r="F3355" s="69">
        <v>9.5056991577148438</v>
      </c>
      <c r="G3355" s="69">
        <v>9.6857395172119141</v>
      </c>
      <c r="H3355" s="69">
        <v>0.20769700407981873</v>
      </c>
      <c r="I3355" s="69">
        <v>91.051933288574219</v>
      </c>
      <c r="J3355" s="64">
        <v>0</v>
      </c>
    </row>
    <row r="3356" spans="1:10" x14ac:dyDescent="0.25">
      <c r="A3356" s="3" t="str">
        <f t="shared" si="52"/>
        <v>IndustryOffices, Hotels, Finance, Services7/9/2021 (5:50pm-8:55pm)19</v>
      </c>
      <c r="B3356" t="s">
        <v>62</v>
      </c>
      <c r="C3356" t="s">
        <v>91</v>
      </c>
      <c r="D3356" t="s">
        <v>171</v>
      </c>
      <c r="E3356" t="s">
        <v>192</v>
      </c>
      <c r="F3356" s="69">
        <v>8.5420942306518555</v>
      </c>
      <c r="G3356" s="69">
        <v>8.0234603881835938</v>
      </c>
      <c r="H3356" s="69">
        <v>0.17834016680717468</v>
      </c>
      <c r="I3356" s="69">
        <v>89.718017578125</v>
      </c>
      <c r="J3356" s="64">
        <v>0</v>
      </c>
    </row>
    <row r="3357" spans="1:10" x14ac:dyDescent="0.25">
      <c r="A3357" s="3" t="str">
        <f t="shared" si="52"/>
        <v>IndustryOffices, Hotels, Finance, Services7/9/2021 (5:50pm-8:55pm)20</v>
      </c>
      <c r="B3357" t="s">
        <v>62</v>
      </c>
      <c r="C3357" t="s">
        <v>91</v>
      </c>
      <c r="D3357" t="s">
        <v>171</v>
      </c>
      <c r="E3357" t="s">
        <v>193</v>
      </c>
      <c r="F3357" s="69">
        <v>7.5335111618041992</v>
      </c>
      <c r="G3357" s="69">
        <v>7.2944059371948242</v>
      </c>
      <c r="H3357" s="69">
        <v>0.1611623615026474</v>
      </c>
      <c r="I3357" s="69">
        <v>87.176605224609375</v>
      </c>
      <c r="J3357" s="64">
        <v>0</v>
      </c>
    </row>
    <row r="3358" spans="1:10" x14ac:dyDescent="0.25">
      <c r="A3358" s="3" t="str">
        <f t="shared" si="52"/>
        <v>IndustryOffices, Hotels, Finance, Services7/9/2021 (5:50pm-8:55pm)21</v>
      </c>
      <c r="B3358" t="s">
        <v>62</v>
      </c>
      <c r="C3358" t="s">
        <v>91</v>
      </c>
      <c r="D3358" t="s">
        <v>171</v>
      </c>
      <c r="E3358" t="s">
        <v>194</v>
      </c>
      <c r="F3358" s="69">
        <v>7.1926159858703613</v>
      </c>
      <c r="G3358" s="69">
        <v>6.9504299163818359</v>
      </c>
      <c r="H3358" s="69">
        <v>0.15895417332649231</v>
      </c>
      <c r="I3358" s="69">
        <v>83.774482727050781</v>
      </c>
      <c r="J3358" s="64">
        <v>0</v>
      </c>
    </row>
    <row r="3359" spans="1:10" x14ac:dyDescent="0.25">
      <c r="A3359" s="3" t="str">
        <f t="shared" si="52"/>
        <v>IndustryOffices, Hotels, Finance, Services7/9/2021 (5:50pm-8:55pm)22</v>
      </c>
      <c r="B3359" t="s">
        <v>62</v>
      </c>
      <c r="C3359" t="s">
        <v>91</v>
      </c>
      <c r="D3359" t="s">
        <v>171</v>
      </c>
      <c r="E3359" t="s">
        <v>195</v>
      </c>
      <c r="F3359" s="69">
        <v>6.312220573425293</v>
      </c>
      <c r="G3359" s="69">
        <v>6.7470006942749023</v>
      </c>
      <c r="H3359" s="69">
        <v>0.18890069425106049</v>
      </c>
      <c r="I3359" s="69">
        <v>80.312400817871094</v>
      </c>
      <c r="J3359" s="64">
        <v>0</v>
      </c>
    </row>
    <row r="3360" spans="1:10" x14ac:dyDescent="0.25">
      <c r="A3360" s="3" t="str">
        <f t="shared" si="52"/>
        <v>IndustryOffices, Hotels, Finance, Services7/9/2021 (5:50pm-8:55pm)23</v>
      </c>
      <c r="B3360" t="s">
        <v>62</v>
      </c>
      <c r="C3360" t="s">
        <v>91</v>
      </c>
      <c r="D3360" t="s">
        <v>171</v>
      </c>
      <c r="E3360" t="s">
        <v>196</v>
      </c>
      <c r="F3360" s="69">
        <v>5.4468541145324707</v>
      </c>
      <c r="G3360" s="69">
        <v>5.841249942779541</v>
      </c>
      <c r="H3360" s="69">
        <v>0.22718256711959839</v>
      </c>
      <c r="I3360" s="69">
        <v>78.560638427734375</v>
      </c>
      <c r="J3360" s="64">
        <v>0</v>
      </c>
    </row>
    <row r="3361" spans="1:10" x14ac:dyDescent="0.25">
      <c r="A3361" s="3" t="str">
        <f t="shared" si="52"/>
        <v>IndustryOffices, Hotels, Finance, Services7/9/2021 (5:50pm-8:55pm)24</v>
      </c>
      <c r="B3361" t="s">
        <v>62</v>
      </c>
      <c r="C3361" t="s">
        <v>91</v>
      </c>
      <c r="D3361" t="s">
        <v>171</v>
      </c>
      <c r="E3361" t="s">
        <v>197</v>
      </c>
      <c r="F3361" s="69">
        <v>4.9946131706237793</v>
      </c>
      <c r="G3361" s="69">
        <v>5.1794209480285645</v>
      </c>
      <c r="H3361" s="69">
        <v>0.21293838322162628</v>
      </c>
      <c r="I3361" s="69">
        <v>77.286949157714844</v>
      </c>
      <c r="J3361" s="64">
        <v>0</v>
      </c>
    </row>
    <row r="3362" spans="1:10" x14ac:dyDescent="0.25">
      <c r="A3362" s="3" t="str">
        <f t="shared" si="52"/>
        <v>IndustryOffices, Hotels, Finance, Services8/27/2021 (5:00pm-6:00pm)1</v>
      </c>
      <c r="B3362" t="s">
        <v>62</v>
      </c>
      <c r="C3362" t="s">
        <v>91</v>
      </c>
      <c r="D3362" t="s">
        <v>172</v>
      </c>
      <c r="E3362" t="s">
        <v>174</v>
      </c>
      <c r="F3362" s="69">
        <v>4.3296632766723633</v>
      </c>
      <c r="G3362" s="69">
        <v>4.2213630676269531</v>
      </c>
      <c r="H3362" s="69">
        <v>0.15380740165710449</v>
      </c>
      <c r="I3362" s="69">
        <v>73.771636962890625</v>
      </c>
      <c r="J3362" s="64">
        <v>0</v>
      </c>
    </row>
    <row r="3363" spans="1:10" x14ac:dyDescent="0.25">
      <c r="A3363" s="3" t="str">
        <f t="shared" si="52"/>
        <v>IndustryOffices, Hotels, Finance, Services8/27/2021 (5:00pm-6:00pm)2</v>
      </c>
      <c r="B3363" t="s">
        <v>62</v>
      </c>
      <c r="C3363" t="s">
        <v>91</v>
      </c>
      <c r="D3363" t="s">
        <v>172</v>
      </c>
      <c r="E3363" t="s">
        <v>175</v>
      </c>
      <c r="F3363" s="69">
        <v>4.104924201965332</v>
      </c>
      <c r="G3363" s="69">
        <v>3.9437210559844971</v>
      </c>
      <c r="H3363" s="69">
        <v>0.13730035722255707</v>
      </c>
      <c r="I3363" s="69">
        <v>72.122581481933594</v>
      </c>
      <c r="J3363" s="64">
        <v>0</v>
      </c>
    </row>
    <row r="3364" spans="1:10" x14ac:dyDescent="0.25">
      <c r="A3364" s="3" t="str">
        <f t="shared" si="52"/>
        <v>IndustryOffices, Hotels, Finance, Services8/27/2021 (5:00pm-6:00pm)3</v>
      </c>
      <c r="B3364" t="s">
        <v>62</v>
      </c>
      <c r="C3364" t="s">
        <v>91</v>
      </c>
      <c r="D3364" t="s">
        <v>172</v>
      </c>
      <c r="E3364" t="s">
        <v>176</v>
      </c>
      <c r="F3364" s="69">
        <v>3.797389030456543</v>
      </c>
      <c r="G3364" s="69">
        <v>3.7606236934661865</v>
      </c>
      <c r="H3364" s="69">
        <v>0.12315152585506439</v>
      </c>
      <c r="I3364" s="69">
        <v>70.533279418945313</v>
      </c>
      <c r="J3364" s="64">
        <v>0</v>
      </c>
    </row>
    <row r="3365" spans="1:10" x14ac:dyDescent="0.25">
      <c r="A3365" s="3" t="str">
        <f t="shared" si="52"/>
        <v>IndustryOffices, Hotels, Finance, Services8/27/2021 (5:00pm-6:00pm)4</v>
      </c>
      <c r="B3365" t="s">
        <v>62</v>
      </c>
      <c r="C3365" t="s">
        <v>91</v>
      </c>
      <c r="D3365" t="s">
        <v>172</v>
      </c>
      <c r="E3365" t="s">
        <v>177</v>
      </c>
      <c r="F3365" s="69">
        <v>3.8152565956115723</v>
      </c>
      <c r="G3365" s="69">
        <v>3.7042193412780762</v>
      </c>
      <c r="H3365" s="69">
        <v>0.10609967261552811</v>
      </c>
      <c r="I3365" s="69">
        <v>69.547782897949219</v>
      </c>
      <c r="J3365" s="64">
        <v>0</v>
      </c>
    </row>
    <row r="3366" spans="1:10" x14ac:dyDescent="0.25">
      <c r="A3366" s="3" t="str">
        <f t="shared" si="52"/>
        <v>IndustryOffices, Hotels, Finance, Services8/27/2021 (5:00pm-6:00pm)5</v>
      </c>
      <c r="B3366" t="s">
        <v>62</v>
      </c>
      <c r="C3366" t="s">
        <v>91</v>
      </c>
      <c r="D3366" t="s">
        <v>172</v>
      </c>
      <c r="E3366" t="s">
        <v>178</v>
      </c>
      <c r="F3366" s="69">
        <v>3.9109964370727539</v>
      </c>
      <c r="G3366" s="69">
        <v>3.9285299777984619</v>
      </c>
      <c r="H3366" s="69">
        <v>0.17072272300720215</v>
      </c>
      <c r="I3366" s="69">
        <v>68.519515991210938</v>
      </c>
      <c r="J3366" s="64">
        <v>0</v>
      </c>
    </row>
    <row r="3367" spans="1:10" x14ac:dyDescent="0.25">
      <c r="A3367" s="3" t="str">
        <f t="shared" si="52"/>
        <v>IndustryOffices, Hotels, Finance, Services8/27/2021 (5:00pm-6:00pm)6</v>
      </c>
      <c r="B3367" t="s">
        <v>62</v>
      </c>
      <c r="C3367" t="s">
        <v>91</v>
      </c>
      <c r="D3367" t="s">
        <v>172</v>
      </c>
      <c r="E3367" t="s">
        <v>179</v>
      </c>
      <c r="F3367" s="69">
        <v>4.2346067428588867</v>
      </c>
      <c r="G3367" s="69">
        <v>4.3315119743347168</v>
      </c>
      <c r="H3367" s="69">
        <v>0.19789886474609375</v>
      </c>
      <c r="I3367" s="69">
        <v>67.679351806640625</v>
      </c>
      <c r="J3367" s="64">
        <v>0</v>
      </c>
    </row>
    <row r="3368" spans="1:10" x14ac:dyDescent="0.25">
      <c r="A3368" s="3" t="str">
        <f t="shared" si="52"/>
        <v>IndustryOffices, Hotels, Finance, Services8/27/2021 (5:00pm-6:00pm)7</v>
      </c>
      <c r="B3368" t="s">
        <v>62</v>
      </c>
      <c r="C3368" t="s">
        <v>91</v>
      </c>
      <c r="D3368" t="s">
        <v>172</v>
      </c>
      <c r="E3368" t="s">
        <v>180</v>
      </c>
      <c r="F3368" s="69">
        <v>4.4894390106201172</v>
      </c>
      <c r="G3368" s="69">
        <v>4.7078790664672852</v>
      </c>
      <c r="H3368" s="69">
        <v>0.18957440555095673</v>
      </c>
      <c r="I3368" s="69">
        <v>66.779266357421875</v>
      </c>
      <c r="J3368" s="64">
        <v>0</v>
      </c>
    </row>
    <row r="3369" spans="1:10" x14ac:dyDescent="0.25">
      <c r="A3369" s="3" t="str">
        <f t="shared" si="52"/>
        <v>IndustryOffices, Hotels, Finance, Services8/27/2021 (5:00pm-6:00pm)8</v>
      </c>
      <c r="B3369" t="s">
        <v>62</v>
      </c>
      <c r="C3369" t="s">
        <v>91</v>
      </c>
      <c r="D3369" t="s">
        <v>172</v>
      </c>
      <c r="E3369" t="s">
        <v>181</v>
      </c>
      <c r="F3369" s="69">
        <v>5.1518831253051758</v>
      </c>
      <c r="G3369" s="69">
        <v>5.2823247909545898</v>
      </c>
      <c r="H3369" s="69">
        <v>0.16397872567176819</v>
      </c>
      <c r="I3369" s="69">
        <v>66.565696716308594</v>
      </c>
      <c r="J3369" s="64">
        <v>0</v>
      </c>
    </row>
    <row r="3370" spans="1:10" x14ac:dyDescent="0.25">
      <c r="A3370" s="3" t="str">
        <f t="shared" si="52"/>
        <v>IndustryOffices, Hotels, Finance, Services8/27/2021 (5:00pm-6:00pm)9</v>
      </c>
      <c r="B3370" t="s">
        <v>62</v>
      </c>
      <c r="C3370" t="s">
        <v>91</v>
      </c>
      <c r="D3370" t="s">
        <v>172</v>
      </c>
      <c r="E3370" t="s">
        <v>182</v>
      </c>
      <c r="F3370" s="69">
        <v>6.7916259765625</v>
      </c>
      <c r="G3370" s="69">
        <v>6.7821707725524902</v>
      </c>
      <c r="H3370" s="69">
        <v>0.18958687782287598</v>
      </c>
      <c r="I3370" s="69">
        <v>69.448074340820313</v>
      </c>
      <c r="J3370" s="64">
        <v>0</v>
      </c>
    </row>
    <row r="3371" spans="1:10" x14ac:dyDescent="0.25">
      <c r="A3371" s="3" t="str">
        <f t="shared" si="52"/>
        <v>IndustryOffices, Hotels, Finance, Services8/27/2021 (5:00pm-6:00pm)10</v>
      </c>
      <c r="B3371" t="s">
        <v>62</v>
      </c>
      <c r="C3371" t="s">
        <v>91</v>
      </c>
      <c r="D3371" t="s">
        <v>172</v>
      </c>
      <c r="E3371" t="s">
        <v>183</v>
      </c>
      <c r="F3371" s="69">
        <v>8.1960029602050781</v>
      </c>
      <c r="G3371" s="69">
        <v>8.2309360504150391</v>
      </c>
      <c r="H3371" s="69">
        <v>0.24880574643611908</v>
      </c>
      <c r="I3371" s="69">
        <v>74.829116821289063</v>
      </c>
      <c r="J3371" s="64">
        <v>0</v>
      </c>
    </row>
    <row r="3372" spans="1:10" x14ac:dyDescent="0.25">
      <c r="A3372" s="3" t="str">
        <f t="shared" si="52"/>
        <v>IndustryOffices, Hotels, Finance, Services8/27/2021 (5:00pm-6:00pm)11</v>
      </c>
      <c r="B3372" t="s">
        <v>62</v>
      </c>
      <c r="C3372" t="s">
        <v>91</v>
      </c>
      <c r="D3372" t="s">
        <v>172</v>
      </c>
      <c r="E3372" t="s">
        <v>184</v>
      </c>
      <c r="F3372" s="69">
        <v>9.0761241912841797</v>
      </c>
      <c r="G3372" s="69">
        <v>9.4135951995849609</v>
      </c>
      <c r="H3372" s="69">
        <v>0.29328626394271851</v>
      </c>
      <c r="I3372" s="69">
        <v>80.176490783691406</v>
      </c>
      <c r="J3372" s="64">
        <v>0</v>
      </c>
    </row>
    <row r="3373" spans="1:10" x14ac:dyDescent="0.25">
      <c r="A3373" s="3" t="str">
        <f t="shared" si="52"/>
        <v>IndustryOffices, Hotels, Finance, Services8/27/2021 (5:00pm-6:00pm)12</v>
      </c>
      <c r="B3373" t="s">
        <v>62</v>
      </c>
      <c r="C3373" t="s">
        <v>91</v>
      </c>
      <c r="D3373" t="s">
        <v>172</v>
      </c>
      <c r="E3373" t="s">
        <v>185</v>
      </c>
      <c r="F3373" s="69">
        <v>10.113965034484863</v>
      </c>
      <c r="G3373" s="69">
        <v>10.28000545501709</v>
      </c>
      <c r="H3373" s="69">
        <v>0.32281255722045898</v>
      </c>
      <c r="I3373" s="69">
        <v>84.567176818847656</v>
      </c>
      <c r="J3373" s="64">
        <v>0</v>
      </c>
    </row>
    <row r="3374" spans="1:10" x14ac:dyDescent="0.25">
      <c r="A3374" s="3" t="str">
        <f t="shared" si="52"/>
        <v>IndustryOffices, Hotels, Finance, Services8/27/2021 (5:00pm-6:00pm)13</v>
      </c>
      <c r="B3374" t="s">
        <v>62</v>
      </c>
      <c r="C3374" t="s">
        <v>91</v>
      </c>
      <c r="D3374" t="s">
        <v>172</v>
      </c>
      <c r="E3374" t="s">
        <v>186</v>
      </c>
      <c r="F3374" s="69">
        <v>10.705702781677246</v>
      </c>
      <c r="G3374" s="69">
        <v>10.744638442993164</v>
      </c>
      <c r="H3374" s="69">
        <v>0.27794492244720459</v>
      </c>
      <c r="I3374" s="69">
        <v>87.853225708007813</v>
      </c>
      <c r="J3374" s="64">
        <v>0</v>
      </c>
    </row>
    <row r="3375" spans="1:10" x14ac:dyDescent="0.25">
      <c r="A3375" s="3" t="str">
        <f t="shared" si="52"/>
        <v>IndustryOffices, Hotels, Finance, Services8/27/2021 (5:00pm-6:00pm)14</v>
      </c>
      <c r="B3375" t="s">
        <v>62</v>
      </c>
      <c r="C3375" t="s">
        <v>91</v>
      </c>
      <c r="D3375" t="s">
        <v>172</v>
      </c>
      <c r="E3375" t="s">
        <v>187</v>
      </c>
      <c r="F3375" s="69">
        <v>11.293659210205078</v>
      </c>
      <c r="G3375" s="69">
        <v>11.057621955871582</v>
      </c>
      <c r="H3375" s="69">
        <v>0.3078482449054718</v>
      </c>
      <c r="I3375" s="69">
        <v>90.426460266113281</v>
      </c>
      <c r="J3375" s="64">
        <v>0</v>
      </c>
    </row>
    <row r="3376" spans="1:10" x14ac:dyDescent="0.25">
      <c r="A3376" s="3" t="str">
        <f t="shared" si="52"/>
        <v>IndustryOffices, Hotels, Finance, Services8/27/2021 (5:00pm-6:00pm)15</v>
      </c>
      <c r="B3376" t="s">
        <v>62</v>
      </c>
      <c r="C3376" t="s">
        <v>91</v>
      </c>
      <c r="D3376" t="s">
        <v>172</v>
      </c>
      <c r="E3376" t="s">
        <v>188</v>
      </c>
      <c r="F3376" s="69">
        <v>11.302755355834961</v>
      </c>
      <c r="G3376" s="69">
        <v>11.186901092529297</v>
      </c>
      <c r="H3376" s="69">
        <v>0.11105331033468246</v>
      </c>
      <c r="I3376" s="69">
        <v>91.928436279296875</v>
      </c>
      <c r="J3376" s="64">
        <v>0</v>
      </c>
    </row>
    <row r="3377" spans="1:10" x14ac:dyDescent="0.25">
      <c r="A3377" s="3" t="str">
        <f t="shared" si="52"/>
        <v>IndustryOffices, Hotels, Finance, Services8/27/2021 (5:00pm-6:00pm)16</v>
      </c>
      <c r="B3377" t="s">
        <v>62</v>
      </c>
      <c r="C3377" t="s">
        <v>91</v>
      </c>
      <c r="D3377" t="s">
        <v>172</v>
      </c>
      <c r="E3377" t="s">
        <v>189</v>
      </c>
      <c r="F3377" s="69">
        <v>11.029767990112305</v>
      </c>
      <c r="G3377" s="69">
        <v>11.145623207092285</v>
      </c>
      <c r="H3377" s="69">
        <v>0.11105331778526306</v>
      </c>
      <c r="I3377" s="69">
        <v>93.194892883300781</v>
      </c>
      <c r="J3377" s="64">
        <v>0</v>
      </c>
    </row>
    <row r="3378" spans="1:10" x14ac:dyDescent="0.25">
      <c r="A3378" s="3" t="str">
        <f t="shared" si="52"/>
        <v>IndustryOffices, Hotels, Finance, Services8/27/2021 (5:00pm-6:00pm)17</v>
      </c>
      <c r="B3378" t="s">
        <v>62</v>
      </c>
      <c r="C3378" t="s">
        <v>91</v>
      </c>
      <c r="D3378" t="s">
        <v>172</v>
      </c>
      <c r="E3378" t="s">
        <v>190</v>
      </c>
      <c r="F3378" s="69">
        <v>10.520730972290039</v>
      </c>
      <c r="G3378" s="69">
        <v>10.681682586669922</v>
      </c>
      <c r="H3378" s="69">
        <v>0.20624394714832306</v>
      </c>
      <c r="I3378" s="69">
        <v>92.721290588378906</v>
      </c>
      <c r="J3378" s="64">
        <v>0</v>
      </c>
    </row>
    <row r="3379" spans="1:10" x14ac:dyDescent="0.25">
      <c r="A3379" s="3" t="str">
        <f t="shared" si="52"/>
        <v>IndustryOffices, Hotels, Finance, Services8/27/2021 (5:00pm-6:00pm)18</v>
      </c>
      <c r="B3379" t="s">
        <v>62</v>
      </c>
      <c r="C3379" t="s">
        <v>91</v>
      </c>
      <c r="D3379" t="s">
        <v>172</v>
      </c>
      <c r="E3379" t="s">
        <v>191</v>
      </c>
      <c r="F3379" s="69">
        <v>9.4119911193847656</v>
      </c>
      <c r="G3379" s="69">
        <v>8.7964668273925781</v>
      </c>
      <c r="H3379" s="69">
        <v>0.24985921382904053</v>
      </c>
      <c r="I3379" s="69">
        <v>90.916694641113281</v>
      </c>
      <c r="J3379" s="64">
        <v>0</v>
      </c>
    </row>
    <row r="3380" spans="1:10" x14ac:dyDescent="0.25">
      <c r="A3380" s="3" t="str">
        <f t="shared" si="52"/>
        <v>IndustryOffices, Hotels, Finance, Services8/27/2021 (5:00pm-6:00pm)19</v>
      </c>
      <c r="B3380" t="s">
        <v>62</v>
      </c>
      <c r="C3380" t="s">
        <v>91</v>
      </c>
      <c r="D3380" t="s">
        <v>172</v>
      </c>
      <c r="E3380" t="s">
        <v>192</v>
      </c>
      <c r="F3380" s="69">
        <v>8.3610668182373047</v>
      </c>
      <c r="G3380" s="69">
        <v>8.4944448471069336</v>
      </c>
      <c r="H3380" s="69">
        <v>0.2245582789182663</v>
      </c>
      <c r="I3380" s="69">
        <v>89.013259887695313</v>
      </c>
      <c r="J3380" s="64">
        <v>0</v>
      </c>
    </row>
    <row r="3381" spans="1:10" x14ac:dyDescent="0.25">
      <c r="A3381" s="3" t="str">
        <f t="shared" si="52"/>
        <v>IndustryOffices, Hotels, Finance, Services8/27/2021 (5:00pm-6:00pm)20</v>
      </c>
      <c r="B3381" t="s">
        <v>62</v>
      </c>
      <c r="C3381" t="s">
        <v>91</v>
      </c>
      <c r="D3381" t="s">
        <v>172</v>
      </c>
      <c r="E3381" t="s">
        <v>193</v>
      </c>
      <c r="F3381" s="69">
        <v>7.5935683250427246</v>
      </c>
      <c r="G3381" s="69">
        <v>7.7433266639709473</v>
      </c>
      <c r="H3381" s="69">
        <v>0.20812787115573883</v>
      </c>
      <c r="I3381" s="69">
        <v>86.434181213378906</v>
      </c>
      <c r="J3381" s="64">
        <v>0</v>
      </c>
    </row>
    <row r="3382" spans="1:10" x14ac:dyDescent="0.25">
      <c r="A3382" s="3" t="str">
        <f t="shared" si="52"/>
        <v>IndustryOffices, Hotels, Finance, Services8/27/2021 (5:00pm-6:00pm)21</v>
      </c>
      <c r="B3382" t="s">
        <v>62</v>
      </c>
      <c r="C3382" t="s">
        <v>91</v>
      </c>
      <c r="D3382" t="s">
        <v>172</v>
      </c>
      <c r="E3382" t="s">
        <v>194</v>
      </c>
      <c r="F3382" s="69">
        <v>7.0041303634643555</v>
      </c>
      <c r="G3382" s="69">
        <v>7.0671701431274414</v>
      </c>
      <c r="H3382" s="69">
        <v>0.20910586416721344</v>
      </c>
      <c r="I3382" s="69">
        <v>81.891273498535156</v>
      </c>
      <c r="J3382" s="64">
        <v>0</v>
      </c>
    </row>
    <row r="3383" spans="1:10" x14ac:dyDescent="0.25">
      <c r="A3383" s="3" t="str">
        <f t="shared" si="52"/>
        <v>IndustryOffices, Hotels, Finance, Services8/27/2021 (5:00pm-6:00pm)22</v>
      </c>
      <c r="B3383" t="s">
        <v>62</v>
      </c>
      <c r="C3383" t="s">
        <v>91</v>
      </c>
      <c r="D3383" t="s">
        <v>172</v>
      </c>
      <c r="E3383" t="s">
        <v>195</v>
      </c>
      <c r="F3383" s="69">
        <v>6.1434330940246582</v>
      </c>
      <c r="G3383" s="69">
        <v>6.3194394111633301</v>
      </c>
      <c r="H3383" s="69">
        <v>0.20136117935180664</v>
      </c>
      <c r="I3383" s="69">
        <v>78.244827270507813</v>
      </c>
      <c r="J3383" s="64">
        <v>0</v>
      </c>
    </row>
    <row r="3384" spans="1:10" x14ac:dyDescent="0.25">
      <c r="A3384" s="3" t="str">
        <f t="shared" si="52"/>
        <v>IndustryOffices, Hotels, Finance, Services8/27/2021 (5:00pm-6:00pm)23</v>
      </c>
      <c r="B3384" t="s">
        <v>62</v>
      </c>
      <c r="C3384" t="s">
        <v>91</v>
      </c>
      <c r="D3384" t="s">
        <v>172</v>
      </c>
      <c r="E3384" t="s">
        <v>196</v>
      </c>
      <c r="F3384" s="69">
        <v>5.2440567016601563</v>
      </c>
      <c r="G3384" s="69">
        <v>5.43121337890625</v>
      </c>
      <c r="H3384" s="69">
        <v>0.22554785013198853</v>
      </c>
      <c r="I3384" s="69">
        <v>75.972000122070313</v>
      </c>
      <c r="J3384" s="64">
        <v>0</v>
      </c>
    </row>
    <row r="3385" spans="1:10" x14ac:dyDescent="0.25">
      <c r="A3385" s="3" t="str">
        <f t="shared" si="52"/>
        <v>IndustryOffices, Hotels, Finance, Services8/27/2021 (5:00pm-6:00pm)24</v>
      </c>
      <c r="B3385" t="s">
        <v>62</v>
      </c>
      <c r="C3385" t="s">
        <v>91</v>
      </c>
      <c r="D3385" t="s">
        <v>172</v>
      </c>
      <c r="E3385" t="s">
        <v>197</v>
      </c>
      <c r="F3385" s="69">
        <v>4.8990054130554199</v>
      </c>
      <c r="G3385" s="69">
        <v>4.8518953323364258</v>
      </c>
      <c r="H3385" s="69">
        <v>0.21177621185779572</v>
      </c>
      <c r="I3385" s="69">
        <v>74.003532409667969</v>
      </c>
      <c r="J3385" s="64">
        <v>0</v>
      </c>
    </row>
    <row r="3386" spans="1:10" x14ac:dyDescent="0.25">
      <c r="A3386" s="3" t="str">
        <f t="shared" si="52"/>
        <v>IndustryOffices, Hotels, Finance, Services9/9/2021 (3:58pm-5:00pm)1</v>
      </c>
      <c r="B3386" t="s">
        <v>62</v>
      </c>
      <c r="C3386" t="s">
        <v>91</v>
      </c>
      <c r="D3386" t="s">
        <v>173</v>
      </c>
      <c r="E3386" t="s">
        <v>174</v>
      </c>
      <c r="F3386" s="69">
        <v>4.4371013641357422</v>
      </c>
      <c r="G3386" s="69">
        <v>4.2430534362792969</v>
      </c>
      <c r="H3386" s="69">
        <v>0.12242253869771957</v>
      </c>
      <c r="I3386" s="69">
        <v>71.939727783203125</v>
      </c>
      <c r="J3386" s="64">
        <v>0</v>
      </c>
    </row>
    <row r="3387" spans="1:10" x14ac:dyDescent="0.25">
      <c r="A3387" s="3" t="str">
        <f t="shared" si="52"/>
        <v>IndustryOffices, Hotels, Finance, Services9/9/2021 (3:58pm-5:00pm)2</v>
      </c>
      <c r="B3387" t="s">
        <v>62</v>
      </c>
      <c r="C3387" t="s">
        <v>91</v>
      </c>
      <c r="D3387" t="s">
        <v>173</v>
      </c>
      <c r="E3387" t="s">
        <v>175</v>
      </c>
      <c r="F3387" s="69">
        <v>4.2701478004455566</v>
      </c>
      <c r="G3387" s="69">
        <v>4.0540742874145508</v>
      </c>
      <c r="H3387" s="69">
        <v>0.12473371624946594</v>
      </c>
      <c r="I3387" s="69">
        <v>71.508499145507813</v>
      </c>
      <c r="J3387" s="64">
        <v>0</v>
      </c>
    </row>
    <row r="3388" spans="1:10" x14ac:dyDescent="0.25">
      <c r="A3388" s="3" t="str">
        <f t="shared" si="52"/>
        <v>IndustryOffices, Hotels, Finance, Services9/9/2021 (3:58pm-5:00pm)3</v>
      </c>
      <c r="B3388" t="s">
        <v>62</v>
      </c>
      <c r="C3388" t="s">
        <v>91</v>
      </c>
      <c r="D3388" t="s">
        <v>173</v>
      </c>
      <c r="E3388" t="s">
        <v>176</v>
      </c>
      <c r="F3388" s="69">
        <v>4.1970667839050293</v>
      </c>
      <c r="G3388" s="69">
        <v>4.0787711143493652</v>
      </c>
      <c r="H3388" s="69">
        <v>0.11066294461488724</v>
      </c>
      <c r="I3388" s="69">
        <v>71.108421325683594</v>
      </c>
      <c r="J3388" s="64">
        <v>0</v>
      </c>
    </row>
    <row r="3389" spans="1:10" x14ac:dyDescent="0.25">
      <c r="A3389" s="3" t="str">
        <f t="shared" si="52"/>
        <v>IndustryOffices, Hotels, Finance, Services9/9/2021 (3:58pm-5:00pm)4</v>
      </c>
      <c r="B3389" t="s">
        <v>62</v>
      </c>
      <c r="C3389" t="s">
        <v>91</v>
      </c>
      <c r="D3389" t="s">
        <v>173</v>
      </c>
      <c r="E3389" t="s">
        <v>177</v>
      </c>
      <c r="F3389" s="69">
        <v>4.1976442337036133</v>
      </c>
      <c r="G3389" s="69">
        <v>4.0877976417541504</v>
      </c>
      <c r="H3389" s="69">
        <v>0.11727629601955414</v>
      </c>
      <c r="I3389" s="69">
        <v>70.7098388671875</v>
      </c>
      <c r="J3389" s="64">
        <v>0</v>
      </c>
    </row>
    <row r="3390" spans="1:10" x14ac:dyDescent="0.25">
      <c r="A3390" s="3" t="str">
        <f t="shared" si="52"/>
        <v>IndustryOffices, Hotels, Finance, Services9/9/2021 (3:58pm-5:00pm)5</v>
      </c>
      <c r="B3390" t="s">
        <v>62</v>
      </c>
      <c r="C3390" t="s">
        <v>91</v>
      </c>
      <c r="D3390" t="s">
        <v>173</v>
      </c>
      <c r="E3390" t="s">
        <v>178</v>
      </c>
      <c r="F3390" s="69">
        <v>4.3443326950073242</v>
      </c>
      <c r="G3390" s="69">
        <v>4.1864943504333496</v>
      </c>
      <c r="H3390" s="69">
        <v>0.11926769465208054</v>
      </c>
      <c r="I3390" s="69">
        <v>70.748031616210938</v>
      </c>
      <c r="J3390" s="64">
        <v>0</v>
      </c>
    </row>
    <row r="3391" spans="1:10" x14ac:dyDescent="0.25">
      <c r="A3391" s="3" t="str">
        <f t="shared" si="52"/>
        <v>IndustryOffices, Hotels, Finance, Services9/9/2021 (3:58pm-5:00pm)6</v>
      </c>
      <c r="B3391" t="s">
        <v>62</v>
      </c>
      <c r="C3391" t="s">
        <v>91</v>
      </c>
      <c r="D3391" t="s">
        <v>173</v>
      </c>
      <c r="E3391" t="s">
        <v>179</v>
      </c>
      <c r="F3391" s="69">
        <v>4.7584247589111328</v>
      </c>
      <c r="G3391" s="69">
        <v>4.6271266937255859</v>
      </c>
      <c r="H3391" s="69">
        <v>0.14820195734500885</v>
      </c>
      <c r="I3391" s="69">
        <v>71.014060974121094</v>
      </c>
      <c r="J3391" s="64">
        <v>0</v>
      </c>
    </row>
    <row r="3392" spans="1:10" x14ac:dyDescent="0.25">
      <c r="A3392" s="3" t="str">
        <f t="shared" si="52"/>
        <v>IndustryOffices, Hotels, Finance, Services9/9/2021 (3:58pm-5:00pm)7</v>
      </c>
      <c r="B3392" t="s">
        <v>62</v>
      </c>
      <c r="C3392" t="s">
        <v>91</v>
      </c>
      <c r="D3392" t="s">
        <v>173</v>
      </c>
      <c r="E3392" t="s">
        <v>180</v>
      </c>
      <c r="F3392" s="69">
        <v>5.2339568138122559</v>
      </c>
      <c r="G3392" s="69">
        <v>5.1290192604064941</v>
      </c>
      <c r="H3392" s="69">
        <v>0.2161700576543808</v>
      </c>
      <c r="I3392" s="69">
        <v>71.183624267578125</v>
      </c>
      <c r="J3392" s="64">
        <v>0</v>
      </c>
    </row>
    <row r="3393" spans="1:10" x14ac:dyDescent="0.25">
      <c r="A3393" s="3" t="str">
        <f t="shared" si="52"/>
        <v>IndustryOffices, Hotels, Finance, Services9/9/2021 (3:58pm-5:00pm)8</v>
      </c>
      <c r="B3393" t="s">
        <v>62</v>
      </c>
      <c r="C3393" t="s">
        <v>91</v>
      </c>
      <c r="D3393" t="s">
        <v>173</v>
      </c>
      <c r="E3393" t="s">
        <v>181</v>
      </c>
      <c r="F3393" s="69">
        <v>6.0888333320617676</v>
      </c>
      <c r="G3393" s="69">
        <v>5.810847282409668</v>
      </c>
      <c r="H3393" s="69">
        <v>0.20633693039417267</v>
      </c>
      <c r="I3393" s="69">
        <v>70.8248291015625</v>
      </c>
      <c r="J3393" s="64">
        <v>0</v>
      </c>
    </row>
    <row r="3394" spans="1:10" x14ac:dyDescent="0.25">
      <c r="A3394" s="3" t="str">
        <f t="shared" si="52"/>
        <v>IndustryOffices, Hotels, Finance, Services9/9/2021 (3:58pm-5:00pm)9</v>
      </c>
      <c r="B3394" t="s">
        <v>62</v>
      </c>
      <c r="C3394" t="s">
        <v>91</v>
      </c>
      <c r="D3394" t="s">
        <v>173</v>
      </c>
      <c r="E3394" t="s">
        <v>182</v>
      </c>
      <c r="F3394" s="69">
        <v>7.4788131713867188</v>
      </c>
      <c r="G3394" s="69">
        <v>7.3664951324462891</v>
      </c>
      <c r="H3394" s="69">
        <v>0.22111687064170837</v>
      </c>
      <c r="I3394" s="69">
        <v>72.073860168457031</v>
      </c>
      <c r="J3394" s="64">
        <v>0</v>
      </c>
    </row>
    <row r="3395" spans="1:10" x14ac:dyDescent="0.25">
      <c r="A3395" s="3" t="str">
        <f t="shared" ref="A3395:A3458" si="53">B3395&amp;C3395&amp;D3395&amp;E3395</f>
        <v>IndustryOffices, Hotels, Finance, Services9/9/2021 (3:58pm-5:00pm)10</v>
      </c>
      <c r="B3395" t="s">
        <v>62</v>
      </c>
      <c r="C3395" t="s">
        <v>91</v>
      </c>
      <c r="D3395" t="s">
        <v>173</v>
      </c>
      <c r="E3395" t="s">
        <v>183</v>
      </c>
      <c r="F3395" s="69">
        <v>8.8713626861572266</v>
      </c>
      <c r="G3395" s="69">
        <v>8.7558279037475586</v>
      </c>
      <c r="H3395" s="69">
        <v>0.25478559732437134</v>
      </c>
      <c r="I3395" s="69">
        <v>75.5579833984375</v>
      </c>
      <c r="J3395" s="64">
        <v>0</v>
      </c>
    </row>
    <row r="3396" spans="1:10" x14ac:dyDescent="0.25">
      <c r="A3396" s="3" t="str">
        <f t="shared" si="53"/>
        <v>IndustryOffices, Hotels, Finance, Services9/9/2021 (3:58pm-5:00pm)11</v>
      </c>
      <c r="B3396" t="s">
        <v>62</v>
      </c>
      <c r="C3396" t="s">
        <v>91</v>
      </c>
      <c r="D3396" t="s">
        <v>173</v>
      </c>
      <c r="E3396" t="s">
        <v>184</v>
      </c>
      <c r="F3396" s="69">
        <v>10.196820259094238</v>
      </c>
      <c r="G3396" s="69">
        <v>9.8326930999755859</v>
      </c>
      <c r="H3396" s="69">
        <v>0.23457756638526917</v>
      </c>
      <c r="I3396" s="69">
        <v>79.554328918457031</v>
      </c>
      <c r="J3396" s="64">
        <v>0</v>
      </c>
    </row>
    <row r="3397" spans="1:10" x14ac:dyDescent="0.25">
      <c r="A3397" s="3" t="str">
        <f t="shared" si="53"/>
        <v>IndustryOffices, Hotels, Finance, Services9/9/2021 (3:58pm-5:00pm)12</v>
      </c>
      <c r="B3397" t="s">
        <v>62</v>
      </c>
      <c r="C3397" t="s">
        <v>91</v>
      </c>
      <c r="D3397" t="s">
        <v>173</v>
      </c>
      <c r="E3397" t="s">
        <v>185</v>
      </c>
      <c r="F3397" s="69">
        <v>10.926527976989746</v>
      </c>
      <c r="G3397" s="69">
        <v>10.706113815307617</v>
      </c>
      <c r="H3397" s="69">
        <v>0.21552787721157074</v>
      </c>
      <c r="I3397" s="69">
        <v>83.327171325683594</v>
      </c>
      <c r="J3397" s="64">
        <v>0</v>
      </c>
    </row>
    <row r="3398" spans="1:10" x14ac:dyDescent="0.25">
      <c r="A3398" s="3" t="str">
        <f t="shared" si="53"/>
        <v>IndustryOffices, Hotels, Finance, Services9/9/2021 (3:58pm-5:00pm)13</v>
      </c>
      <c r="B3398" t="s">
        <v>62</v>
      </c>
      <c r="C3398" t="s">
        <v>91</v>
      </c>
      <c r="D3398" t="s">
        <v>173</v>
      </c>
      <c r="E3398" t="s">
        <v>186</v>
      </c>
      <c r="F3398" s="69">
        <v>11.170444488525391</v>
      </c>
      <c r="G3398" s="69">
        <v>11.222323417663574</v>
      </c>
      <c r="H3398" s="69">
        <v>0.1292184591293335</v>
      </c>
      <c r="I3398" s="69">
        <v>85.933921813964844</v>
      </c>
      <c r="J3398" s="64">
        <v>0</v>
      </c>
    </row>
    <row r="3399" spans="1:10" x14ac:dyDescent="0.25">
      <c r="A3399" s="3" t="str">
        <f t="shared" si="53"/>
        <v>IndustryOffices, Hotels, Finance, Services9/9/2021 (3:58pm-5:00pm)14</v>
      </c>
      <c r="B3399" t="s">
        <v>62</v>
      </c>
      <c r="C3399" t="s">
        <v>91</v>
      </c>
      <c r="D3399" t="s">
        <v>173</v>
      </c>
      <c r="E3399" t="s">
        <v>187</v>
      </c>
      <c r="F3399" s="69">
        <v>11.584995269775391</v>
      </c>
      <c r="G3399" s="69">
        <v>11.533116340637207</v>
      </c>
      <c r="H3399" s="69">
        <v>0.12921847403049469</v>
      </c>
      <c r="I3399" s="69">
        <v>88.318519592285156</v>
      </c>
      <c r="J3399" s="64">
        <v>0</v>
      </c>
    </row>
    <row r="3400" spans="1:10" x14ac:dyDescent="0.25">
      <c r="A3400" s="3" t="str">
        <f t="shared" si="53"/>
        <v>IndustryOffices, Hotels, Finance, Services9/9/2021 (3:58pm-5:00pm)15</v>
      </c>
      <c r="B3400" t="s">
        <v>62</v>
      </c>
      <c r="C3400" t="s">
        <v>91</v>
      </c>
      <c r="D3400" t="s">
        <v>173</v>
      </c>
      <c r="E3400" t="s">
        <v>188</v>
      </c>
      <c r="F3400" s="69">
        <v>12.051945686340332</v>
      </c>
      <c r="G3400" s="69">
        <v>11.608418464660645</v>
      </c>
      <c r="H3400" s="69">
        <v>0.20456723868846893</v>
      </c>
      <c r="I3400" s="69">
        <v>90.414657592773438</v>
      </c>
      <c r="J3400" s="64">
        <v>0</v>
      </c>
    </row>
    <row r="3401" spans="1:10" x14ac:dyDescent="0.25">
      <c r="A3401" s="3" t="str">
        <f t="shared" si="53"/>
        <v>IndustryOffices, Hotels, Finance, Services9/9/2021 (3:58pm-5:00pm)16</v>
      </c>
      <c r="B3401" t="s">
        <v>62</v>
      </c>
      <c r="C3401" t="s">
        <v>91</v>
      </c>
      <c r="D3401" t="s">
        <v>173</v>
      </c>
      <c r="E3401" t="s">
        <v>189</v>
      </c>
      <c r="F3401" s="69">
        <v>12.018704414367676</v>
      </c>
      <c r="G3401" s="69">
        <v>11.552380561828613</v>
      </c>
      <c r="H3401" s="69">
        <v>0.24233655631542206</v>
      </c>
      <c r="I3401" s="69">
        <v>92.53509521484375</v>
      </c>
      <c r="J3401" s="64">
        <v>0</v>
      </c>
    </row>
    <row r="3402" spans="1:10" x14ac:dyDescent="0.25">
      <c r="A3402" s="3" t="str">
        <f t="shared" si="53"/>
        <v>IndustryOffices, Hotels, Finance, Services9/9/2021 (3:58pm-5:00pm)17</v>
      </c>
      <c r="B3402" t="s">
        <v>62</v>
      </c>
      <c r="C3402" t="s">
        <v>91</v>
      </c>
      <c r="D3402" t="s">
        <v>173</v>
      </c>
      <c r="E3402" t="s">
        <v>190</v>
      </c>
      <c r="F3402" s="69">
        <v>11.165935516357422</v>
      </c>
      <c r="G3402" s="69">
        <v>9.9577093124389648</v>
      </c>
      <c r="H3402" s="69">
        <v>0.22717964649200439</v>
      </c>
      <c r="I3402" s="69">
        <v>92.184280395507813</v>
      </c>
      <c r="J3402" s="64">
        <v>0</v>
      </c>
    </row>
    <row r="3403" spans="1:10" x14ac:dyDescent="0.25">
      <c r="A3403" s="3" t="str">
        <f t="shared" si="53"/>
        <v>IndustryOffices, Hotels, Finance, Services9/9/2021 (3:58pm-5:00pm)18</v>
      </c>
      <c r="B3403" t="s">
        <v>62</v>
      </c>
      <c r="C3403" t="s">
        <v>91</v>
      </c>
      <c r="D3403" t="s">
        <v>173</v>
      </c>
      <c r="E3403" t="s">
        <v>191</v>
      </c>
      <c r="F3403" s="69">
        <v>9.5499029159545898</v>
      </c>
      <c r="G3403" s="69">
        <v>9.7432804107666016</v>
      </c>
      <c r="H3403" s="69">
        <v>0.24141287803649902</v>
      </c>
      <c r="I3403" s="69">
        <v>90.989540100097656</v>
      </c>
      <c r="J3403" s="64">
        <v>0</v>
      </c>
    </row>
    <row r="3404" spans="1:10" x14ac:dyDescent="0.25">
      <c r="A3404" s="3" t="str">
        <f t="shared" si="53"/>
        <v>IndustryOffices, Hotels, Finance, Services9/9/2021 (3:58pm-5:00pm)19</v>
      </c>
      <c r="B3404" t="s">
        <v>62</v>
      </c>
      <c r="C3404" t="s">
        <v>91</v>
      </c>
      <c r="D3404" t="s">
        <v>173</v>
      </c>
      <c r="E3404" t="s">
        <v>192</v>
      </c>
      <c r="F3404" s="69">
        <v>8.2887306213378906</v>
      </c>
      <c r="G3404" s="69">
        <v>8.6143217086791992</v>
      </c>
      <c r="H3404" s="69">
        <v>0.24388612806797028</v>
      </c>
      <c r="I3404" s="69">
        <v>88.437713623046875</v>
      </c>
      <c r="J3404" s="64">
        <v>0</v>
      </c>
    </row>
    <row r="3405" spans="1:10" x14ac:dyDescent="0.25">
      <c r="A3405" s="3" t="str">
        <f t="shared" si="53"/>
        <v>IndustryOffices, Hotels, Finance, Services9/9/2021 (3:58pm-5:00pm)20</v>
      </c>
      <c r="B3405" t="s">
        <v>62</v>
      </c>
      <c r="C3405" t="s">
        <v>91</v>
      </c>
      <c r="D3405" t="s">
        <v>173</v>
      </c>
      <c r="E3405" t="s">
        <v>193</v>
      </c>
      <c r="F3405" s="69">
        <v>7.5323967933654785</v>
      </c>
      <c r="G3405" s="69">
        <v>7.7485308647155762</v>
      </c>
      <c r="H3405" s="69">
        <v>0.20072662830352783</v>
      </c>
      <c r="I3405" s="69">
        <v>84.697685241699219</v>
      </c>
      <c r="J3405" s="64">
        <v>0</v>
      </c>
    </row>
    <row r="3406" spans="1:10" x14ac:dyDescent="0.25">
      <c r="A3406" s="3" t="str">
        <f t="shared" si="53"/>
        <v>IndustryOffices, Hotels, Finance, Services9/9/2021 (3:58pm-5:00pm)21</v>
      </c>
      <c r="B3406" t="s">
        <v>62</v>
      </c>
      <c r="C3406" t="s">
        <v>91</v>
      </c>
      <c r="D3406" t="s">
        <v>173</v>
      </c>
      <c r="E3406" t="s">
        <v>194</v>
      </c>
      <c r="F3406" s="69">
        <v>6.9416017532348633</v>
      </c>
      <c r="G3406" s="69">
        <v>6.9690093994140625</v>
      </c>
      <c r="H3406" s="69">
        <v>0.19377808272838593</v>
      </c>
      <c r="I3406" s="69">
        <v>80.949440002441406</v>
      </c>
      <c r="J3406" s="64">
        <v>0</v>
      </c>
    </row>
    <row r="3407" spans="1:10" x14ac:dyDescent="0.25">
      <c r="A3407" s="3" t="str">
        <f t="shared" si="53"/>
        <v>IndustryOffices, Hotels, Finance, Services9/9/2021 (3:58pm-5:00pm)22</v>
      </c>
      <c r="B3407" t="s">
        <v>62</v>
      </c>
      <c r="C3407" t="s">
        <v>91</v>
      </c>
      <c r="D3407" t="s">
        <v>173</v>
      </c>
      <c r="E3407" t="s">
        <v>195</v>
      </c>
      <c r="F3407" s="69">
        <v>6.1417117118835449</v>
      </c>
      <c r="G3407" s="69">
        <v>6.0698986053466797</v>
      </c>
      <c r="H3407" s="69">
        <v>0.20273169875144958</v>
      </c>
      <c r="I3407" s="69">
        <v>78.352508544921875</v>
      </c>
      <c r="J3407" s="64">
        <v>0</v>
      </c>
    </row>
    <row r="3408" spans="1:10" x14ac:dyDescent="0.25">
      <c r="A3408" s="3" t="str">
        <f t="shared" si="53"/>
        <v>IndustryOffices, Hotels, Finance, Services9/9/2021 (3:58pm-5:00pm)23</v>
      </c>
      <c r="B3408" t="s">
        <v>62</v>
      </c>
      <c r="C3408" t="s">
        <v>91</v>
      </c>
      <c r="D3408" t="s">
        <v>173</v>
      </c>
      <c r="E3408" t="s">
        <v>196</v>
      </c>
      <c r="F3408" s="69">
        <v>5.3506994247436523</v>
      </c>
      <c r="G3408" s="69">
        <v>5.2411060333251953</v>
      </c>
      <c r="H3408" s="69">
        <v>0.2001626193523407</v>
      </c>
      <c r="I3408" s="69">
        <v>76.269546508789063</v>
      </c>
      <c r="J3408" s="64">
        <v>0</v>
      </c>
    </row>
    <row r="3409" spans="1:10" x14ac:dyDescent="0.25">
      <c r="A3409" s="3" t="str">
        <f t="shared" si="53"/>
        <v>IndustryOffices, Hotels, Finance, Services9/9/2021 (3:58pm-5:00pm)24</v>
      </c>
      <c r="B3409" t="s">
        <v>62</v>
      </c>
      <c r="C3409" t="s">
        <v>91</v>
      </c>
      <c r="D3409" t="s">
        <v>173</v>
      </c>
      <c r="E3409" t="s">
        <v>197</v>
      </c>
      <c r="F3409" s="69">
        <v>4.7095184326171875</v>
      </c>
      <c r="G3409" s="69">
        <v>4.7196145057678223</v>
      </c>
      <c r="H3409" s="69">
        <v>0.20104491710662842</v>
      </c>
      <c r="I3409" s="69">
        <v>74.957130432128906</v>
      </c>
      <c r="J3409" s="64">
        <v>0</v>
      </c>
    </row>
    <row r="3410" spans="1:10" x14ac:dyDescent="0.25">
      <c r="A3410" s="3" t="str">
        <f t="shared" si="53"/>
        <v>IndustryOffices, Hotels, Finance, ServicesAverage Event Day (5:00pm-6:00pm)1</v>
      </c>
      <c r="B3410" t="s">
        <v>62</v>
      </c>
      <c r="C3410" t="s">
        <v>91</v>
      </c>
      <c r="D3410" t="s">
        <v>167</v>
      </c>
      <c r="E3410" t="s">
        <v>174</v>
      </c>
      <c r="F3410" s="69">
        <v>4.2915277481079102</v>
      </c>
      <c r="G3410" s="69">
        <v>4.1559333801269531</v>
      </c>
      <c r="H3410" s="69">
        <v>6.8649850785732269E-2</v>
      </c>
      <c r="I3410" s="69">
        <v>72.971611022949219</v>
      </c>
      <c r="J3410" s="64">
        <v>0</v>
      </c>
    </row>
    <row r="3411" spans="1:10" x14ac:dyDescent="0.25">
      <c r="A3411" s="3" t="str">
        <f t="shared" si="53"/>
        <v>IndustryOffices, Hotels, Finance, ServicesAverage Event Day (5:00pm-6:00pm)2</v>
      </c>
      <c r="B3411" t="s">
        <v>62</v>
      </c>
      <c r="C3411" t="s">
        <v>91</v>
      </c>
      <c r="D3411" t="s">
        <v>167</v>
      </c>
      <c r="E3411" t="s">
        <v>175</v>
      </c>
      <c r="F3411" s="69">
        <v>4.1354827880859375</v>
      </c>
      <c r="G3411" s="69">
        <v>4.0589227676391602</v>
      </c>
      <c r="H3411" s="69">
        <v>5.4525762796401978E-2</v>
      </c>
      <c r="I3411" s="69">
        <v>71.893684387207031</v>
      </c>
      <c r="J3411" s="64">
        <v>0</v>
      </c>
    </row>
    <row r="3412" spans="1:10" x14ac:dyDescent="0.25">
      <c r="A3412" s="3" t="str">
        <f t="shared" si="53"/>
        <v>IndustryOffices, Hotels, Finance, ServicesAverage Event Day (5:00pm-6:00pm)3</v>
      </c>
      <c r="B3412" t="s">
        <v>62</v>
      </c>
      <c r="C3412" t="s">
        <v>91</v>
      </c>
      <c r="D3412" t="s">
        <v>167</v>
      </c>
      <c r="E3412" t="s">
        <v>176</v>
      </c>
      <c r="F3412" s="69">
        <v>4.0428662300109863</v>
      </c>
      <c r="G3412" s="69">
        <v>3.9340469837188721</v>
      </c>
      <c r="H3412" s="69">
        <v>5.5939957499504089E-2</v>
      </c>
      <c r="I3412" s="69">
        <v>70.988563537597656</v>
      </c>
      <c r="J3412" s="64">
        <v>0</v>
      </c>
    </row>
    <row r="3413" spans="1:10" x14ac:dyDescent="0.25">
      <c r="A3413" s="3" t="str">
        <f t="shared" si="53"/>
        <v>IndustryOffices, Hotels, Finance, ServicesAverage Event Day (5:00pm-6:00pm)4</v>
      </c>
      <c r="B3413" t="s">
        <v>62</v>
      </c>
      <c r="C3413" t="s">
        <v>91</v>
      </c>
      <c r="D3413" t="s">
        <v>167</v>
      </c>
      <c r="E3413" t="s">
        <v>177</v>
      </c>
      <c r="F3413" s="69">
        <v>4.0698308944702148</v>
      </c>
      <c r="G3413" s="69">
        <v>3.9555482864379883</v>
      </c>
      <c r="H3413" s="69">
        <v>5.5608842521905899E-2</v>
      </c>
      <c r="I3413" s="69">
        <v>70.366294860839844</v>
      </c>
      <c r="J3413" s="64">
        <v>0</v>
      </c>
    </row>
    <row r="3414" spans="1:10" x14ac:dyDescent="0.25">
      <c r="A3414" s="3" t="str">
        <f t="shared" si="53"/>
        <v>IndustryOffices, Hotels, Finance, ServicesAverage Event Day (5:00pm-6:00pm)5</v>
      </c>
      <c r="B3414" t="s">
        <v>62</v>
      </c>
      <c r="C3414" t="s">
        <v>91</v>
      </c>
      <c r="D3414" t="s">
        <v>167</v>
      </c>
      <c r="E3414" t="s">
        <v>178</v>
      </c>
      <c r="F3414" s="69">
        <v>4.2650551795959473</v>
      </c>
      <c r="G3414" s="69">
        <v>4.1542425155639648</v>
      </c>
      <c r="H3414" s="69">
        <v>6.9265410304069519E-2</v>
      </c>
      <c r="I3414" s="69">
        <v>69.742424011230469</v>
      </c>
      <c r="J3414" s="64">
        <v>0</v>
      </c>
    </row>
    <row r="3415" spans="1:10" x14ac:dyDescent="0.25">
      <c r="A3415" s="3" t="str">
        <f t="shared" si="53"/>
        <v>IndustryOffices, Hotels, Finance, ServicesAverage Event Day (5:00pm-6:00pm)6</v>
      </c>
      <c r="B3415" t="s">
        <v>62</v>
      </c>
      <c r="C3415" t="s">
        <v>91</v>
      </c>
      <c r="D3415" t="s">
        <v>167</v>
      </c>
      <c r="E3415" t="s">
        <v>179</v>
      </c>
      <c r="F3415" s="69">
        <v>4.5347447395324707</v>
      </c>
      <c r="G3415" s="69">
        <v>4.4574184417724609</v>
      </c>
      <c r="H3415" s="69">
        <v>8.1534162163734436E-2</v>
      </c>
      <c r="I3415" s="69">
        <v>69.319046020507813</v>
      </c>
      <c r="J3415" s="64">
        <v>0</v>
      </c>
    </row>
    <row r="3416" spans="1:10" x14ac:dyDescent="0.25">
      <c r="A3416" s="3" t="str">
        <f t="shared" si="53"/>
        <v>IndustryOffices, Hotels, Finance, ServicesAverage Event Day (5:00pm-6:00pm)7</v>
      </c>
      <c r="B3416" t="s">
        <v>62</v>
      </c>
      <c r="C3416" t="s">
        <v>91</v>
      </c>
      <c r="D3416" t="s">
        <v>167</v>
      </c>
      <c r="E3416" t="s">
        <v>180</v>
      </c>
      <c r="F3416" s="69">
        <v>5.0646653175354004</v>
      </c>
      <c r="G3416" s="69">
        <v>4.9922690391540527</v>
      </c>
      <c r="H3416" s="69">
        <v>8.5768230259418488E-2</v>
      </c>
      <c r="I3416" s="69">
        <v>69.118858337402344</v>
      </c>
      <c r="J3416" s="64">
        <v>0</v>
      </c>
    </row>
    <row r="3417" spans="1:10" x14ac:dyDescent="0.25">
      <c r="A3417" s="3" t="str">
        <f t="shared" si="53"/>
        <v>IndustryOffices, Hotels, Finance, ServicesAverage Event Day (5:00pm-6:00pm)8</v>
      </c>
      <c r="B3417" t="s">
        <v>62</v>
      </c>
      <c r="C3417" t="s">
        <v>91</v>
      </c>
      <c r="D3417" t="s">
        <v>167</v>
      </c>
      <c r="E3417" t="s">
        <v>181</v>
      </c>
      <c r="F3417" s="69">
        <v>5.928412914276123</v>
      </c>
      <c r="G3417" s="69">
        <v>5.8466601371765137</v>
      </c>
      <c r="H3417" s="69">
        <v>8.3667807281017303E-2</v>
      </c>
      <c r="I3417" s="69">
        <v>69.859024047851563</v>
      </c>
      <c r="J3417" s="64">
        <v>0</v>
      </c>
    </row>
    <row r="3418" spans="1:10" x14ac:dyDescent="0.25">
      <c r="A3418" s="3" t="str">
        <f t="shared" si="53"/>
        <v>IndustryOffices, Hotels, Finance, ServicesAverage Event Day (5:00pm-6:00pm)9</v>
      </c>
      <c r="B3418" t="s">
        <v>62</v>
      </c>
      <c r="C3418" t="s">
        <v>91</v>
      </c>
      <c r="D3418" t="s">
        <v>167</v>
      </c>
      <c r="E3418" t="s">
        <v>182</v>
      </c>
      <c r="F3418" s="69">
        <v>7.2492165565490723</v>
      </c>
      <c r="G3418" s="69">
        <v>7.0643558502197266</v>
      </c>
      <c r="H3418" s="69">
        <v>0.10861195623874664</v>
      </c>
      <c r="I3418" s="69">
        <v>72.257553100585938</v>
      </c>
      <c r="J3418" s="64">
        <v>0</v>
      </c>
    </row>
    <row r="3419" spans="1:10" x14ac:dyDescent="0.25">
      <c r="A3419" s="3" t="str">
        <f t="shared" si="53"/>
        <v>IndustryOffices, Hotels, Finance, ServicesAverage Event Day (5:00pm-6:00pm)10</v>
      </c>
      <c r="B3419" t="s">
        <v>62</v>
      </c>
      <c r="C3419" t="s">
        <v>91</v>
      </c>
      <c r="D3419" t="s">
        <v>167</v>
      </c>
      <c r="E3419" t="s">
        <v>183</v>
      </c>
      <c r="F3419" s="69">
        <v>8.4854669570922852</v>
      </c>
      <c r="G3419" s="69">
        <v>8.4263534545898438</v>
      </c>
      <c r="H3419" s="69">
        <v>0.12740141153335571</v>
      </c>
      <c r="I3419" s="69">
        <v>75.948768615722656</v>
      </c>
      <c r="J3419" s="64">
        <v>0</v>
      </c>
    </row>
    <row r="3420" spans="1:10" x14ac:dyDescent="0.25">
      <c r="A3420" s="3" t="str">
        <f t="shared" si="53"/>
        <v>IndustryOffices, Hotels, Finance, ServicesAverage Event Day (5:00pm-6:00pm)11</v>
      </c>
      <c r="B3420" t="s">
        <v>62</v>
      </c>
      <c r="C3420" t="s">
        <v>91</v>
      </c>
      <c r="D3420" t="s">
        <v>167</v>
      </c>
      <c r="E3420" t="s">
        <v>184</v>
      </c>
      <c r="F3420" s="69">
        <v>9.4817600250244141</v>
      </c>
      <c r="G3420" s="69">
        <v>9.5461015701293945</v>
      </c>
      <c r="H3420" s="69">
        <v>0.11167748272418976</v>
      </c>
      <c r="I3420" s="69">
        <v>79.258651733398438</v>
      </c>
      <c r="J3420" s="64">
        <v>0</v>
      </c>
    </row>
    <row r="3421" spans="1:10" x14ac:dyDescent="0.25">
      <c r="A3421" s="3" t="str">
        <f t="shared" si="53"/>
        <v>IndustryOffices, Hotels, Finance, ServicesAverage Event Day (5:00pm-6:00pm)12</v>
      </c>
      <c r="B3421" t="s">
        <v>62</v>
      </c>
      <c r="C3421" t="s">
        <v>91</v>
      </c>
      <c r="D3421" t="s">
        <v>167</v>
      </c>
      <c r="E3421" t="s">
        <v>185</v>
      </c>
      <c r="F3421" s="69">
        <v>10.188255310058594</v>
      </c>
      <c r="G3421" s="69">
        <v>10.254162788391113</v>
      </c>
      <c r="H3421" s="69">
        <v>0.1053754910826683</v>
      </c>
      <c r="I3421" s="69">
        <v>82.936683654785156</v>
      </c>
      <c r="J3421" s="64">
        <v>0</v>
      </c>
    </row>
    <row r="3422" spans="1:10" x14ac:dyDescent="0.25">
      <c r="A3422" s="3" t="str">
        <f t="shared" si="53"/>
        <v>IndustryOffices, Hotels, Finance, ServicesAverage Event Day (5:00pm-6:00pm)13</v>
      </c>
      <c r="B3422" t="s">
        <v>62</v>
      </c>
      <c r="C3422" t="s">
        <v>91</v>
      </c>
      <c r="D3422" t="s">
        <v>167</v>
      </c>
      <c r="E3422" t="s">
        <v>186</v>
      </c>
      <c r="F3422" s="69">
        <v>10.845415115356445</v>
      </c>
      <c r="G3422" s="69">
        <v>10.695147514343262</v>
      </c>
      <c r="H3422" s="69">
        <v>6.9742441177368164E-2</v>
      </c>
      <c r="I3422" s="69">
        <v>86.051742553710938</v>
      </c>
      <c r="J3422" s="64">
        <v>0</v>
      </c>
    </row>
    <row r="3423" spans="1:10" x14ac:dyDescent="0.25">
      <c r="A3423" s="3" t="str">
        <f t="shared" si="53"/>
        <v>IndustryOffices, Hotels, Finance, ServicesAverage Event Day (5:00pm-6:00pm)14</v>
      </c>
      <c r="B3423" t="s">
        <v>62</v>
      </c>
      <c r="C3423" t="s">
        <v>91</v>
      </c>
      <c r="D3423" t="s">
        <v>167</v>
      </c>
      <c r="E3423" t="s">
        <v>187</v>
      </c>
      <c r="F3423" s="69">
        <v>11.115076065063477</v>
      </c>
      <c r="G3423" s="69">
        <v>10.982074737548828</v>
      </c>
      <c r="H3423" s="69">
        <v>7.8890375792980194E-2</v>
      </c>
      <c r="I3423" s="69">
        <v>88.047309875488281</v>
      </c>
      <c r="J3423" s="64">
        <v>0</v>
      </c>
    </row>
    <row r="3424" spans="1:10" x14ac:dyDescent="0.25">
      <c r="A3424" s="3" t="str">
        <f t="shared" si="53"/>
        <v>IndustryOffices, Hotels, Finance, ServicesAverage Event Day (5:00pm-6:00pm)15</v>
      </c>
      <c r="B3424" t="s">
        <v>62</v>
      </c>
      <c r="C3424" t="s">
        <v>91</v>
      </c>
      <c r="D3424" t="s">
        <v>167</v>
      </c>
      <c r="E3424" t="s">
        <v>188</v>
      </c>
      <c r="F3424" s="69">
        <v>11.157473564147949</v>
      </c>
      <c r="G3424" s="69">
        <v>11.078851699829102</v>
      </c>
      <c r="H3424" s="69">
        <v>0.10147657990455627</v>
      </c>
      <c r="I3424" s="69">
        <v>89.527915954589844</v>
      </c>
      <c r="J3424" s="64">
        <v>0</v>
      </c>
    </row>
    <row r="3425" spans="1:10" x14ac:dyDescent="0.25">
      <c r="A3425" s="3" t="str">
        <f t="shared" si="53"/>
        <v>IndustryOffices, Hotels, Finance, ServicesAverage Event Day (5:00pm-6:00pm)16</v>
      </c>
      <c r="B3425" t="s">
        <v>62</v>
      </c>
      <c r="C3425" t="s">
        <v>91</v>
      </c>
      <c r="D3425" t="s">
        <v>167</v>
      </c>
      <c r="E3425" t="s">
        <v>189</v>
      </c>
      <c r="F3425" s="69">
        <v>11.056770324707031</v>
      </c>
      <c r="G3425" s="69">
        <v>10.935397148132324</v>
      </c>
      <c r="H3425" s="69">
        <v>0.11078184098005295</v>
      </c>
      <c r="I3425" s="69">
        <v>90.381126403808594</v>
      </c>
      <c r="J3425" s="64">
        <v>0</v>
      </c>
    </row>
    <row r="3426" spans="1:10" x14ac:dyDescent="0.25">
      <c r="A3426" s="3" t="str">
        <f t="shared" si="53"/>
        <v>IndustryOffices, Hotels, Finance, ServicesAverage Event Day (5:00pm-6:00pm)17</v>
      </c>
      <c r="B3426" t="s">
        <v>62</v>
      </c>
      <c r="C3426" t="s">
        <v>91</v>
      </c>
      <c r="D3426" t="s">
        <v>167</v>
      </c>
      <c r="E3426" t="s">
        <v>190</v>
      </c>
      <c r="F3426" s="69">
        <v>10.535207748413086</v>
      </c>
      <c r="G3426" s="69">
        <v>10.423980712890625</v>
      </c>
      <c r="H3426" s="69">
        <v>9.8992213606834412E-2</v>
      </c>
      <c r="I3426" s="69">
        <v>90.609245300292969</v>
      </c>
      <c r="J3426" s="64">
        <v>0</v>
      </c>
    </row>
    <row r="3427" spans="1:10" x14ac:dyDescent="0.25">
      <c r="A3427" s="3" t="str">
        <f t="shared" si="53"/>
        <v>IndustryOffices, Hotels, Finance, ServicesAverage Event Day (5:00pm-6:00pm)18</v>
      </c>
      <c r="B3427" t="s">
        <v>62</v>
      </c>
      <c r="C3427" t="s">
        <v>91</v>
      </c>
      <c r="D3427" t="s">
        <v>167</v>
      </c>
      <c r="E3427" t="s">
        <v>191</v>
      </c>
      <c r="F3427" s="69">
        <v>9.5873212814331055</v>
      </c>
      <c r="G3427" s="69">
        <v>8.7299098968505859</v>
      </c>
      <c r="H3427" s="69">
        <v>0.10201993584632874</v>
      </c>
      <c r="I3427" s="69">
        <v>89.454338073730469</v>
      </c>
      <c r="J3427" s="64">
        <v>0</v>
      </c>
    </row>
    <row r="3428" spans="1:10" x14ac:dyDescent="0.25">
      <c r="A3428" s="3" t="str">
        <f t="shared" si="53"/>
        <v>IndustryOffices, Hotels, Finance, ServicesAverage Event Day (5:00pm-6:00pm)19</v>
      </c>
      <c r="B3428" t="s">
        <v>62</v>
      </c>
      <c r="C3428" t="s">
        <v>91</v>
      </c>
      <c r="D3428" t="s">
        <v>167</v>
      </c>
      <c r="E3428" t="s">
        <v>192</v>
      </c>
      <c r="F3428" s="69">
        <v>8.6516447067260742</v>
      </c>
      <c r="G3428" s="69">
        <v>8.6293659210205078</v>
      </c>
      <c r="H3428" s="69">
        <v>0.11880712956190109</v>
      </c>
      <c r="I3428" s="69">
        <v>87.76708984375</v>
      </c>
      <c r="J3428" s="64">
        <v>0</v>
      </c>
    </row>
    <row r="3429" spans="1:10" x14ac:dyDescent="0.25">
      <c r="A3429" s="3" t="str">
        <f t="shared" si="53"/>
        <v>IndustryOffices, Hotels, Finance, ServicesAverage Event Day (5:00pm-6:00pm)20</v>
      </c>
      <c r="B3429" t="s">
        <v>62</v>
      </c>
      <c r="C3429" t="s">
        <v>91</v>
      </c>
      <c r="D3429" t="s">
        <v>167</v>
      </c>
      <c r="E3429" t="s">
        <v>193</v>
      </c>
      <c r="F3429" s="69">
        <v>7.679725170135498</v>
      </c>
      <c r="G3429" s="69">
        <v>7.7045989036560059</v>
      </c>
      <c r="H3429" s="69">
        <v>0.11244270950555801</v>
      </c>
      <c r="I3429" s="69">
        <v>85.145423889160156</v>
      </c>
      <c r="J3429" s="64">
        <v>0</v>
      </c>
    </row>
    <row r="3430" spans="1:10" x14ac:dyDescent="0.25">
      <c r="A3430" s="3" t="str">
        <f t="shared" si="53"/>
        <v>IndustryOffices, Hotels, Finance, ServicesAverage Event Day (5:00pm-6:00pm)21</v>
      </c>
      <c r="B3430" t="s">
        <v>62</v>
      </c>
      <c r="C3430" t="s">
        <v>91</v>
      </c>
      <c r="D3430" t="s">
        <v>167</v>
      </c>
      <c r="E3430" t="s">
        <v>194</v>
      </c>
      <c r="F3430" s="69">
        <v>7.004852294921875</v>
      </c>
      <c r="G3430" s="69">
        <v>7.0613489151000977</v>
      </c>
      <c r="H3430" s="69">
        <v>0.10039643198251724</v>
      </c>
      <c r="I3430" s="69">
        <v>81.283210754394531</v>
      </c>
      <c r="J3430" s="64">
        <v>0</v>
      </c>
    </row>
    <row r="3431" spans="1:10" x14ac:dyDescent="0.25">
      <c r="A3431" s="3" t="str">
        <f t="shared" si="53"/>
        <v>IndustryOffices, Hotels, Finance, ServicesAverage Event Day (5:00pm-6:00pm)22</v>
      </c>
      <c r="B3431" t="s">
        <v>62</v>
      </c>
      <c r="C3431" t="s">
        <v>91</v>
      </c>
      <c r="D3431" t="s">
        <v>167</v>
      </c>
      <c r="E3431" t="s">
        <v>195</v>
      </c>
      <c r="F3431" s="69">
        <v>6.2926340103149414</v>
      </c>
      <c r="G3431" s="69">
        <v>6.3029465675354004</v>
      </c>
      <c r="H3431" s="69">
        <v>9.1425418853759766E-2</v>
      </c>
      <c r="I3431" s="69">
        <v>77.868736267089844</v>
      </c>
      <c r="J3431" s="64">
        <v>0</v>
      </c>
    </row>
    <row r="3432" spans="1:10" x14ac:dyDescent="0.25">
      <c r="A3432" s="3" t="str">
        <f t="shared" si="53"/>
        <v>IndustryOffices, Hotels, Finance, ServicesAverage Event Day (5:00pm-6:00pm)23</v>
      </c>
      <c r="B3432" t="s">
        <v>62</v>
      </c>
      <c r="C3432" t="s">
        <v>91</v>
      </c>
      <c r="D3432" t="s">
        <v>167</v>
      </c>
      <c r="E3432" t="s">
        <v>196</v>
      </c>
      <c r="F3432" s="69">
        <v>5.4577789306640625</v>
      </c>
      <c r="G3432" s="69">
        <v>5.4374141693115234</v>
      </c>
      <c r="H3432" s="69">
        <v>9.167519211769104E-2</v>
      </c>
      <c r="I3432" s="69">
        <v>75.713081359863281</v>
      </c>
      <c r="J3432" s="64">
        <v>0</v>
      </c>
    </row>
    <row r="3433" spans="1:10" x14ac:dyDescent="0.25">
      <c r="A3433" s="3" t="str">
        <f t="shared" si="53"/>
        <v>IndustryOffices, Hotels, Finance, ServicesAverage Event Day (5:00pm-6:00pm)24</v>
      </c>
      <c r="B3433" t="s">
        <v>62</v>
      </c>
      <c r="C3433" t="s">
        <v>91</v>
      </c>
      <c r="D3433" t="s">
        <v>167</v>
      </c>
      <c r="E3433" t="s">
        <v>197</v>
      </c>
      <c r="F3433" s="69">
        <v>4.9378829002380371</v>
      </c>
      <c r="G3433" s="69">
        <v>4.7939305305480957</v>
      </c>
      <c r="H3433" s="69">
        <v>8.5109248757362366E-2</v>
      </c>
      <c r="I3433" s="69">
        <v>73.837806701660156</v>
      </c>
      <c r="J3433" s="64">
        <v>0</v>
      </c>
    </row>
    <row r="3434" spans="1:10" x14ac:dyDescent="0.25">
      <c r="A3434" s="3" t="str">
        <f t="shared" si="53"/>
        <v>IndustryReligious Organizations10/14/2020 (6:00pm-7:00pm)1</v>
      </c>
      <c r="B3434" t="s">
        <v>62</v>
      </c>
      <c r="C3434" t="s">
        <v>96</v>
      </c>
      <c r="D3434" t="s">
        <v>168</v>
      </c>
      <c r="E3434" t="s">
        <v>174</v>
      </c>
      <c r="F3434" s="69" t="s">
        <v>208</v>
      </c>
      <c r="G3434" s="69" t="s">
        <v>208</v>
      </c>
      <c r="H3434" s="69" t="s">
        <v>208</v>
      </c>
      <c r="I3434" s="69" t="s">
        <v>208</v>
      </c>
      <c r="J3434" s="64">
        <v>1</v>
      </c>
    </row>
    <row r="3435" spans="1:10" x14ac:dyDescent="0.25">
      <c r="A3435" s="3" t="str">
        <f t="shared" si="53"/>
        <v>IndustryReligious Organizations10/14/2020 (6:00pm-7:00pm)2</v>
      </c>
      <c r="B3435" t="s">
        <v>62</v>
      </c>
      <c r="C3435" t="s">
        <v>96</v>
      </c>
      <c r="D3435" t="s">
        <v>168</v>
      </c>
      <c r="E3435" t="s">
        <v>175</v>
      </c>
      <c r="F3435" s="69" t="s">
        <v>208</v>
      </c>
      <c r="G3435" s="69" t="s">
        <v>208</v>
      </c>
      <c r="H3435" s="69" t="s">
        <v>208</v>
      </c>
      <c r="I3435" s="69" t="s">
        <v>208</v>
      </c>
      <c r="J3435" s="64">
        <v>1</v>
      </c>
    </row>
    <row r="3436" spans="1:10" x14ac:dyDescent="0.25">
      <c r="A3436" s="3" t="str">
        <f t="shared" si="53"/>
        <v>IndustryReligious Organizations10/14/2020 (6:00pm-7:00pm)3</v>
      </c>
      <c r="B3436" t="s">
        <v>62</v>
      </c>
      <c r="C3436" t="s">
        <v>96</v>
      </c>
      <c r="D3436" t="s">
        <v>168</v>
      </c>
      <c r="E3436" t="s">
        <v>176</v>
      </c>
      <c r="F3436" s="69" t="s">
        <v>208</v>
      </c>
      <c r="G3436" s="69" t="s">
        <v>208</v>
      </c>
      <c r="H3436" s="69" t="s">
        <v>208</v>
      </c>
      <c r="I3436" s="69" t="s">
        <v>208</v>
      </c>
      <c r="J3436" s="64">
        <v>1</v>
      </c>
    </row>
    <row r="3437" spans="1:10" x14ac:dyDescent="0.25">
      <c r="A3437" s="3" t="str">
        <f t="shared" si="53"/>
        <v>IndustryReligious Organizations10/14/2020 (6:00pm-7:00pm)4</v>
      </c>
      <c r="B3437" t="s">
        <v>62</v>
      </c>
      <c r="C3437" t="s">
        <v>96</v>
      </c>
      <c r="D3437" t="s">
        <v>168</v>
      </c>
      <c r="E3437" t="s">
        <v>177</v>
      </c>
      <c r="F3437" s="69" t="s">
        <v>208</v>
      </c>
      <c r="G3437" s="69" t="s">
        <v>208</v>
      </c>
      <c r="H3437" s="69" t="s">
        <v>208</v>
      </c>
      <c r="I3437" s="69" t="s">
        <v>208</v>
      </c>
      <c r="J3437" s="64">
        <v>1</v>
      </c>
    </row>
    <row r="3438" spans="1:10" x14ac:dyDescent="0.25">
      <c r="A3438" s="3" t="str">
        <f t="shared" si="53"/>
        <v>IndustryReligious Organizations10/14/2020 (6:00pm-7:00pm)5</v>
      </c>
      <c r="B3438" t="s">
        <v>62</v>
      </c>
      <c r="C3438" t="s">
        <v>96</v>
      </c>
      <c r="D3438" t="s">
        <v>168</v>
      </c>
      <c r="E3438" t="s">
        <v>178</v>
      </c>
      <c r="F3438" s="69" t="s">
        <v>208</v>
      </c>
      <c r="G3438" s="69" t="s">
        <v>208</v>
      </c>
      <c r="H3438" s="69" t="s">
        <v>208</v>
      </c>
      <c r="I3438" s="69" t="s">
        <v>208</v>
      </c>
      <c r="J3438" s="64">
        <v>1</v>
      </c>
    </row>
    <row r="3439" spans="1:10" x14ac:dyDescent="0.25">
      <c r="A3439" s="3" t="str">
        <f t="shared" si="53"/>
        <v>IndustryReligious Organizations10/14/2020 (6:00pm-7:00pm)6</v>
      </c>
      <c r="B3439" t="s">
        <v>62</v>
      </c>
      <c r="C3439" t="s">
        <v>96</v>
      </c>
      <c r="D3439" t="s">
        <v>168</v>
      </c>
      <c r="E3439" t="s">
        <v>179</v>
      </c>
      <c r="F3439" s="69" t="s">
        <v>208</v>
      </c>
      <c r="G3439" s="69" t="s">
        <v>208</v>
      </c>
      <c r="H3439" s="69" t="s">
        <v>208</v>
      </c>
      <c r="I3439" s="69" t="s">
        <v>208</v>
      </c>
      <c r="J3439" s="64">
        <v>1</v>
      </c>
    </row>
    <row r="3440" spans="1:10" x14ac:dyDescent="0.25">
      <c r="A3440" s="3" t="str">
        <f t="shared" si="53"/>
        <v>IndustryReligious Organizations10/14/2020 (6:00pm-7:00pm)7</v>
      </c>
      <c r="B3440" t="s">
        <v>62</v>
      </c>
      <c r="C3440" t="s">
        <v>96</v>
      </c>
      <c r="D3440" t="s">
        <v>168</v>
      </c>
      <c r="E3440" t="s">
        <v>180</v>
      </c>
      <c r="F3440" s="69" t="s">
        <v>208</v>
      </c>
      <c r="G3440" s="69" t="s">
        <v>208</v>
      </c>
      <c r="H3440" s="69" t="s">
        <v>208</v>
      </c>
      <c r="I3440" s="69" t="s">
        <v>208</v>
      </c>
      <c r="J3440" s="64">
        <v>1</v>
      </c>
    </row>
    <row r="3441" spans="1:10" x14ac:dyDescent="0.25">
      <c r="A3441" s="3" t="str">
        <f t="shared" si="53"/>
        <v>IndustryReligious Organizations10/14/2020 (6:00pm-7:00pm)8</v>
      </c>
      <c r="B3441" t="s">
        <v>62</v>
      </c>
      <c r="C3441" t="s">
        <v>96</v>
      </c>
      <c r="D3441" t="s">
        <v>168</v>
      </c>
      <c r="E3441" t="s">
        <v>181</v>
      </c>
      <c r="F3441" s="69" t="s">
        <v>208</v>
      </c>
      <c r="G3441" s="69" t="s">
        <v>208</v>
      </c>
      <c r="H3441" s="69" t="s">
        <v>208</v>
      </c>
      <c r="I3441" s="69" t="s">
        <v>208</v>
      </c>
      <c r="J3441" s="64">
        <v>1</v>
      </c>
    </row>
    <row r="3442" spans="1:10" x14ac:dyDescent="0.25">
      <c r="A3442" s="3" t="str">
        <f t="shared" si="53"/>
        <v>IndustryReligious Organizations10/14/2020 (6:00pm-7:00pm)9</v>
      </c>
      <c r="B3442" t="s">
        <v>62</v>
      </c>
      <c r="C3442" t="s">
        <v>96</v>
      </c>
      <c r="D3442" t="s">
        <v>168</v>
      </c>
      <c r="E3442" t="s">
        <v>182</v>
      </c>
      <c r="F3442" s="69" t="s">
        <v>208</v>
      </c>
      <c r="G3442" s="69" t="s">
        <v>208</v>
      </c>
      <c r="H3442" s="69" t="s">
        <v>208</v>
      </c>
      <c r="I3442" s="69" t="s">
        <v>208</v>
      </c>
      <c r="J3442" s="64">
        <v>1</v>
      </c>
    </row>
    <row r="3443" spans="1:10" x14ac:dyDescent="0.25">
      <c r="A3443" s="3" t="str">
        <f t="shared" si="53"/>
        <v>IndustryReligious Organizations10/14/2020 (6:00pm-7:00pm)10</v>
      </c>
      <c r="B3443" t="s">
        <v>62</v>
      </c>
      <c r="C3443" t="s">
        <v>96</v>
      </c>
      <c r="D3443" t="s">
        <v>168</v>
      </c>
      <c r="E3443" t="s">
        <v>183</v>
      </c>
      <c r="F3443" s="69" t="s">
        <v>208</v>
      </c>
      <c r="G3443" s="69" t="s">
        <v>208</v>
      </c>
      <c r="H3443" s="69" t="s">
        <v>208</v>
      </c>
      <c r="I3443" s="69" t="s">
        <v>208</v>
      </c>
      <c r="J3443" s="64">
        <v>1</v>
      </c>
    </row>
    <row r="3444" spans="1:10" x14ac:dyDescent="0.25">
      <c r="A3444" s="3" t="str">
        <f t="shared" si="53"/>
        <v>IndustryReligious Organizations10/14/2020 (6:00pm-7:00pm)11</v>
      </c>
      <c r="B3444" t="s">
        <v>62</v>
      </c>
      <c r="C3444" t="s">
        <v>96</v>
      </c>
      <c r="D3444" t="s">
        <v>168</v>
      </c>
      <c r="E3444" t="s">
        <v>184</v>
      </c>
      <c r="F3444" s="69" t="s">
        <v>208</v>
      </c>
      <c r="G3444" s="69" t="s">
        <v>208</v>
      </c>
      <c r="H3444" s="69" t="s">
        <v>208</v>
      </c>
      <c r="I3444" s="69" t="s">
        <v>208</v>
      </c>
      <c r="J3444" s="64">
        <v>1</v>
      </c>
    </row>
    <row r="3445" spans="1:10" x14ac:dyDescent="0.25">
      <c r="A3445" s="3" t="str">
        <f t="shared" si="53"/>
        <v>IndustryReligious Organizations10/14/2020 (6:00pm-7:00pm)12</v>
      </c>
      <c r="B3445" t="s">
        <v>62</v>
      </c>
      <c r="C3445" t="s">
        <v>96</v>
      </c>
      <c r="D3445" t="s">
        <v>168</v>
      </c>
      <c r="E3445" t="s">
        <v>185</v>
      </c>
      <c r="F3445" s="69" t="s">
        <v>208</v>
      </c>
      <c r="G3445" s="69" t="s">
        <v>208</v>
      </c>
      <c r="H3445" s="69" t="s">
        <v>208</v>
      </c>
      <c r="I3445" s="69" t="s">
        <v>208</v>
      </c>
      <c r="J3445" s="64">
        <v>1</v>
      </c>
    </row>
    <row r="3446" spans="1:10" x14ac:dyDescent="0.25">
      <c r="A3446" s="3" t="str">
        <f t="shared" si="53"/>
        <v>IndustryReligious Organizations10/14/2020 (6:00pm-7:00pm)13</v>
      </c>
      <c r="B3446" t="s">
        <v>62</v>
      </c>
      <c r="C3446" t="s">
        <v>96</v>
      </c>
      <c r="D3446" t="s">
        <v>168</v>
      </c>
      <c r="E3446" t="s">
        <v>186</v>
      </c>
      <c r="F3446" s="69" t="s">
        <v>208</v>
      </c>
      <c r="G3446" s="69" t="s">
        <v>208</v>
      </c>
      <c r="H3446" s="69" t="s">
        <v>208</v>
      </c>
      <c r="I3446" s="69" t="s">
        <v>208</v>
      </c>
      <c r="J3446" s="64">
        <v>1</v>
      </c>
    </row>
    <row r="3447" spans="1:10" x14ac:dyDescent="0.25">
      <c r="A3447" s="3" t="str">
        <f t="shared" si="53"/>
        <v>IndustryReligious Organizations10/14/2020 (6:00pm-7:00pm)14</v>
      </c>
      <c r="B3447" t="s">
        <v>62</v>
      </c>
      <c r="C3447" t="s">
        <v>96</v>
      </c>
      <c r="D3447" t="s">
        <v>168</v>
      </c>
      <c r="E3447" t="s">
        <v>187</v>
      </c>
      <c r="F3447" s="69" t="s">
        <v>208</v>
      </c>
      <c r="G3447" s="69" t="s">
        <v>208</v>
      </c>
      <c r="H3447" s="69" t="s">
        <v>208</v>
      </c>
      <c r="I3447" s="69" t="s">
        <v>208</v>
      </c>
      <c r="J3447" s="64">
        <v>1</v>
      </c>
    </row>
    <row r="3448" spans="1:10" x14ac:dyDescent="0.25">
      <c r="A3448" s="3" t="str">
        <f t="shared" si="53"/>
        <v>IndustryReligious Organizations10/14/2020 (6:00pm-7:00pm)15</v>
      </c>
      <c r="B3448" t="s">
        <v>62</v>
      </c>
      <c r="C3448" t="s">
        <v>96</v>
      </c>
      <c r="D3448" t="s">
        <v>168</v>
      </c>
      <c r="E3448" t="s">
        <v>188</v>
      </c>
      <c r="F3448" s="69" t="s">
        <v>208</v>
      </c>
      <c r="G3448" s="69" t="s">
        <v>208</v>
      </c>
      <c r="H3448" s="69" t="s">
        <v>208</v>
      </c>
      <c r="I3448" s="69" t="s">
        <v>208</v>
      </c>
      <c r="J3448" s="64">
        <v>1</v>
      </c>
    </row>
    <row r="3449" spans="1:10" x14ac:dyDescent="0.25">
      <c r="A3449" s="3" t="str">
        <f t="shared" si="53"/>
        <v>IndustryReligious Organizations10/14/2020 (6:00pm-7:00pm)16</v>
      </c>
      <c r="B3449" t="s">
        <v>62</v>
      </c>
      <c r="C3449" t="s">
        <v>96</v>
      </c>
      <c r="D3449" t="s">
        <v>168</v>
      </c>
      <c r="E3449" t="s">
        <v>189</v>
      </c>
      <c r="F3449" s="69" t="s">
        <v>208</v>
      </c>
      <c r="G3449" s="69" t="s">
        <v>208</v>
      </c>
      <c r="H3449" s="69" t="s">
        <v>208</v>
      </c>
      <c r="I3449" s="69" t="s">
        <v>208</v>
      </c>
      <c r="J3449" s="64">
        <v>1</v>
      </c>
    </row>
    <row r="3450" spans="1:10" x14ac:dyDescent="0.25">
      <c r="A3450" s="3" t="str">
        <f t="shared" si="53"/>
        <v>IndustryReligious Organizations10/14/2020 (6:00pm-7:00pm)17</v>
      </c>
      <c r="B3450" t="s">
        <v>62</v>
      </c>
      <c r="C3450" t="s">
        <v>96</v>
      </c>
      <c r="D3450" t="s">
        <v>168</v>
      </c>
      <c r="E3450" t="s">
        <v>190</v>
      </c>
      <c r="F3450" s="69" t="s">
        <v>208</v>
      </c>
      <c r="G3450" s="69" t="s">
        <v>208</v>
      </c>
      <c r="H3450" s="69" t="s">
        <v>208</v>
      </c>
      <c r="I3450" s="69" t="s">
        <v>208</v>
      </c>
      <c r="J3450" s="64">
        <v>1</v>
      </c>
    </row>
    <row r="3451" spans="1:10" x14ac:dyDescent="0.25">
      <c r="A3451" s="3" t="str">
        <f t="shared" si="53"/>
        <v>IndustryReligious Organizations10/14/2020 (6:00pm-7:00pm)18</v>
      </c>
      <c r="B3451" t="s">
        <v>62</v>
      </c>
      <c r="C3451" t="s">
        <v>96</v>
      </c>
      <c r="D3451" t="s">
        <v>168</v>
      </c>
      <c r="E3451" t="s">
        <v>191</v>
      </c>
      <c r="F3451" s="69" t="s">
        <v>208</v>
      </c>
      <c r="G3451" s="69" t="s">
        <v>208</v>
      </c>
      <c r="H3451" s="69" t="s">
        <v>208</v>
      </c>
      <c r="I3451" s="69" t="s">
        <v>208</v>
      </c>
      <c r="J3451" s="64">
        <v>1</v>
      </c>
    </row>
    <row r="3452" spans="1:10" x14ac:dyDescent="0.25">
      <c r="A3452" s="3" t="str">
        <f t="shared" si="53"/>
        <v>IndustryReligious Organizations10/14/2020 (6:00pm-7:00pm)19</v>
      </c>
      <c r="B3452" t="s">
        <v>62</v>
      </c>
      <c r="C3452" t="s">
        <v>96</v>
      </c>
      <c r="D3452" t="s">
        <v>168</v>
      </c>
      <c r="E3452" t="s">
        <v>192</v>
      </c>
      <c r="F3452" s="69" t="s">
        <v>208</v>
      </c>
      <c r="G3452" s="69" t="s">
        <v>208</v>
      </c>
      <c r="H3452" s="69" t="s">
        <v>208</v>
      </c>
      <c r="I3452" s="69" t="s">
        <v>208</v>
      </c>
      <c r="J3452" s="64">
        <v>1</v>
      </c>
    </row>
    <row r="3453" spans="1:10" x14ac:dyDescent="0.25">
      <c r="A3453" s="3" t="str">
        <f t="shared" si="53"/>
        <v>IndustryReligious Organizations10/14/2020 (6:00pm-7:00pm)20</v>
      </c>
      <c r="B3453" t="s">
        <v>62</v>
      </c>
      <c r="C3453" t="s">
        <v>96</v>
      </c>
      <c r="D3453" t="s">
        <v>168</v>
      </c>
      <c r="E3453" t="s">
        <v>193</v>
      </c>
      <c r="F3453" s="69" t="s">
        <v>208</v>
      </c>
      <c r="G3453" s="69" t="s">
        <v>208</v>
      </c>
      <c r="H3453" s="69" t="s">
        <v>208</v>
      </c>
      <c r="I3453" s="69" t="s">
        <v>208</v>
      </c>
      <c r="J3453" s="64">
        <v>1</v>
      </c>
    </row>
    <row r="3454" spans="1:10" x14ac:dyDescent="0.25">
      <c r="A3454" s="3" t="str">
        <f t="shared" si="53"/>
        <v>IndustryReligious Organizations10/14/2020 (6:00pm-7:00pm)21</v>
      </c>
      <c r="B3454" t="s">
        <v>62</v>
      </c>
      <c r="C3454" t="s">
        <v>96</v>
      </c>
      <c r="D3454" t="s">
        <v>168</v>
      </c>
      <c r="E3454" t="s">
        <v>194</v>
      </c>
      <c r="F3454" s="69" t="s">
        <v>208</v>
      </c>
      <c r="G3454" s="69" t="s">
        <v>208</v>
      </c>
      <c r="H3454" s="69" t="s">
        <v>208</v>
      </c>
      <c r="I3454" s="69" t="s">
        <v>208</v>
      </c>
      <c r="J3454" s="64">
        <v>1</v>
      </c>
    </row>
    <row r="3455" spans="1:10" x14ac:dyDescent="0.25">
      <c r="A3455" s="3" t="str">
        <f t="shared" si="53"/>
        <v>IndustryReligious Organizations10/14/2020 (6:00pm-7:00pm)22</v>
      </c>
      <c r="B3455" t="s">
        <v>62</v>
      </c>
      <c r="C3455" t="s">
        <v>96</v>
      </c>
      <c r="D3455" t="s">
        <v>168</v>
      </c>
      <c r="E3455" t="s">
        <v>195</v>
      </c>
      <c r="F3455" s="69" t="s">
        <v>208</v>
      </c>
      <c r="G3455" s="69" t="s">
        <v>208</v>
      </c>
      <c r="H3455" s="69" t="s">
        <v>208</v>
      </c>
      <c r="I3455" s="69" t="s">
        <v>208</v>
      </c>
      <c r="J3455" s="64">
        <v>1</v>
      </c>
    </row>
    <row r="3456" spans="1:10" x14ac:dyDescent="0.25">
      <c r="A3456" s="3" t="str">
        <f t="shared" si="53"/>
        <v>IndustryReligious Organizations10/14/2020 (6:00pm-7:00pm)23</v>
      </c>
      <c r="B3456" t="s">
        <v>62</v>
      </c>
      <c r="C3456" t="s">
        <v>96</v>
      </c>
      <c r="D3456" t="s">
        <v>168</v>
      </c>
      <c r="E3456" t="s">
        <v>196</v>
      </c>
      <c r="F3456" s="69" t="s">
        <v>208</v>
      </c>
      <c r="G3456" s="69" t="s">
        <v>208</v>
      </c>
      <c r="H3456" s="69" t="s">
        <v>208</v>
      </c>
      <c r="I3456" s="69" t="s">
        <v>208</v>
      </c>
      <c r="J3456" s="64">
        <v>1</v>
      </c>
    </row>
    <row r="3457" spans="1:10" x14ac:dyDescent="0.25">
      <c r="A3457" s="3" t="str">
        <f t="shared" si="53"/>
        <v>IndustryReligious Organizations10/14/2020 (6:00pm-7:00pm)24</v>
      </c>
      <c r="B3457" t="s">
        <v>62</v>
      </c>
      <c r="C3457" t="s">
        <v>96</v>
      </c>
      <c r="D3457" t="s">
        <v>168</v>
      </c>
      <c r="E3457" t="s">
        <v>197</v>
      </c>
      <c r="F3457" s="69" t="s">
        <v>208</v>
      </c>
      <c r="G3457" s="69" t="s">
        <v>208</v>
      </c>
      <c r="H3457" s="69" t="s">
        <v>208</v>
      </c>
      <c r="I3457" s="69" t="s">
        <v>208</v>
      </c>
      <c r="J3457" s="64">
        <v>1</v>
      </c>
    </row>
    <row r="3458" spans="1:10" x14ac:dyDescent="0.25">
      <c r="A3458" s="3" t="str">
        <f t="shared" si="53"/>
        <v>IndustryReligious Organizations10/15/2020 (6:00pm-7:00pm)1</v>
      </c>
      <c r="B3458" t="s">
        <v>62</v>
      </c>
      <c r="C3458" t="s">
        <v>96</v>
      </c>
      <c r="D3458" t="s">
        <v>169</v>
      </c>
      <c r="E3458" t="s">
        <v>174</v>
      </c>
      <c r="F3458" s="69" t="s">
        <v>208</v>
      </c>
      <c r="G3458" s="69" t="s">
        <v>208</v>
      </c>
      <c r="H3458" s="69" t="s">
        <v>208</v>
      </c>
      <c r="I3458" s="69" t="s">
        <v>208</v>
      </c>
      <c r="J3458" s="64">
        <v>1</v>
      </c>
    </row>
    <row r="3459" spans="1:10" x14ac:dyDescent="0.25">
      <c r="A3459" s="3" t="str">
        <f t="shared" ref="A3459:A3522" si="54">B3459&amp;C3459&amp;D3459&amp;E3459</f>
        <v>IndustryReligious Organizations10/15/2020 (6:00pm-7:00pm)2</v>
      </c>
      <c r="B3459" t="s">
        <v>62</v>
      </c>
      <c r="C3459" t="s">
        <v>96</v>
      </c>
      <c r="D3459" t="s">
        <v>169</v>
      </c>
      <c r="E3459" t="s">
        <v>175</v>
      </c>
      <c r="F3459" s="69" t="s">
        <v>208</v>
      </c>
      <c r="G3459" s="69" t="s">
        <v>208</v>
      </c>
      <c r="H3459" s="69" t="s">
        <v>208</v>
      </c>
      <c r="I3459" s="69" t="s">
        <v>208</v>
      </c>
      <c r="J3459" s="64">
        <v>1</v>
      </c>
    </row>
    <row r="3460" spans="1:10" x14ac:dyDescent="0.25">
      <c r="A3460" s="3" t="str">
        <f t="shared" si="54"/>
        <v>IndustryReligious Organizations10/15/2020 (6:00pm-7:00pm)3</v>
      </c>
      <c r="B3460" t="s">
        <v>62</v>
      </c>
      <c r="C3460" t="s">
        <v>96</v>
      </c>
      <c r="D3460" t="s">
        <v>169</v>
      </c>
      <c r="E3460" t="s">
        <v>176</v>
      </c>
      <c r="F3460" s="69" t="s">
        <v>208</v>
      </c>
      <c r="G3460" s="69" t="s">
        <v>208</v>
      </c>
      <c r="H3460" s="69" t="s">
        <v>208</v>
      </c>
      <c r="I3460" s="69" t="s">
        <v>208</v>
      </c>
      <c r="J3460" s="64">
        <v>1</v>
      </c>
    </row>
    <row r="3461" spans="1:10" x14ac:dyDescent="0.25">
      <c r="A3461" s="3" t="str">
        <f t="shared" si="54"/>
        <v>IndustryReligious Organizations10/15/2020 (6:00pm-7:00pm)4</v>
      </c>
      <c r="B3461" t="s">
        <v>62</v>
      </c>
      <c r="C3461" t="s">
        <v>96</v>
      </c>
      <c r="D3461" t="s">
        <v>169</v>
      </c>
      <c r="E3461" t="s">
        <v>177</v>
      </c>
      <c r="F3461" s="69" t="s">
        <v>208</v>
      </c>
      <c r="G3461" s="69" t="s">
        <v>208</v>
      </c>
      <c r="H3461" s="69" t="s">
        <v>208</v>
      </c>
      <c r="I3461" s="69" t="s">
        <v>208</v>
      </c>
      <c r="J3461" s="64">
        <v>1</v>
      </c>
    </row>
    <row r="3462" spans="1:10" x14ac:dyDescent="0.25">
      <c r="A3462" s="3" t="str">
        <f t="shared" si="54"/>
        <v>IndustryReligious Organizations10/15/2020 (6:00pm-7:00pm)5</v>
      </c>
      <c r="B3462" t="s">
        <v>62</v>
      </c>
      <c r="C3462" t="s">
        <v>96</v>
      </c>
      <c r="D3462" t="s">
        <v>169</v>
      </c>
      <c r="E3462" t="s">
        <v>178</v>
      </c>
      <c r="F3462" s="69" t="s">
        <v>208</v>
      </c>
      <c r="G3462" s="69" t="s">
        <v>208</v>
      </c>
      <c r="H3462" s="69" t="s">
        <v>208</v>
      </c>
      <c r="I3462" s="69" t="s">
        <v>208</v>
      </c>
      <c r="J3462" s="64">
        <v>1</v>
      </c>
    </row>
    <row r="3463" spans="1:10" x14ac:dyDescent="0.25">
      <c r="A3463" s="3" t="str">
        <f t="shared" si="54"/>
        <v>IndustryReligious Organizations10/15/2020 (6:00pm-7:00pm)6</v>
      </c>
      <c r="B3463" t="s">
        <v>62</v>
      </c>
      <c r="C3463" t="s">
        <v>96</v>
      </c>
      <c r="D3463" t="s">
        <v>169</v>
      </c>
      <c r="E3463" t="s">
        <v>179</v>
      </c>
      <c r="F3463" s="69" t="s">
        <v>208</v>
      </c>
      <c r="G3463" s="69" t="s">
        <v>208</v>
      </c>
      <c r="H3463" s="69" t="s">
        <v>208</v>
      </c>
      <c r="I3463" s="69" t="s">
        <v>208</v>
      </c>
      <c r="J3463" s="64">
        <v>1</v>
      </c>
    </row>
    <row r="3464" spans="1:10" x14ac:dyDescent="0.25">
      <c r="A3464" s="3" t="str">
        <f t="shared" si="54"/>
        <v>IndustryReligious Organizations10/15/2020 (6:00pm-7:00pm)7</v>
      </c>
      <c r="B3464" t="s">
        <v>62</v>
      </c>
      <c r="C3464" t="s">
        <v>96</v>
      </c>
      <c r="D3464" t="s">
        <v>169</v>
      </c>
      <c r="E3464" t="s">
        <v>180</v>
      </c>
      <c r="F3464" s="69" t="s">
        <v>208</v>
      </c>
      <c r="G3464" s="69" t="s">
        <v>208</v>
      </c>
      <c r="H3464" s="69" t="s">
        <v>208</v>
      </c>
      <c r="I3464" s="69" t="s">
        <v>208</v>
      </c>
      <c r="J3464" s="64">
        <v>1</v>
      </c>
    </row>
    <row r="3465" spans="1:10" x14ac:dyDescent="0.25">
      <c r="A3465" s="3" t="str">
        <f t="shared" si="54"/>
        <v>IndustryReligious Organizations10/15/2020 (6:00pm-7:00pm)8</v>
      </c>
      <c r="B3465" t="s">
        <v>62</v>
      </c>
      <c r="C3465" t="s">
        <v>96</v>
      </c>
      <c r="D3465" t="s">
        <v>169</v>
      </c>
      <c r="E3465" t="s">
        <v>181</v>
      </c>
      <c r="F3465" s="69" t="s">
        <v>208</v>
      </c>
      <c r="G3465" s="69" t="s">
        <v>208</v>
      </c>
      <c r="H3465" s="69" t="s">
        <v>208</v>
      </c>
      <c r="I3465" s="69" t="s">
        <v>208</v>
      </c>
      <c r="J3465" s="64">
        <v>1</v>
      </c>
    </row>
    <row r="3466" spans="1:10" x14ac:dyDescent="0.25">
      <c r="A3466" s="3" t="str">
        <f t="shared" si="54"/>
        <v>IndustryReligious Organizations10/15/2020 (6:00pm-7:00pm)9</v>
      </c>
      <c r="B3466" t="s">
        <v>62</v>
      </c>
      <c r="C3466" t="s">
        <v>96</v>
      </c>
      <c r="D3466" t="s">
        <v>169</v>
      </c>
      <c r="E3466" t="s">
        <v>182</v>
      </c>
      <c r="F3466" s="69" t="s">
        <v>208</v>
      </c>
      <c r="G3466" s="69" t="s">
        <v>208</v>
      </c>
      <c r="H3466" s="69" t="s">
        <v>208</v>
      </c>
      <c r="I3466" s="69" t="s">
        <v>208</v>
      </c>
      <c r="J3466" s="64">
        <v>1</v>
      </c>
    </row>
    <row r="3467" spans="1:10" x14ac:dyDescent="0.25">
      <c r="A3467" s="3" t="str">
        <f t="shared" si="54"/>
        <v>IndustryReligious Organizations10/15/2020 (6:00pm-7:00pm)10</v>
      </c>
      <c r="B3467" t="s">
        <v>62</v>
      </c>
      <c r="C3467" t="s">
        <v>96</v>
      </c>
      <c r="D3467" t="s">
        <v>169</v>
      </c>
      <c r="E3467" t="s">
        <v>183</v>
      </c>
      <c r="F3467" s="69" t="s">
        <v>208</v>
      </c>
      <c r="G3467" s="69" t="s">
        <v>208</v>
      </c>
      <c r="H3467" s="69" t="s">
        <v>208</v>
      </c>
      <c r="I3467" s="69" t="s">
        <v>208</v>
      </c>
      <c r="J3467" s="64">
        <v>1</v>
      </c>
    </row>
    <row r="3468" spans="1:10" x14ac:dyDescent="0.25">
      <c r="A3468" s="3" t="str">
        <f t="shared" si="54"/>
        <v>IndustryReligious Organizations10/15/2020 (6:00pm-7:00pm)11</v>
      </c>
      <c r="B3468" t="s">
        <v>62</v>
      </c>
      <c r="C3468" t="s">
        <v>96</v>
      </c>
      <c r="D3468" t="s">
        <v>169</v>
      </c>
      <c r="E3468" t="s">
        <v>184</v>
      </c>
      <c r="F3468" s="69" t="s">
        <v>208</v>
      </c>
      <c r="G3468" s="69" t="s">
        <v>208</v>
      </c>
      <c r="H3468" s="69" t="s">
        <v>208</v>
      </c>
      <c r="I3468" s="69" t="s">
        <v>208</v>
      </c>
      <c r="J3468" s="64">
        <v>1</v>
      </c>
    </row>
    <row r="3469" spans="1:10" x14ac:dyDescent="0.25">
      <c r="A3469" s="3" t="str">
        <f t="shared" si="54"/>
        <v>IndustryReligious Organizations10/15/2020 (6:00pm-7:00pm)12</v>
      </c>
      <c r="B3469" t="s">
        <v>62</v>
      </c>
      <c r="C3469" t="s">
        <v>96</v>
      </c>
      <c r="D3469" t="s">
        <v>169</v>
      </c>
      <c r="E3469" t="s">
        <v>185</v>
      </c>
      <c r="F3469" s="69" t="s">
        <v>208</v>
      </c>
      <c r="G3469" s="69" t="s">
        <v>208</v>
      </c>
      <c r="H3469" s="69" t="s">
        <v>208</v>
      </c>
      <c r="I3469" s="69" t="s">
        <v>208</v>
      </c>
      <c r="J3469" s="64">
        <v>1</v>
      </c>
    </row>
    <row r="3470" spans="1:10" x14ac:dyDescent="0.25">
      <c r="A3470" s="3" t="str">
        <f t="shared" si="54"/>
        <v>IndustryReligious Organizations10/15/2020 (6:00pm-7:00pm)13</v>
      </c>
      <c r="B3470" t="s">
        <v>62</v>
      </c>
      <c r="C3470" t="s">
        <v>96</v>
      </c>
      <c r="D3470" t="s">
        <v>169</v>
      </c>
      <c r="E3470" t="s">
        <v>186</v>
      </c>
      <c r="F3470" s="69" t="s">
        <v>208</v>
      </c>
      <c r="G3470" s="69" t="s">
        <v>208</v>
      </c>
      <c r="H3470" s="69" t="s">
        <v>208</v>
      </c>
      <c r="I3470" s="69" t="s">
        <v>208</v>
      </c>
      <c r="J3470" s="64">
        <v>1</v>
      </c>
    </row>
    <row r="3471" spans="1:10" x14ac:dyDescent="0.25">
      <c r="A3471" s="3" t="str">
        <f t="shared" si="54"/>
        <v>IndustryReligious Organizations10/15/2020 (6:00pm-7:00pm)14</v>
      </c>
      <c r="B3471" t="s">
        <v>62</v>
      </c>
      <c r="C3471" t="s">
        <v>96</v>
      </c>
      <c r="D3471" t="s">
        <v>169</v>
      </c>
      <c r="E3471" t="s">
        <v>187</v>
      </c>
      <c r="F3471" s="69" t="s">
        <v>208</v>
      </c>
      <c r="G3471" s="69" t="s">
        <v>208</v>
      </c>
      <c r="H3471" s="69" t="s">
        <v>208</v>
      </c>
      <c r="I3471" s="69" t="s">
        <v>208</v>
      </c>
      <c r="J3471" s="64">
        <v>1</v>
      </c>
    </row>
    <row r="3472" spans="1:10" x14ac:dyDescent="0.25">
      <c r="A3472" s="3" t="str">
        <f t="shared" si="54"/>
        <v>IndustryReligious Organizations10/15/2020 (6:00pm-7:00pm)15</v>
      </c>
      <c r="B3472" t="s">
        <v>62</v>
      </c>
      <c r="C3472" t="s">
        <v>96</v>
      </c>
      <c r="D3472" t="s">
        <v>169</v>
      </c>
      <c r="E3472" t="s">
        <v>188</v>
      </c>
      <c r="F3472" s="69" t="s">
        <v>208</v>
      </c>
      <c r="G3472" s="69" t="s">
        <v>208</v>
      </c>
      <c r="H3472" s="69" t="s">
        <v>208</v>
      </c>
      <c r="I3472" s="69" t="s">
        <v>208</v>
      </c>
      <c r="J3472" s="64">
        <v>1</v>
      </c>
    </row>
    <row r="3473" spans="1:10" x14ac:dyDescent="0.25">
      <c r="A3473" s="3" t="str">
        <f t="shared" si="54"/>
        <v>IndustryReligious Organizations10/15/2020 (6:00pm-7:00pm)16</v>
      </c>
      <c r="B3473" t="s">
        <v>62</v>
      </c>
      <c r="C3473" t="s">
        <v>96</v>
      </c>
      <c r="D3473" t="s">
        <v>169</v>
      </c>
      <c r="E3473" t="s">
        <v>189</v>
      </c>
      <c r="F3473" s="69" t="s">
        <v>208</v>
      </c>
      <c r="G3473" s="69" t="s">
        <v>208</v>
      </c>
      <c r="H3473" s="69" t="s">
        <v>208</v>
      </c>
      <c r="I3473" s="69" t="s">
        <v>208</v>
      </c>
      <c r="J3473" s="64">
        <v>1</v>
      </c>
    </row>
    <row r="3474" spans="1:10" x14ac:dyDescent="0.25">
      <c r="A3474" s="3" t="str">
        <f t="shared" si="54"/>
        <v>IndustryReligious Organizations10/15/2020 (6:00pm-7:00pm)17</v>
      </c>
      <c r="B3474" t="s">
        <v>62</v>
      </c>
      <c r="C3474" t="s">
        <v>96</v>
      </c>
      <c r="D3474" t="s">
        <v>169</v>
      </c>
      <c r="E3474" t="s">
        <v>190</v>
      </c>
      <c r="F3474" s="69" t="s">
        <v>208</v>
      </c>
      <c r="G3474" s="69" t="s">
        <v>208</v>
      </c>
      <c r="H3474" s="69" t="s">
        <v>208</v>
      </c>
      <c r="I3474" s="69" t="s">
        <v>208</v>
      </c>
      <c r="J3474" s="64">
        <v>1</v>
      </c>
    </row>
    <row r="3475" spans="1:10" x14ac:dyDescent="0.25">
      <c r="A3475" s="3" t="str">
        <f t="shared" si="54"/>
        <v>IndustryReligious Organizations10/15/2020 (6:00pm-7:00pm)18</v>
      </c>
      <c r="B3475" t="s">
        <v>62</v>
      </c>
      <c r="C3475" t="s">
        <v>96</v>
      </c>
      <c r="D3475" t="s">
        <v>169</v>
      </c>
      <c r="E3475" t="s">
        <v>191</v>
      </c>
      <c r="F3475" s="69" t="s">
        <v>208</v>
      </c>
      <c r="G3475" s="69" t="s">
        <v>208</v>
      </c>
      <c r="H3475" s="69" t="s">
        <v>208</v>
      </c>
      <c r="I3475" s="69" t="s">
        <v>208</v>
      </c>
      <c r="J3475" s="64">
        <v>1</v>
      </c>
    </row>
    <row r="3476" spans="1:10" x14ac:dyDescent="0.25">
      <c r="A3476" s="3" t="str">
        <f t="shared" si="54"/>
        <v>IndustryReligious Organizations10/15/2020 (6:00pm-7:00pm)19</v>
      </c>
      <c r="B3476" t="s">
        <v>62</v>
      </c>
      <c r="C3476" t="s">
        <v>96</v>
      </c>
      <c r="D3476" t="s">
        <v>169</v>
      </c>
      <c r="E3476" t="s">
        <v>192</v>
      </c>
      <c r="F3476" s="69" t="s">
        <v>208</v>
      </c>
      <c r="G3476" s="69" t="s">
        <v>208</v>
      </c>
      <c r="H3476" s="69" t="s">
        <v>208</v>
      </c>
      <c r="I3476" s="69" t="s">
        <v>208</v>
      </c>
      <c r="J3476" s="64">
        <v>1</v>
      </c>
    </row>
    <row r="3477" spans="1:10" x14ac:dyDescent="0.25">
      <c r="A3477" s="3" t="str">
        <f t="shared" si="54"/>
        <v>IndustryReligious Organizations10/15/2020 (6:00pm-7:00pm)20</v>
      </c>
      <c r="B3477" t="s">
        <v>62</v>
      </c>
      <c r="C3477" t="s">
        <v>96</v>
      </c>
      <c r="D3477" t="s">
        <v>169</v>
      </c>
      <c r="E3477" t="s">
        <v>193</v>
      </c>
      <c r="F3477" s="69" t="s">
        <v>208</v>
      </c>
      <c r="G3477" s="69" t="s">
        <v>208</v>
      </c>
      <c r="H3477" s="69" t="s">
        <v>208</v>
      </c>
      <c r="I3477" s="69" t="s">
        <v>208</v>
      </c>
      <c r="J3477" s="64">
        <v>1</v>
      </c>
    </row>
    <row r="3478" spans="1:10" x14ac:dyDescent="0.25">
      <c r="A3478" s="3" t="str">
        <f t="shared" si="54"/>
        <v>IndustryReligious Organizations10/15/2020 (6:00pm-7:00pm)21</v>
      </c>
      <c r="B3478" t="s">
        <v>62</v>
      </c>
      <c r="C3478" t="s">
        <v>96</v>
      </c>
      <c r="D3478" t="s">
        <v>169</v>
      </c>
      <c r="E3478" t="s">
        <v>194</v>
      </c>
      <c r="F3478" s="69" t="s">
        <v>208</v>
      </c>
      <c r="G3478" s="69" t="s">
        <v>208</v>
      </c>
      <c r="H3478" s="69" t="s">
        <v>208</v>
      </c>
      <c r="I3478" s="69" t="s">
        <v>208</v>
      </c>
      <c r="J3478" s="64">
        <v>1</v>
      </c>
    </row>
    <row r="3479" spans="1:10" x14ac:dyDescent="0.25">
      <c r="A3479" s="3" t="str">
        <f t="shared" si="54"/>
        <v>IndustryReligious Organizations10/15/2020 (6:00pm-7:00pm)22</v>
      </c>
      <c r="B3479" t="s">
        <v>62</v>
      </c>
      <c r="C3479" t="s">
        <v>96</v>
      </c>
      <c r="D3479" t="s">
        <v>169</v>
      </c>
      <c r="E3479" t="s">
        <v>195</v>
      </c>
      <c r="F3479" s="69" t="s">
        <v>208</v>
      </c>
      <c r="G3479" s="69" t="s">
        <v>208</v>
      </c>
      <c r="H3479" s="69" t="s">
        <v>208</v>
      </c>
      <c r="I3479" s="69" t="s">
        <v>208</v>
      </c>
      <c r="J3479" s="64">
        <v>1</v>
      </c>
    </row>
    <row r="3480" spans="1:10" x14ac:dyDescent="0.25">
      <c r="A3480" s="3" t="str">
        <f t="shared" si="54"/>
        <v>IndustryReligious Organizations10/15/2020 (6:00pm-7:00pm)23</v>
      </c>
      <c r="B3480" t="s">
        <v>62</v>
      </c>
      <c r="C3480" t="s">
        <v>96</v>
      </c>
      <c r="D3480" t="s">
        <v>169</v>
      </c>
      <c r="E3480" t="s">
        <v>196</v>
      </c>
      <c r="F3480" s="69" t="s">
        <v>208</v>
      </c>
      <c r="G3480" s="69" t="s">
        <v>208</v>
      </c>
      <c r="H3480" s="69" t="s">
        <v>208</v>
      </c>
      <c r="I3480" s="69" t="s">
        <v>208</v>
      </c>
      <c r="J3480" s="64">
        <v>1</v>
      </c>
    </row>
    <row r="3481" spans="1:10" x14ac:dyDescent="0.25">
      <c r="A3481" s="3" t="str">
        <f t="shared" si="54"/>
        <v>IndustryReligious Organizations10/15/2020 (6:00pm-7:00pm)24</v>
      </c>
      <c r="B3481" t="s">
        <v>62</v>
      </c>
      <c r="C3481" t="s">
        <v>96</v>
      </c>
      <c r="D3481" t="s">
        <v>169</v>
      </c>
      <c r="E3481" t="s">
        <v>197</v>
      </c>
      <c r="F3481" s="69" t="s">
        <v>208</v>
      </c>
      <c r="G3481" s="69" t="s">
        <v>208</v>
      </c>
      <c r="H3481" s="69" t="s">
        <v>208</v>
      </c>
      <c r="I3481" s="69" t="s">
        <v>208</v>
      </c>
      <c r="J3481" s="64">
        <v>1</v>
      </c>
    </row>
    <row r="3482" spans="1:10" x14ac:dyDescent="0.25">
      <c r="A3482" s="3" t="str">
        <f t="shared" si="54"/>
        <v>IndustryReligious Organizations6/17/2021 (5:00pm-6:00pm)1</v>
      </c>
      <c r="B3482" t="s">
        <v>62</v>
      </c>
      <c r="C3482" t="s">
        <v>96</v>
      </c>
      <c r="D3482" t="s">
        <v>170</v>
      </c>
      <c r="E3482" t="s">
        <v>174</v>
      </c>
      <c r="F3482" s="69">
        <v>4.1570372581481934</v>
      </c>
      <c r="G3482" s="69">
        <v>4.2832431793212891</v>
      </c>
      <c r="H3482" s="69">
        <v>0.2355734258890152</v>
      </c>
      <c r="I3482" s="69">
        <v>73.451164245605469</v>
      </c>
      <c r="J3482" s="64">
        <v>0</v>
      </c>
    </row>
    <row r="3483" spans="1:10" x14ac:dyDescent="0.25">
      <c r="A3483" s="3" t="str">
        <f t="shared" si="54"/>
        <v>IndustryReligious Organizations6/17/2021 (5:00pm-6:00pm)2</v>
      </c>
      <c r="B3483" t="s">
        <v>62</v>
      </c>
      <c r="C3483" t="s">
        <v>96</v>
      </c>
      <c r="D3483" t="s">
        <v>170</v>
      </c>
      <c r="E3483" t="s">
        <v>175</v>
      </c>
      <c r="F3483" s="69">
        <v>3.8399350643157959</v>
      </c>
      <c r="G3483" s="69">
        <v>4.0384478569030762</v>
      </c>
      <c r="H3483" s="69">
        <v>0.22800663113594055</v>
      </c>
      <c r="I3483" s="69">
        <v>72.303085327148438</v>
      </c>
      <c r="J3483" s="64">
        <v>0</v>
      </c>
    </row>
    <row r="3484" spans="1:10" x14ac:dyDescent="0.25">
      <c r="A3484" s="3" t="str">
        <f t="shared" si="54"/>
        <v>IndustryReligious Organizations6/17/2021 (5:00pm-6:00pm)3</v>
      </c>
      <c r="B3484" t="s">
        <v>62</v>
      </c>
      <c r="C3484" t="s">
        <v>96</v>
      </c>
      <c r="D3484" t="s">
        <v>170</v>
      </c>
      <c r="E3484" t="s">
        <v>176</v>
      </c>
      <c r="F3484" s="69">
        <v>3.7121615409851074</v>
      </c>
      <c r="G3484" s="69">
        <v>3.9377624988555908</v>
      </c>
      <c r="H3484" s="69">
        <v>0.21495896577835083</v>
      </c>
      <c r="I3484" s="69">
        <v>71.320663452148438</v>
      </c>
      <c r="J3484" s="64">
        <v>0</v>
      </c>
    </row>
    <row r="3485" spans="1:10" x14ac:dyDescent="0.25">
      <c r="A3485" s="3" t="str">
        <f t="shared" si="54"/>
        <v>IndustryReligious Organizations6/17/2021 (5:00pm-6:00pm)4</v>
      </c>
      <c r="B3485" t="s">
        <v>62</v>
      </c>
      <c r="C3485" t="s">
        <v>96</v>
      </c>
      <c r="D3485" t="s">
        <v>170</v>
      </c>
      <c r="E3485" t="s">
        <v>177</v>
      </c>
      <c r="F3485" s="69">
        <v>3.7277331352233887</v>
      </c>
      <c r="G3485" s="69">
        <v>3.8550179004669189</v>
      </c>
      <c r="H3485" s="69">
        <v>0.20099294185638428</v>
      </c>
      <c r="I3485" s="69">
        <v>70.525810241699219</v>
      </c>
      <c r="J3485" s="64">
        <v>0</v>
      </c>
    </row>
    <row r="3486" spans="1:10" x14ac:dyDescent="0.25">
      <c r="A3486" s="3" t="str">
        <f t="shared" si="54"/>
        <v>IndustryReligious Organizations6/17/2021 (5:00pm-6:00pm)5</v>
      </c>
      <c r="B3486" t="s">
        <v>62</v>
      </c>
      <c r="C3486" t="s">
        <v>96</v>
      </c>
      <c r="D3486" t="s">
        <v>170</v>
      </c>
      <c r="E3486" t="s">
        <v>178</v>
      </c>
      <c r="F3486" s="69">
        <v>3.6969945430755615</v>
      </c>
      <c r="G3486" s="69">
        <v>3.9162535667419434</v>
      </c>
      <c r="H3486" s="69">
        <v>0.19901427626609802</v>
      </c>
      <c r="I3486" s="69">
        <v>69.836502075195313</v>
      </c>
      <c r="J3486" s="64">
        <v>0</v>
      </c>
    </row>
    <row r="3487" spans="1:10" x14ac:dyDescent="0.25">
      <c r="A3487" s="3" t="str">
        <f t="shared" si="54"/>
        <v>IndustryReligious Organizations6/17/2021 (5:00pm-6:00pm)6</v>
      </c>
      <c r="B3487" t="s">
        <v>62</v>
      </c>
      <c r="C3487" t="s">
        <v>96</v>
      </c>
      <c r="D3487" t="s">
        <v>170</v>
      </c>
      <c r="E3487" t="s">
        <v>179</v>
      </c>
      <c r="F3487" s="69">
        <v>3.7120764255523682</v>
      </c>
      <c r="G3487" s="69">
        <v>3.9956679344177246</v>
      </c>
      <c r="H3487" s="69">
        <v>0.26261028647422791</v>
      </c>
      <c r="I3487" s="69">
        <v>69.273529052734375</v>
      </c>
      <c r="J3487" s="64">
        <v>0</v>
      </c>
    </row>
    <row r="3488" spans="1:10" x14ac:dyDescent="0.25">
      <c r="A3488" s="3" t="str">
        <f t="shared" si="54"/>
        <v>IndustryReligious Organizations6/17/2021 (5:00pm-6:00pm)7</v>
      </c>
      <c r="B3488" t="s">
        <v>62</v>
      </c>
      <c r="C3488" t="s">
        <v>96</v>
      </c>
      <c r="D3488" t="s">
        <v>170</v>
      </c>
      <c r="E3488" t="s">
        <v>180</v>
      </c>
      <c r="F3488" s="69">
        <v>3.3817803859710693</v>
      </c>
      <c r="G3488" s="69">
        <v>3.8684775829315186</v>
      </c>
      <c r="H3488" s="69">
        <v>0.43397212028503418</v>
      </c>
      <c r="I3488" s="69">
        <v>68.6705322265625</v>
      </c>
      <c r="J3488" s="64">
        <v>0</v>
      </c>
    </row>
    <row r="3489" spans="1:10" x14ac:dyDescent="0.25">
      <c r="A3489" s="3" t="str">
        <f t="shared" si="54"/>
        <v>IndustryReligious Organizations6/17/2021 (5:00pm-6:00pm)8</v>
      </c>
      <c r="B3489" t="s">
        <v>62</v>
      </c>
      <c r="C3489" t="s">
        <v>96</v>
      </c>
      <c r="D3489" t="s">
        <v>170</v>
      </c>
      <c r="E3489" t="s">
        <v>181</v>
      </c>
      <c r="F3489" s="69">
        <v>4.2193870544433594</v>
      </c>
      <c r="G3489" s="69">
        <v>4.4847455024719238</v>
      </c>
      <c r="H3489" s="69">
        <v>0.51954877376556396</v>
      </c>
      <c r="I3489" s="69">
        <v>69.372352600097656</v>
      </c>
      <c r="J3489" s="64">
        <v>0</v>
      </c>
    </row>
    <row r="3490" spans="1:10" x14ac:dyDescent="0.25">
      <c r="A3490" s="3" t="str">
        <f t="shared" si="54"/>
        <v>IndustryReligious Organizations6/17/2021 (5:00pm-6:00pm)9</v>
      </c>
      <c r="B3490" t="s">
        <v>62</v>
      </c>
      <c r="C3490" t="s">
        <v>96</v>
      </c>
      <c r="D3490" t="s">
        <v>170</v>
      </c>
      <c r="E3490" t="s">
        <v>182</v>
      </c>
      <c r="F3490" s="69">
        <v>5.7912049293518066</v>
      </c>
      <c r="G3490" s="69">
        <v>5.7949509620666504</v>
      </c>
      <c r="H3490" s="69">
        <v>0.62911784648895264</v>
      </c>
      <c r="I3490" s="69">
        <v>72.970199584960938</v>
      </c>
      <c r="J3490" s="64">
        <v>0</v>
      </c>
    </row>
    <row r="3491" spans="1:10" x14ac:dyDescent="0.25">
      <c r="A3491" s="3" t="str">
        <f t="shared" si="54"/>
        <v>IndustryReligious Organizations6/17/2021 (5:00pm-6:00pm)10</v>
      </c>
      <c r="B3491" t="s">
        <v>62</v>
      </c>
      <c r="C3491" t="s">
        <v>96</v>
      </c>
      <c r="D3491" t="s">
        <v>170</v>
      </c>
      <c r="E3491" t="s">
        <v>183</v>
      </c>
      <c r="F3491" s="69">
        <v>6.772463321685791</v>
      </c>
      <c r="G3491" s="69">
        <v>6.6111927032470703</v>
      </c>
      <c r="H3491" s="69">
        <v>0.68617308139801025</v>
      </c>
      <c r="I3491" s="69">
        <v>76.510307312011719</v>
      </c>
      <c r="J3491" s="64">
        <v>0</v>
      </c>
    </row>
    <row r="3492" spans="1:10" x14ac:dyDescent="0.25">
      <c r="A3492" s="3" t="str">
        <f t="shared" si="54"/>
        <v>IndustryReligious Organizations6/17/2021 (5:00pm-6:00pm)11</v>
      </c>
      <c r="B3492" t="s">
        <v>62</v>
      </c>
      <c r="C3492" t="s">
        <v>96</v>
      </c>
      <c r="D3492" t="s">
        <v>170</v>
      </c>
      <c r="E3492" t="s">
        <v>184</v>
      </c>
      <c r="F3492" s="69">
        <v>7.7151575088500977</v>
      </c>
      <c r="G3492" s="69">
        <v>7.2830138206481934</v>
      </c>
      <c r="H3492" s="69">
        <v>0.77941435575485229</v>
      </c>
      <c r="I3492" s="69">
        <v>78.717361450195313</v>
      </c>
      <c r="J3492" s="64">
        <v>0</v>
      </c>
    </row>
    <row r="3493" spans="1:10" x14ac:dyDescent="0.25">
      <c r="A3493" s="3" t="str">
        <f t="shared" si="54"/>
        <v>IndustryReligious Organizations6/17/2021 (5:00pm-6:00pm)12</v>
      </c>
      <c r="B3493" t="s">
        <v>62</v>
      </c>
      <c r="C3493" t="s">
        <v>96</v>
      </c>
      <c r="D3493" t="s">
        <v>170</v>
      </c>
      <c r="E3493" t="s">
        <v>185</v>
      </c>
      <c r="F3493" s="69">
        <v>8.2425737380981445</v>
      </c>
      <c r="G3493" s="69">
        <v>7.8209290504455566</v>
      </c>
      <c r="H3493" s="69">
        <v>0.82576298713684082</v>
      </c>
      <c r="I3493" s="69">
        <v>83.068260192871094</v>
      </c>
      <c r="J3493" s="64">
        <v>0</v>
      </c>
    </row>
    <row r="3494" spans="1:10" x14ac:dyDescent="0.25">
      <c r="A3494" s="3" t="str">
        <f t="shared" si="54"/>
        <v>IndustryReligious Organizations6/17/2021 (5:00pm-6:00pm)13</v>
      </c>
      <c r="B3494" t="s">
        <v>62</v>
      </c>
      <c r="C3494" t="s">
        <v>96</v>
      </c>
      <c r="D3494" t="s">
        <v>170</v>
      </c>
      <c r="E3494" t="s">
        <v>186</v>
      </c>
      <c r="F3494" s="69">
        <v>8.571110725402832</v>
      </c>
      <c r="G3494" s="69">
        <v>7.9885983467102051</v>
      </c>
      <c r="H3494" s="69">
        <v>0.64140063524246216</v>
      </c>
      <c r="I3494" s="69">
        <v>86.748977661132813</v>
      </c>
      <c r="J3494" s="64">
        <v>0</v>
      </c>
    </row>
    <row r="3495" spans="1:10" x14ac:dyDescent="0.25">
      <c r="A3495" s="3" t="str">
        <f t="shared" si="54"/>
        <v>IndustryReligious Organizations6/17/2021 (5:00pm-6:00pm)14</v>
      </c>
      <c r="B3495" t="s">
        <v>62</v>
      </c>
      <c r="C3495" t="s">
        <v>96</v>
      </c>
      <c r="D3495" t="s">
        <v>170</v>
      </c>
      <c r="E3495" t="s">
        <v>187</v>
      </c>
      <c r="F3495" s="69">
        <v>8.3066320419311523</v>
      </c>
      <c r="G3495" s="69">
        <v>8.1335287094116211</v>
      </c>
      <c r="H3495" s="69">
        <v>0.4636988639831543</v>
      </c>
      <c r="I3495" s="69">
        <v>88.807426452636719</v>
      </c>
      <c r="J3495" s="64">
        <v>0</v>
      </c>
    </row>
    <row r="3496" spans="1:10" x14ac:dyDescent="0.25">
      <c r="A3496" s="3" t="str">
        <f t="shared" si="54"/>
        <v>IndustryReligious Organizations6/17/2021 (5:00pm-6:00pm)15</v>
      </c>
      <c r="B3496" t="s">
        <v>62</v>
      </c>
      <c r="C3496" t="s">
        <v>96</v>
      </c>
      <c r="D3496" t="s">
        <v>170</v>
      </c>
      <c r="E3496" t="s">
        <v>188</v>
      </c>
      <c r="F3496" s="69">
        <v>8.0029153823852539</v>
      </c>
      <c r="G3496" s="69">
        <v>8.1621160507202148</v>
      </c>
      <c r="H3496" s="69">
        <v>0.20288543403148651</v>
      </c>
      <c r="I3496" s="69">
        <v>90.237113952636719</v>
      </c>
      <c r="J3496" s="64">
        <v>0</v>
      </c>
    </row>
    <row r="3497" spans="1:10" x14ac:dyDescent="0.25">
      <c r="A3497" s="3" t="str">
        <f t="shared" si="54"/>
        <v>IndustryReligious Organizations6/17/2021 (5:00pm-6:00pm)16</v>
      </c>
      <c r="B3497" t="s">
        <v>62</v>
      </c>
      <c r="C3497" t="s">
        <v>96</v>
      </c>
      <c r="D3497" t="s">
        <v>170</v>
      </c>
      <c r="E3497" t="s">
        <v>189</v>
      </c>
      <c r="F3497" s="69">
        <v>8.5352954864501953</v>
      </c>
      <c r="G3497" s="69">
        <v>8.3760948181152344</v>
      </c>
      <c r="H3497" s="69">
        <v>0.20288543403148651</v>
      </c>
      <c r="I3497" s="69">
        <v>90.051033020019531</v>
      </c>
      <c r="J3497" s="64">
        <v>0</v>
      </c>
    </row>
    <row r="3498" spans="1:10" x14ac:dyDescent="0.25">
      <c r="A3498" s="3" t="str">
        <f t="shared" si="54"/>
        <v>IndustryReligious Organizations6/17/2021 (5:00pm-6:00pm)17</v>
      </c>
      <c r="B3498" t="s">
        <v>62</v>
      </c>
      <c r="C3498" t="s">
        <v>96</v>
      </c>
      <c r="D3498" t="s">
        <v>170</v>
      </c>
      <c r="E3498" t="s">
        <v>190</v>
      </c>
      <c r="F3498" s="69">
        <v>8.0738849639892578</v>
      </c>
      <c r="G3498" s="69">
        <v>8.11279296875</v>
      </c>
      <c r="H3498" s="69">
        <v>0.52107346057891846</v>
      </c>
      <c r="I3498" s="69">
        <v>89.704437255859375</v>
      </c>
      <c r="J3498" s="64">
        <v>0</v>
      </c>
    </row>
    <row r="3499" spans="1:10" x14ac:dyDescent="0.25">
      <c r="A3499" s="3" t="str">
        <f t="shared" si="54"/>
        <v>IndustryReligious Organizations6/17/2021 (5:00pm-6:00pm)18</v>
      </c>
      <c r="B3499" t="s">
        <v>62</v>
      </c>
      <c r="C3499" t="s">
        <v>96</v>
      </c>
      <c r="D3499" t="s">
        <v>170</v>
      </c>
      <c r="E3499" t="s">
        <v>191</v>
      </c>
      <c r="F3499" s="69">
        <v>8.0908269882202148</v>
      </c>
      <c r="G3499" s="69">
        <v>6.7057714462280273</v>
      </c>
      <c r="H3499" s="69">
        <v>0.6298251748085022</v>
      </c>
      <c r="I3499" s="69">
        <v>88.527938842773438</v>
      </c>
      <c r="J3499" s="64">
        <v>0</v>
      </c>
    </row>
    <row r="3500" spans="1:10" x14ac:dyDescent="0.25">
      <c r="A3500" s="3" t="str">
        <f t="shared" si="54"/>
        <v>IndustryReligious Organizations6/17/2021 (5:00pm-6:00pm)19</v>
      </c>
      <c r="B3500" t="s">
        <v>62</v>
      </c>
      <c r="C3500" t="s">
        <v>96</v>
      </c>
      <c r="D3500" t="s">
        <v>170</v>
      </c>
      <c r="E3500" t="s">
        <v>192</v>
      </c>
      <c r="F3500" s="69">
        <v>8.3098030090332031</v>
      </c>
      <c r="G3500" s="69">
        <v>8.8501319885253906</v>
      </c>
      <c r="H3500" s="69">
        <v>0.6821054220199585</v>
      </c>
      <c r="I3500" s="69">
        <v>86.88226318359375</v>
      </c>
      <c r="J3500" s="64">
        <v>0</v>
      </c>
    </row>
    <row r="3501" spans="1:10" x14ac:dyDescent="0.25">
      <c r="A3501" s="3" t="str">
        <f t="shared" si="54"/>
        <v>IndustryReligious Organizations6/17/2021 (5:00pm-6:00pm)20</v>
      </c>
      <c r="B3501" t="s">
        <v>62</v>
      </c>
      <c r="C3501" t="s">
        <v>96</v>
      </c>
      <c r="D3501" t="s">
        <v>170</v>
      </c>
      <c r="E3501" t="s">
        <v>193</v>
      </c>
      <c r="F3501" s="69">
        <v>9.1218557357788086</v>
      </c>
      <c r="G3501" s="69">
        <v>9.6000785827636719</v>
      </c>
      <c r="H3501" s="69">
        <v>0.69742470979690552</v>
      </c>
      <c r="I3501" s="69">
        <v>84.171043395996094</v>
      </c>
      <c r="J3501" s="64">
        <v>0</v>
      </c>
    </row>
    <row r="3502" spans="1:10" x14ac:dyDescent="0.25">
      <c r="A3502" s="3" t="str">
        <f t="shared" si="54"/>
        <v>IndustryReligious Organizations6/17/2021 (5:00pm-6:00pm)21</v>
      </c>
      <c r="B3502" t="s">
        <v>62</v>
      </c>
      <c r="C3502" t="s">
        <v>96</v>
      </c>
      <c r="D3502" t="s">
        <v>170</v>
      </c>
      <c r="E3502" t="s">
        <v>194</v>
      </c>
      <c r="F3502" s="69">
        <v>8.803553581237793</v>
      </c>
      <c r="G3502" s="69">
        <v>8.7692174911499023</v>
      </c>
      <c r="H3502" s="69">
        <v>0.65199238061904907</v>
      </c>
      <c r="I3502" s="69">
        <v>80.938522338867188</v>
      </c>
      <c r="J3502" s="64">
        <v>0</v>
      </c>
    </row>
    <row r="3503" spans="1:10" x14ac:dyDescent="0.25">
      <c r="A3503" s="3" t="str">
        <f t="shared" si="54"/>
        <v>IndustryReligious Organizations6/17/2021 (5:00pm-6:00pm)22</v>
      </c>
      <c r="B3503" t="s">
        <v>62</v>
      </c>
      <c r="C3503" t="s">
        <v>96</v>
      </c>
      <c r="D3503" t="s">
        <v>170</v>
      </c>
      <c r="E3503" t="s">
        <v>195</v>
      </c>
      <c r="F3503" s="69">
        <v>6.3032898902893066</v>
      </c>
      <c r="G3503" s="69">
        <v>6.623316764831543</v>
      </c>
      <c r="H3503" s="69">
        <v>0.41867989301681519</v>
      </c>
      <c r="I3503" s="69">
        <v>77.858406066894531</v>
      </c>
      <c r="J3503" s="64">
        <v>0</v>
      </c>
    </row>
    <row r="3504" spans="1:10" x14ac:dyDescent="0.25">
      <c r="A3504" s="3" t="str">
        <f t="shared" si="54"/>
        <v>IndustryReligious Organizations6/17/2021 (5:00pm-6:00pm)23</v>
      </c>
      <c r="B3504" t="s">
        <v>62</v>
      </c>
      <c r="C3504" t="s">
        <v>96</v>
      </c>
      <c r="D3504" t="s">
        <v>170</v>
      </c>
      <c r="E3504" t="s">
        <v>196</v>
      </c>
      <c r="F3504" s="69">
        <v>5.4328532218933105</v>
      </c>
      <c r="G3504" s="69">
        <v>5.3799104690551758</v>
      </c>
      <c r="H3504" s="69">
        <v>0.28403997421264648</v>
      </c>
      <c r="I3504" s="69">
        <v>76.018310546875</v>
      </c>
      <c r="J3504" s="64">
        <v>0</v>
      </c>
    </row>
    <row r="3505" spans="1:10" x14ac:dyDescent="0.25">
      <c r="A3505" s="3" t="str">
        <f t="shared" si="54"/>
        <v>IndustryReligious Organizations6/17/2021 (5:00pm-6:00pm)24</v>
      </c>
      <c r="B3505" t="s">
        <v>62</v>
      </c>
      <c r="C3505" t="s">
        <v>96</v>
      </c>
      <c r="D3505" t="s">
        <v>170</v>
      </c>
      <c r="E3505" t="s">
        <v>197</v>
      </c>
      <c r="F3505" s="69">
        <v>4.8323721885681152</v>
      </c>
      <c r="G3505" s="69">
        <v>4.6869468688964844</v>
      </c>
      <c r="H3505" s="69">
        <v>0.21281112730503082</v>
      </c>
      <c r="I3505" s="69">
        <v>73.958412170410156</v>
      </c>
      <c r="J3505" s="64">
        <v>0</v>
      </c>
    </row>
    <row r="3506" spans="1:10" x14ac:dyDescent="0.25">
      <c r="A3506" s="3" t="str">
        <f t="shared" si="54"/>
        <v>IndustryReligious Organizations7/9/2021 (5:50pm-8:55pm)1</v>
      </c>
      <c r="B3506" t="s">
        <v>62</v>
      </c>
      <c r="C3506" t="s">
        <v>96</v>
      </c>
      <c r="D3506" t="s">
        <v>171</v>
      </c>
      <c r="E3506" t="s">
        <v>174</v>
      </c>
      <c r="F3506" s="69">
        <v>4.725555419921875</v>
      </c>
      <c r="G3506" s="69">
        <v>4.5540509223937988</v>
      </c>
      <c r="H3506" s="69">
        <v>0.15916518867015839</v>
      </c>
      <c r="I3506" s="69">
        <v>76.870826721191406</v>
      </c>
      <c r="J3506" s="64">
        <v>0</v>
      </c>
    </row>
    <row r="3507" spans="1:10" x14ac:dyDescent="0.25">
      <c r="A3507" s="3" t="str">
        <f t="shared" si="54"/>
        <v>IndustryReligious Organizations7/9/2021 (5:50pm-8:55pm)2</v>
      </c>
      <c r="B3507" t="s">
        <v>62</v>
      </c>
      <c r="C3507" t="s">
        <v>96</v>
      </c>
      <c r="D3507" t="s">
        <v>171</v>
      </c>
      <c r="E3507" t="s">
        <v>175</v>
      </c>
      <c r="F3507" s="69">
        <v>4.3876099586486816</v>
      </c>
      <c r="G3507" s="69">
        <v>4.3039970397949219</v>
      </c>
      <c r="H3507" s="69">
        <v>0.13420404493808746</v>
      </c>
      <c r="I3507" s="69">
        <v>76.00592041015625</v>
      </c>
      <c r="J3507" s="64">
        <v>0</v>
      </c>
    </row>
    <row r="3508" spans="1:10" x14ac:dyDescent="0.25">
      <c r="A3508" s="3" t="str">
        <f t="shared" si="54"/>
        <v>IndustryReligious Organizations7/9/2021 (5:50pm-8:55pm)3</v>
      </c>
      <c r="B3508" t="s">
        <v>62</v>
      </c>
      <c r="C3508" t="s">
        <v>96</v>
      </c>
      <c r="D3508" t="s">
        <v>171</v>
      </c>
      <c r="E3508" t="s">
        <v>176</v>
      </c>
      <c r="F3508" s="69">
        <v>4.2867522239685059</v>
      </c>
      <c r="G3508" s="69">
        <v>4.1859855651855469</v>
      </c>
      <c r="H3508" s="69">
        <v>0.13929919898509979</v>
      </c>
      <c r="I3508" s="69">
        <v>75.188079833984375</v>
      </c>
      <c r="J3508" s="64">
        <v>0</v>
      </c>
    </row>
    <row r="3509" spans="1:10" x14ac:dyDescent="0.25">
      <c r="A3509" s="3" t="str">
        <f t="shared" si="54"/>
        <v>IndustryReligious Organizations7/9/2021 (5:50pm-8:55pm)4</v>
      </c>
      <c r="B3509" t="s">
        <v>62</v>
      </c>
      <c r="C3509" t="s">
        <v>96</v>
      </c>
      <c r="D3509" t="s">
        <v>171</v>
      </c>
      <c r="E3509" t="s">
        <v>177</v>
      </c>
      <c r="F3509" s="69">
        <v>4.193626880645752</v>
      </c>
      <c r="G3509" s="69">
        <v>4.0827622413635254</v>
      </c>
      <c r="H3509" s="69">
        <v>0.12328120321035385</v>
      </c>
      <c r="I3509" s="69">
        <v>74.369087219238281</v>
      </c>
      <c r="J3509" s="64">
        <v>0</v>
      </c>
    </row>
    <row r="3510" spans="1:10" x14ac:dyDescent="0.25">
      <c r="A3510" s="3" t="str">
        <f t="shared" si="54"/>
        <v>IndustryReligious Organizations7/9/2021 (5:50pm-8:55pm)5</v>
      </c>
      <c r="B3510" t="s">
        <v>62</v>
      </c>
      <c r="C3510" t="s">
        <v>96</v>
      </c>
      <c r="D3510" t="s">
        <v>171</v>
      </c>
      <c r="E3510" t="s">
        <v>178</v>
      </c>
      <c r="F3510" s="69">
        <v>4.1722116470336914</v>
      </c>
      <c r="G3510" s="69">
        <v>4.0678849220275879</v>
      </c>
      <c r="H3510" s="69">
        <v>0.14145930111408234</v>
      </c>
      <c r="I3510" s="69">
        <v>73.902915954589844</v>
      </c>
      <c r="J3510" s="64">
        <v>0</v>
      </c>
    </row>
    <row r="3511" spans="1:10" x14ac:dyDescent="0.25">
      <c r="A3511" s="3" t="str">
        <f t="shared" si="54"/>
        <v>IndustryReligious Organizations7/9/2021 (5:50pm-8:55pm)6</v>
      </c>
      <c r="B3511" t="s">
        <v>62</v>
      </c>
      <c r="C3511" t="s">
        <v>96</v>
      </c>
      <c r="D3511" t="s">
        <v>171</v>
      </c>
      <c r="E3511" t="s">
        <v>179</v>
      </c>
      <c r="F3511" s="69">
        <v>4.3033685684204102</v>
      </c>
      <c r="G3511" s="69">
        <v>4.2385950088500977</v>
      </c>
      <c r="H3511" s="69">
        <v>0.1735510528087616</v>
      </c>
      <c r="I3511" s="69">
        <v>73.025962829589844</v>
      </c>
      <c r="J3511" s="64">
        <v>0</v>
      </c>
    </row>
    <row r="3512" spans="1:10" x14ac:dyDescent="0.25">
      <c r="A3512" s="3" t="str">
        <f t="shared" si="54"/>
        <v>IndustryReligious Organizations7/9/2021 (5:50pm-8:55pm)7</v>
      </c>
      <c r="B3512" t="s">
        <v>62</v>
      </c>
      <c r="C3512" t="s">
        <v>96</v>
      </c>
      <c r="D3512" t="s">
        <v>171</v>
      </c>
      <c r="E3512" t="s">
        <v>180</v>
      </c>
      <c r="F3512" s="69">
        <v>4.0372157096862793</v>
      </c>
      <c r="G3512" s="69">
        <v>4.166590690612793</v>
      </c>
      <c r="H3512" s="69">
        <v>0.19911719858646393</v>
      </c>
      <c r="I3512" s="69">
        <v>72.406875610351563</v>
      </c>
      <c r="J3512" s="64">
        <v>0</v>
      </c>
    </row>
    <row r="3513" spans="1:10" x14ac:dyDescent="0.25">
      <c r="A3513" s="3" t="str">
        <f t="shared" si="54"/>
        <v>IndustryReligious Organizations7/9/2021 (5:50pm-8:55pm)8</v>
      </c>
      <c r="B3513" t="s">
        <v>62</v>
      </c>
      <c r="C3513" t="s">
        <v>96</v>
      </c>
      <c r="D3513" t="s">
        <v>171</v>
      </c>
      <c r="E3513" t="s">
        <v>181</v>
      </c>
      <c r="F3513" s="69">
        <v>4.562434196472168</v>
      </c>
      <c r="G3513" s="69">
        <v>4.6820483207702637</v>
      </c>
      <c r="H3513" s="69">
        <v>0.32268911600112915</v>
      </c>
      <c r="I3513" s="69">
        <v>72.80328369140625</v>
      </c>
      <c r="J3513" s="64">
        <v>0</v>
      </c>
    </row>
    <row r="3514" spans="1:10" x14ac:dyDescent="0.25">
      <c r="A3514" s="3" t="str">
        <f t="shared" si="54"/>
        <v>IndustryReligious Organizations7/9/2021 (5:50pm-8:55pm)9</v>
      </c>
      <c r="B3514" t="s">
        <v>62</v>
      </c>
      <c r="C3514" t="s">
        <v>96</v>
      </c>
      <c r="D3514" t="s">
        <v>171</v>
      </c>
      <c r="E3514" t="s">
        <v>182</v>
      </c>
      <c r="F3514" s="69">
        <v>5.7261338233947754</v>
      </c>
      <c r="G3514" s="69">
        <v>5.5357747077941895</v>
      </c>
      <c r="H3514" s="69">
        <v>0.43552640080451965</v>
      </c>
      <c r="I3514" s="69">
        <v>75.342094421386719</v>
      </c>
      <c r="J3514" s="64">
        <v>0</v>
      </c>
    </row>
    <row r="3515" spans="1:10" x14ac:dyDescent="0.25">
      <c r="A3515" s="3" t="str">
        <f t="shared" si="54"/>
        <v>IndustryReligious Organizations7/9/2021 (5:50pm-8:55pm)10</v>
      </c>
      <c r="B3515" t="s">
        <v>62</v>
      </c>
      <c r="C3515" t="s">
        <v>96</v>
      </c>
      <c r="D3515" t="s">
        <v>171</v>
      </c>
      <c r="E3515" t="s">
        <v>183</v>
      </c>
      <c r="F3515" s="69">
        <v>6.4619150161743164</v>
      </c>
      <c r="G3515" s="69">
        <v>6.4582772254943848</v>
      </c>
      <c r="H3515" s="69">
        <v>0.55061459541320801</v>
      </c>
      <c r="I3515" s="69">
        <v>79.097030639648438</v>
      </c>
      <c r="J3515" s="64">
        <v>0</v>
      </c>
    </row>
    <row r="3516" spans="1:10" x14ac:dyDescent="0.25">
      <c r="A3516" s="3" t="str">
        <f t="shared" si="54"/>
        <v>IndustryReligious Organizations7/9/2021 (5:50pm-8:55pm)11</v>
      </c>
      <c r="B3516" t="s">
        <v>62</v>
      </c>
      <c r="C3516" t="s">
        <v>96</v>
      </c>
      <c r="D3516" t="s">
        <v>171</v>
      </c>
      <c r="E3516" t="s">
        <v>184</v>
      </c>
      <c r="F3516" s="69">
        <v>6.7957420349121094</v>
      </c>
      <c r="G3516" s="69">
        <v>7.6325035095214844</v>
      </c>
      <c r="H3516" s="69">
        <v>0.66504108905792236</v>
      </c>
      <c r="I3516" s="69">
        <v>83.408050537109375</v>
      </c>
      <c r="J3516" s="64">
        <v>0</v>
      </c>
    </row>
    <row r="3517" spans="1:10" x14ac:dyDescent="0.25">
      <c r="A3517" s="3" t="str">
        <f t="shared" si="54"/>
        <v>IndustryReligious Organizations7/9/2021 (5:50pm-8:55pm)12</v>
      </c>
      <c r="B3517" t="s">
        <v>62</v>
      </c>
      <c r="C3517" t="s">
        <v>96</v>
      </c>
      <c r="D3517" t="s">
        <v>171</v>
      </c>
      <c r="E3517" t="s">
        <v>185</v>
      </c>
      <c r="F3517" s="69">
        <v>7.7981209754943848</v>
      </c>
      <c r="G3517" s="69">
        <v>8.2264671325683594</v>
      </c>
      <c r="H3517" s="69">
        <v>0.61558234691619873</v>
      </c>
      <c r="I3517" s="69">
        <v>86.74017333984375</v>
      </c>
      <c r="J3517" s="64">
        <v>0</v>
      </c>
    </row>
    <row r="3518" spans="1:10" x14ac:dyDescent="0.25">
      <c r="A3518" s="3" t="str">
        <f t="shared" si="54"/>
        <v>IndustryReligious Organizations7/9/2021 (5:50pm-8:55pm)13</v>
      </c>
      <c r="B3518" t="s">
        <v>62</v>
      </c>
      <c r="C3518" t="s">
        <v>96</v>
      </c>
      <c r="D3518" t="s">
        <v>171</v>
      </c>
      <c r="E3518" t="s">
        <v>186</v>
      </c>
      <c r="F3518" s="69">
        <v>8.0974235534667969</v>
      </c>
      <c r="G3518" s="69">
        <v>8.349034309387207</v>
      </c>
      <c r="H3518" s="69">
        <v>0.68944180011749268</v>
      </c>
      <c r="I3518" s="69">
        <v>89.174880981445313</v>
      </c>
      <c r="J3518" s="64">
        <v>0</v>
      </c>
    </row>
    <row r="3519" spans="1:10" x14ac:dyDescent="0.25">
      <c r="A3519" s="3" t="str">
        <f t="shared" si="54"/>
        <v>IndustryReligious Organizations7/9/2021 (5:50pm-8:55pm)14</v>
      </c>
      <c r="B3519" t="s">
        <v>62</v>
      </c>
      <c r="C3519" t="s">
        <v>96</v>
      </c>
      <c r="D3519" t="s">
        <v>171</v>
      </c>
      <c r="E3519" t="s">
        <v>187</v>
      </c>
      <c r="F3519" s="69">
        <v>7.945073127746582</v>
      </c>
      <c r="G3519" s="69">
        <v>7.963292121887207</v>
      </c>
      <c r="H3519" s="69">
        <v>0.53565341234207153</v>
      </c>
      <c r="I3519" s="69">
        <v>90.993576049804688</v>
      </c>
      <c r="J3519" s="64">
        <v>0</v>
      </c>
    </row>
    <row r="3520" spans="1:10" x14ac:dyDescent="0.25">
      <c r="A3520" s="3" t="str">
        <f t="shared" si="54"/>
        <v>IndustryReligious Organizations7/9/2021 (5:50pm-8:55pm)15</v>
      </c>
      <c r="B3520" t="s">
        <v>62</v>
      </c>
      <c r="C3520" t="s">
        <v>96</v>
      </c>
      <c r="D3520" t="s">
        <v>171</v>
      </c>
      <c r="E3520" t="s">
        <v>188</v>
      </c>
      <c r="F3520" s="69">
        <v>8.0988235473632813</v>
      </c>
      <c r="G3520" s="69">
        <v>8.0442485809326172</v>
      </c>
      <c r="H3520" s="69">
        <v>0.21848230063915253</v>
      </c>
      <c r="I3520" s="69">
        <v>92.288780212402344</v>
      </c>
      <c r="J3520" s="64">
        <v>0</v>
      </c>
    </row>
    <row r="3521" spans="1:10" x14ac:dyDescent="0.25">
      <c r="A3521" s="3" t="str">
        <f t="shared" si="54"/>
        <v>IndustryReligious Organizations7/9/2021 (5:50pm-8:55pm)16</v>
      </c>
      <c r="B3521" t="s">
        <v>62</v>
      </c>
      <c r="C3521" t="s">
        <v>96</v>
      </c>
      <c r="D3521" t="s">
        <v>171</v>
      </c>
      <c r="E3521" t="s">
        <v>189</v>
      </c>
      <c r="F3521" s="69">
        <v>8.1973409652709961</v>
      </c>
      <c r="G3521" s="69">
        <v>8.2519168853759766</v>
      </c>
      <c r="H3521" s="69">
        <v>0.21848231554031372</v>
      </c>
      <c r="I3521" s="69">
        <v>93.5777587890625</v>
      </c>
      <c r="J3521" s="64">
        <v>0</v>
      </c>
    </row>
    <row r="3522" spans="1:10" x14ac:dyDescent="0.25">
      <c r="A3522" s="3" t="str">
        <f t="shared" si="54"/>
        <v>IndustryReligious Organizations7/9/2021 (5:50pm-8:55pm)17</v>
      </c>
      <c r="B3522" t="s">
        <v>62</v>
      </c>
      <c r="C3522" t="s">
        <v>96</v>
      </c>
      <c r="D3522" t="s">
        <v>171</v>
      </c>
      <c r="E3522" t="s">
        <v>190</v>
      </c>
      <c r="F3522" s="69">
        <v>8.2191858291625977</v>
      </c>
      <c r="G3522" s="69">
        <v>8.2880420684814453</v>
      </c>
      <c r="H3522" s="69">
        <v>0.44577980041503906</v>
      </c>
      <c r="I3522" s="69">
        <v>94.306427001953125</v>
      </c>
      <c r="J3522" s="64">
        <v>0</v>
      </c>
    </row>
    <row r="3523" spans="1:10" x14ac:dyDescent="0.25">
      <c r="A3523" s="3" t="str">
        <f t="shared" ref="A3523:A3586" si="55">B3523&amp;C3523&amp;D3523&amp;E3523</f>
        <v>IndustryReligious Organizations7/9/2021 (5:50pm-8:55pm)18</v>
      </c>
      <c r="B3523" t="s">
        <v>62</v>
      </c>
      <c r="C3523" t="s">
        <v>96</v>
      </c>
      <c r="D3523" t="s">
        <v>171</v>
      </c>
      <c r="E3523" t="s">
        <v>191</v>
      </c>
      <c r="F3523" s="69">
        <v>8.7315206527709961</v>
      </c>
      <c r="G3523" s="69">
        <v>8.0713167190551758</v>
      </c>
      <c r="H3523" s="69">
        <v>0.55369108915328979</v>
      </c>
      <c r="I3523" s="69">
        <v>93.740364074707031</v>
      </c>
      <c r="J3523" s="64">
        <v>0</v>
      </c>
    </row>
    <row r="3524" spans="1:10" x14ac:dyDescent="0.25">
      <c r="A3524" s="3" t="str">
        <f t="shared" si="55"/>
        <v>IndustryReligious Organizations7/9/2021 (5:50pm-8:55pm)19</v>
      </c>
      <c r="B3524" t="s">
        <v>62</v>
      </c>
      <c r="C3524" t="s">
        <v>96</v>
      </c>
      <c r="D3524" t="s">
        <v>171</v>
      </c>
      <c r="E3524" t="s">
        <v>192</v>
      </c>
      <c r="F3524" s="69">
        <v>8.923253059387207</v>
      </c>
      <c r="G3524" s="69">
        <v>6.9974899291992188</v>
      </c>
      <c r="H3524" s="69">
        <v>0.75870293378829956</v>
      </c>
      <c r="I3524" s="69">
        <v>92.361167907714844</v>
      </c>
      <c r="J3524" s="64">
        <v>0</v>
      </c>
    </row>
    <row r="3525" spans="1:10" x14ac:dyDescent="0.25">
      <c r="A3525" s="3" t="str">
        <f t="shared" si="55"/>
        <v>IndustryReligious Organizations7/9/2021 (5:50pm-8:55pm)20</v>
      </c>
      <c r="B3525" t="s">
        <v>62</v>
      </c>
      <c r="C3525" t="s">
        <v>96</v>
      </c>
      <c r="D3525" t="s">
        <v>171</v>
      </c>
      <c r="E3525" t="s">
        <v>193</v>
      </c>
      <c r="F3525" s="69">
        <v>9.5746841430664063</v>
      </c>
      <c r="G3525" s="69">
        <v>7.7738513946533203</v>
      </c>
      <c r="H3525" s="69">
        <v>0.86160558462142944</v>
      </c>
      <c r="I3525" s="69">
        <v>89.972000122070313</v>
      </c>
      <c r="J3525" s="64">
        <v>0</v>
      </c>
    </row>
    <row r="3526" spans="1:10" x14ac:dyDescent="0.25">
      <c r="A3526" s="3" t="str">
        <f t="shared" si="55"/>
        <v>IndustryReligious Organizations7/9/2021 (5:50pm-8:55pm)21</v>
      </c>
      <c r="B3526" t="s">
        <v>62</v>
      </c>
      <c r="C3526" t="s">
        <v>96</v>
      </c>
      <c r="D3526" t="s">
        <v>171</v>
      </c>
      <c r="E3526" t="s">
        <v>194</v>
      </c>
      <c r="F3526" s="69">
        <v>9.6391735076904297</v>
      </c>
      <c r="G3526" s="69">
        <v>7.9186973571777344</v>
      </c>
      <c r="H3526" s="69">
        <v>0.78141516447067261</v>
      </c>
      <c r="I3526" s="69">
        <v>86.621665954589844</v>
      </c>
      <c r="J3526" s="64">
        <v>0</v>
      </c>
    </row>
    <row r="3527" spans="1:10" x14ac:dyDescent="0.25">
      <c r="A3527" s="3" t="str">
        <f t="shared" si="55"/>
        <v>IndustryReligious Organizations7/9/2021 (5:50pm-8:55pm)22</v>
      </c>
      <c r="B3527" t="s">
        <v>62</v>
      </c>
      <c r="C3527" t="s">
        <v>96</v>
      </c>
      <c r="D3527" t="s">
        <v>171</v>
      </c>
      <c r="E3527" t="s">
        <v>195</v>
      </c>
      <c r="F3527" s="69">
        <v>7.935330867767334</v>
      </c>
      <c r="G3527" s="69">
        <v>7.8444347381591797</v>
      </c>
      <c r="H3527" s="69">
        <v>0.50224751234054565</v>
      </c>
      <c r="I3527" s="69">
        <v>82.92730712890625</v>
      </c>
      <c r="J3527" s="64">
        <v>0</v>
      </c>
    </row>
    <row r="3528" spans="1:10" x14ac:dyDescent="0.25">
      <c r="A3528" s="3" t="str">
        <f t="shared" si="55"/>
        <v>IndustryReligious Organizations7/9/2021 (5:50pm-8:55pm)23</v>
      </c>
      <c r="B3528" t="s">
        <v>62</v>
      </c>
      <c r="C3528" t="s">
        <v>96</v>
      </c>
      <c r="D3528" t="s">
        <v>171</v>
      </c>
      <c r="E3528" t="s">
        <v>196</v>
      </c>
      <c r="F3528" s="69">
        <v>6.1492280960083008</v>
      </c>
      <c r="G3528" s="69">
        <v>6.4609394073486328</v>
      </c>
      <c r="H3528" s="69">
        <v>0.32513836026191711</v>
      </c>
      <c r="I3528" s="69">
        <v>80.792388916015625</v>
      </c>
      <c r="J3528" s="64">
        <v>0</v>
      </c>
    </row>
    <row r="3529" spans="1:10" x14ac:dyDescent="0.25">
      <c r="A3529" s="3" t="str">
        <f t="shared" si="55"/>
        <v>IndustryReligious Organizations7/9/2021 (5:50pm-8:55pm)24</v>
      </c>
      <c r="B3529" t="s">
        <v>62</v>
      </c>
      <c r="C3529" t="s">
        <v>96</v>
      </c>
      <c r="D3529" t="s">
        <v>171</v>
      </c>
      <c r="E3529" t="s">
        <v>197</v>
      </c>
      <c r="F3529" s="69">
        <v>5.5020132064819336</v>
      </c>
      <c r="G3529" s="69">
        <v>5.6079840660095215</v>
      </c>
      <c r="H3529" s="69">
        <v>0.27261751890182495</v>
      </c>
      <c r="I3529" s="69">
        <v>79.33758544921875</v>
      </c>
      <c r="J3529" s="64">
        <v>0</v>
      </c>
    </row>
    <row r="3530" spans="1:10" x14ac:dyDescent="0.25">
      <c r="A3530" s="3" t="str">
        <f t="shared" si="55"/>
        <v>IndustryReligious Organizations8/27/2021 (5:00pm-6:00pm)1</v>
      </c>
      <c r="B3530" t="s">
        <v>62</v>
      </c>
      <c r="C3530" t="s">
        <v>96</v>
      </c>
      <c r="D3530" t="s">
        <v>172</v>
      </c>
      <c r="E3530" t="s">
        <v>174</v>
      </c>
      <c r="F3530" s="69">
        <v>4.5279650688171387</v>
      </c>
      <c r="G3530" s="69">
        <v>4.3516750335693359</v>
      </c>
      <c r="H3530" s="69">
        <v>0.31242808699607849</v>
      </c>
      <c r="I3530" s="69">
        <v>74.8516845703125</v>
      </c>
      <c r="J3530" s="64">
        <v>0</v>
      </c>
    </row>
    <row r="3531" spans="1:10" x14ac:dyDescent="0.25">
      <c r="A3531" s="3" t="str">
        <f t="shared" si="55"/>
        <v>IndustryReligious Organizations8/27/2021 (5:00pm-6:00pm)2</v>
      </c>
      <c r="B3531" t="s">
        <v>62</v>
      </c>
      <c r="C3531" t="s">
        <v>96</v>
      </c>
      <c r="D3531" t="s">
        <v>172</v>
      </c>
      <c r="E3531" t="s">
        <v>175</v>
      </c>
      <c r="F3531" s="69">
        <v>4.2667546272277832</v>
      </c>
      <c r="G3531" s="69">
        <v>4.0873565673828125</v>
      </c>
      <c r="H3531" s="69">
        <v>0.31157547235488892</v>
      </c>
      <c r="I3531" s="69">
        <v>73.136573791503906</v>
      </c>
      <c r="J3531" s="64">
        <v>0</v>
      </c>
    </row>
    <row r="3532" spans="1:10" x14ac:dyDescent="0.25">
      <c r="A3532" s="3" t="str">
        <f t="shared" si="55"/>
        <v>IndustryReligious Organizations8/27/2021 (5:00pm-6:00pm)3</v>
      </c>
      <c r="B3532" t="s">
        <v>62</v>
      </c>
      <c r="C3532" t="s">
        <v>96</v>
      </c>
      <c r="D3532" t="s">
        <v>172</v>
      </c>
      <c r="E3532" t="s">
        <v>176</v>
      </c>
      <c r="F3532" s="69">
        <v>4.0725717544555664</v>
      </c>
      <c r="G3532" s="69">
        <v>3.9606039524078369</v>
      </c>
      <c r="H3532" s="69">
        <v>0.30560991168022156</v>
      </c>
      <c r="I3532" s="69">
        <v>71.324844360351563</v>
      </c>
      <c r="J3532" s="64">
        <v>0</v>
      </c>
    </row>
    <row r="3533" spans="1:10" x14ac:dyDescent="0.25">
      <c r="A3533" s="3" t="str">
        <f t="shared" si="55"/>
        <v>IndustryReligious Organizations8/27/2021 (5:00pm-6:00pm)4</v>
      </c>
      <c r="B3533" t="s">
        <v>62</v>
      </c>
      <c r="C3533" t="s">
        <v>96</v>
      </c>
      <c r="D3533" t="s">
        <v>172</v>
      </c>
      <c r="E3533" t="s">
        <v>177</v>
      </c>
      <c r="F3533" s="69">
        <v>3.9847097396850586</v>
      </c>
      <c r="G3533" s="69">
        <v>3.8093347549438477</v>
      </c>
      <c r="H3533" s="69">
        <v>0.22168399393558502</v>
      </c>
      <c r="I3533" s="69">
        <v>70.103973388671875</v>
      </c>
      <c r="J3533" s="64">
        <v>0</v>
      </c>
    </row>
    <row r="3534" spans="1:10" x14ac:dyDescent="0.25">
      <c r="A3534" s="3" t="str">
        <f t="shared" si="55"/>
        <v>IndustryReligious Organizations8/27/2021 (5:00pm-6:00pm)5</v>
      </c>
      <c r="B3534" t="s">
        <v>62</v>
      </c>
      <c r="C3534" t="s">
        <v>96</v>
      </c>
      <c r="D3534" t="s">
        <v>172</v>
      </c>
      <c r="E3534" t="s">
        <v>178</v>
      </c>
      <c r="F3534" s="69">
        <v>3.903618335723877</v>
      </c>
      <c r="G3534" s="69">
        <v>3.7927315235137939</v>
      </c>
      <c r="H3534" s="69">
        <v>0.20787881314754486</v>
      </c>
      <c r="I3534" s="69">
        <v>68.851493835449219</v>
      </c>
      <c r="J3534" s="64">
        <v>0</v>
      </c>
    </row>
    <row r="3535" spans="1:10" x14ac:dyDescent="0.25">
      <c r="A3535" s="3" t="str">
        <f t="shared" si="55"/>
        <v>IndustryReligious Organizations8/27/2021 (5:00pm-6:00pm)6</v>
      </c>
      <c r="B3535" t="s">
        <v>62</v>
      </c>
      <c r="C3535" t="s">
        <v>96</v>
      </c>
      <c r="D3535" t="s">
        <v>172</v>
      </c>
      <c r="E3535" t="s">
        <v>179</v>
      </c>
      <c r="F3535" s="69">
        <v>4.0267901420593262</v>
      </c>
      <c r="G3535" s="69">
        <v>4.1476912498474121</v>
      </c>
      <c r="H3535" s="69">
        <v>0.3943321704864502</v>
      </c>
      <c r="I3535" s="69">
        <v>67.894676208496094</v>
      </c>
      <c r="J3535" s="64">
        <v>0</v>
      </c>
    </row>
    <row r="3536" spans="1:10" x14ac:dyDescent="0.25">
      <c r="A3536" s="3" t="str">
        <f t="shared" si="55"/>
        <v>IndustryReligious Organizations8/27/2021 (5:00pm-6:00pm)7</v>
      </c>
      <c r="B3536" t="s">
        <v>62</v>
      </c>
      <c r="C3536" t="s">
        <v>96</v>
      </c>
      <c r="D3536" t="s">
        <v>172</v>
      </c>
      <c r="E3536" t="s">
        <v>180</v>
      </c>
      <c r="F3536" s="69">
        <v>4.6975479125976563</v>
      </c>
      <c r="G3536" s="69">
        <v>4.4086213111877441</v>
      </c>
      <c r="H3536" s="69">
        <v>0.30734342336654663</v>
      </c>
      <c r="I3536" s="69">
        <v>66.909599304199219</v>
      </c>
      <c r="J3536" s="64">
        <v>0</v>
      </c>
    </row>
    <row r="3537" spans="1:10" x14ac:dyDescent="0.25">
      <c r="A3537" s="3" t="str">
        <f t="shared" si="55"/>
        <v>IndustryReligious Organizations8/27/2021 (5:00pm-6:00pm)8</v>
      </c>
      <c r="B3537" t="s">
        <v>62</v>
      </c>
      <c r="C3537" t="s">
        <v>96</v>
      </c>
      <c r="D3537" t="s">
        <v>172</v>
      </c>
      <c r="E3537" t="s">
        <v>181</v>
      </c>
      <c r="F3537" s="69">
        <v>4.5253410339355469</v>
      </c>
      <c r="G3537" s="69">
        <v>4.6837348937988281</v>
      </c>
      <c r="H3537" s="69">
        <v>0.37085896730422974</v>
      </c>
      <c r="I3537" s="69">
        <v>66.566665649414063</v>
      </c>
      <c r="J3537" s="64">
        <v>0</v>
      </c>
    </row>
    <row r="3538" spans="1:10" x14ac:dyDescent="0.25">
      <c r="A3538" s="3" t="str">
        <f t="shared" si="55"/>
        <v>IndustryReligious Organizations8/27/2021 (5:00pm-6:00pm)9</v>
      </c>
      <c r="B3538" t="s">
        <v>62</v>
      </c>
      <c r="C3538" t="s">
        <v>96</v>
      </c>
      <c r="D3538" t="s">
        <v>172</v>
      </c>
      <c r="E3538" t="s">
        <v>182</v>
      </c>
      <c r="F3538" s="69">
        <v>5.4750714302062988</v>
      </c>
      <c r="G3538" s="69">
        <v>5.4451313018798828</v>
      </c>
      <c r="H3538" s="69">
        <v>0.45867228507995605</v>
      </c>
      <c r="I3538" s="69">
        <v>69.372634887695313</v>
      </c>
      <c r="J3538" s="64">
        <v>0</v>
      </c>
    </row>
    <row r="3539" spans="1:10" x14ac:dyDescent="0.25">
      <c r="A3539" s="3" t="str">
        <f t="shared" si="55"/>
        <v>IndustryReligious Organizations8/27/2021 (5:00pm-6:00pm)10</v>
      </c>
      <c r="B3539" t="s">
        <v>62</v>
      </c>
      <c r="C3539" t="s">
        <v>96</v>
      </c>
      <c r="D3539" t="s">
        <v>172</v>
      </c>
      <c r="E3539" t="s">
        <v>183</v>
      </c>
      <c r="F3539" s="69">
        <v>5.9979658126831055</v>
      </c>
      <c r="G3539" s="69">
        <v>5.9482159614562988</v>
      </c>
      <c r="H3539" s="69">
        <v>0.66245853900909424</v>
      </c>
      <c r="I3539" s="69">
        <v>75.046546936035156</v>
      </c>
      <c r="J3539" s="64">
        <v>0</v>
      </c>
    </row>
    <row r="3540" spans="1:10" x14ac:dyDescent="0.25">
      <c r="A3540" s="3" t="str">
        <f t="shared" si="55"/>
        <v>IndustryReligious Organizations8/27/2021 (5:00pm-6:00pm)11</v>
      </c>
      <c r="B3540" t="s">
        <v>62</v>
      </c>
      <c r="C3540" t="s">
        <v>96</v>
      </c>
      <c r="D3540" t="s">
        <v>172</v>
      </c>
      <c r="E3540" t="s">
        <v>184</v>
      </c>
      <c r="F3540" s="69">
        <v>6.7432999610900879</v>
      </c>
      <c r="G3540" s="69">
        <v>6.5416569709777832</v>
      </c>
      <c r="H3540" s="69">
        <v>0.67181992530822754</v>
      </c>
      <c r="I3540" s="69">
        <v>80.683952331542969</v>
      </c>
      <c r="J3540" s="64">
        <v>0</v>
      </c>
    </row>
    <row r="3541" spans="1:10" x14ac:dyDescent="0.25">
      <c r="A3541" s="3" t="str">
        <f t="shared" si="55"/>
        <v>IndustryReligious Organizations8/27/2021 (5:00pm-6:00pm)12</v>
      </c>
      <c r="B3541" t="s">
        <v>62</v>
      </c>
      <c r="C3541" t="s">
        <v>96</v>
      </c>
      <c r="D3541" t="s">
        <v>172</v>
      </c>
      <c r="E3541" t="s">
        <v>185</v>
      </c>
      <c r="F3541" s="69">
        <v>8.2516441345214844</v>
      </c>
      <c r="G3541" s="69">
        <v>7.1603145599365234</v>
      </c>
      <c r="H3541" s="69">
        <v>0.71559494733810425</v>
      </c>
      <c r="I3541" s="69">
        <v>85.1280517578125</v>
      </c>
      <c r="J3541" s="64">
        <v>0</v>
      </c>
    </row>
    <row r="3542" spans="1:10" x14ac:dyDescent="0.25">
      <c r="A3542" s="3" t="str">
        <f t="shared" si="55"/>
        <v>IndustryReligious Organizations8/27/2021 (5:00pm-6:00pm)13</v>
      </c>
      <c r="B3542" t="s">
        <v>62</v>
      </c>
      <c r="C3542" t="s">
        <v>96</v>
      </c>
      <c r="D3542" t="s">
        <v>172</v>
      </c>
      <c r="E3542" t="s">
        <v>186</v>
      </c>
      <c r="F3542" s="69">
        <v>8.6965208053588867</v>
      </c>
      <c r="G3542" s="69">
        <v>7.5905895233154297</v>
      </c>
      <c r="H3542" s="69">
        <v>0.64395368099212646</v>
      </c>
      <c r="I3542" s="69">
        <v>88.67279052734375</v>
      </c>
      <c r="J3542" s="64">
        <v>0</v>
      </c>
    </row>
    <row r="3543" spans="1:10" x14ac:dyDescent="0.25">
      <c r="A3543" s="3" t="str">
        <f t="shared" si="55"/>
        <v>IndustryReligious Organizations8/27/2021 (5:00pm-6:00pm)14</v>
      </c>
      <c r="B3543" t="s">
        <v>62</v>
      </c>
      <c r="C3543" t="s">
        <v>96</v>
      </c>
      <c r="D3543" t="s">
        <v>172</v>
      </c>
      <c r="E3543" t="s">
        <v>187</v>
      </c>
      <c r="F3543" s="69">
        <v>8.6083507537841797</v>
      </c>
      <c r="G3543" s="69">
        <v>7.8768057823181152</v>
      </c>
      <c r="H3543" s="69">
        <v>0.48455622792243958</v>
      </c>
      <c r="I3543" s="69">
        <v>91.560035705566406</v>
      </c>
      <c r="J3543" s="64">
        <v>0</v>
      </c>
    </row>
    <row r="3544" spans="1:10" x14ac:dyDescent="0.25">
      <c r="A3544" s="3" t="str">
        <f t="shared" si="55"/>
        <v>IndustryReligious Organizations8/27/2021 (5:00pm-6:00pm)15</v>
      </c>
      <c r="B3544" t="s">
        <v>62</v>
      </c>
      <c r="C3544" t="s">
        <v>96</v>
      </c>
      <c r="D3544" t="s">
        <v>172</v>
      </c>
      <c r="E3544" t="s">
        <v>188</v>
      </c>
      <c r="F3544" s="69">
        <v>8.436894416809082</v>
      </c>
      <c r="G3544" s="69">
        <v>8.2064733505249023</v>
      </c>
      <c r="H3544" s="69">
        <v>0.2118125855922699</v>
      </c>
      <c r="I3544" s="69">
        <v>93.425529479980469</v>
      </c>
      <c r="J3544" s="64">
        <v>0</v>
      </c>
    </row>
    <row r="3545" spans="1:10" x14ac:dyDescent="0.25">
      <c r="A3545" s="3" t="str">
        <f t="shared" si="55"/>
        <v>IndustryReligious Organizations8/27/2021 (5:00pm-6:00pm)16</v>
      </c>
      <c r="B3545" t="s">
        <v>62</v>
      </c>
      <c r="C3545" t="s">
        <v>96</v>
      </c>
      <c r="D3545" t="s">
        <v>172</v>
      </c>
      <c r="E3545" t="s">
        <v>189</v>
      </c>
      <c r="F3545" s="69">
        <v>8.1145439147949219</v>
      </c>
      <c r="G3545" s="69">
        <v>8.3449649810791016</v>
      </c>
      <c r="H3545" s="69">
        <v>0.2118125855922699</v>
      </c>
      <c r="I3545" s="69">
        <v>94.886383056640625</v>
      </c>
      <c r="J3545" s="64">
        <v>0</v>
      </c>
    </row>
    <row r="3546" spans="1:10" x14ac:dyDescent="0.25">
      <c r="A3546" s="3" t="str">
        <f t="shared" si="55"/>
        <v>IndustryReligious Organizations8/27/2021 (5:00pm-6:00pm)17</v>
      </c>
      <c r="B3546" t="s">
        <v>62</v>
      </c>
      <c r="C3546" t="s">
        <v>96</v>
      </c>
      <c r="D3546" t="s">
        <v>172</v>
      </c>
      <c r="E3546" t="s">
        <v>190</v>
      </c>
      <c r="F3546" s="69">
        <v>7.5848817825317383</v>
      </c>
      <c r="G3546" s="69">
        <v>8.0137777328491211</v>
      </c>
      <c r="H3546" s="69">
        <v>0.45091959834098816</v>
      </c>
      <c r="I3546" s="69">
        <v>94.690422058105469</v>
      </c>
      <c r="J3546" s="64">
        <v>0</v>
      </c>
    </row>
    <row r="3547" spans="1:10" x14ac:dyDescent="0.25">
      <c r="A3547" s="3" t="str">
        <f t="shared" si="55"/>
        <v>IndustryReligious Organizations8/27/2021 (5:00pm-6:00pm)18</v>
      </c>
      <c r="B3547" t="s">
        <v>62</v>
      </c>
      <c r="C3547" t="s">
        <v>96</v>
      </c>
      <c r="D3547" t="s">
        <v>172</v>
      </c>
      <c r="E3547" t="s">
        <v>191</v>
      </c>
      <c r="F3547" s="69">
        <v>7.0646209716796875</v>
      </c>
      <c r="G3547" s="69">
        <v>6.6479082107543945</v>
      </c>
      <c r="H3547" s="69">
        <v>0.57705920934677124</v>
      </c>
      <c r="I3547" s="69">
        <v>93.300758361816406</v>
      </c>
      <c r="J3547" s="64">
        <v>0</v>
      </c>
    </row>
    <row r="3548" spans="1:10" x14ac:dyDescent="0.25">
      <c r="A3548" s="3" t="str">
        <f t="shared" si="55"/>
        <v>IndustryReligious Organizations8/27/2021 (5:00pm-6:00pm)19</v>
      </c>
      <c r="B3548" t="s">
        <v>62</v>
      </c>
      <c r="C3548" t="s">
        <v>96</v>
      </c>
      <c r="D3548" t="s">
        <v>172</v>
      </c>
      <c r="E3548" t="s">
        <v>192</v>
      </c>
      <c r="F3548" s="69">
        <v>7.7542543411254883</v>
      </c>
      <c r="G3548" s="69">
        <v>8.4883146286010742</v>
      </c>
      <c r="H3548" s="69">
        <v>0.68425625562667847</v>
      </c>
      <c r="I3548" s="69">
        <v>91.528038024902344</v>
      </c>
      <c r="J3548" s="64">
        <v>0</v>
      </c>
    </row>
    <row r="3549" spans="1:10" x14ac:dyDescent="0.25">
      <c r="A3549" s="3" t="str">
        <f t="shared" si="55"/>
        <v>IndustryReligious Organizations8/27/2021 (5:00pm-6:00pm)20</v>
      </c>
      <c r="B3549" t="s">
        <v>62</v>
      </c>
      <c r="C3549" t="s">
        <v>96</v>
      </c>
      <c r="D3549" t="s">
        <v>172</v>
      </c>
      <c r="E3549" t="s">
        <v>193</v>
      </c>
      <c r="F3549" s="69">
        <v>8.7309722900390625</v>
      </c>
      <c r="G3549" s="69">
        <v>9.5555696487426758</v>
      </c>
      <c r="H3549" s="69">
        <v>0.85132986307144165</v>
      </c>
      <c r="I3549" s="69">
        <v>88.772048950195313</v>
      </c>
      <c r="J3549" s="64">
        <v>0</v>
      </c>
    </row>
    <row r="3550" spans="1:10" x14ac:dyDescent="0.25">
      <c r="A3550" s="3" t="str">
        <f t="shared" si="55"/>
        <v>IndustryReligious Organizations8/27/2021 (5:00pm-6:00pm)21</v>
      </c>
      <c r="B3550" t="s">
        <v>62</v>
      </c>
      <c r="C3550" t="s">
        <v>96</v>
      </c>
      <c r="D3550" t="s">
        <v>172</v>
      </c>
      <c r="E3550" t="s">
        <v>194</v>
      </c>
      <c r="F3550" s="69">
        <v>8.318425178527832</v>
      </c>
      <c r="G3550" s="69">
        <v>8.8993387222290039</v>
      </c>
      <c r="H3550" s="69">
        <v>0.74816107749938965</v>
      </c>
      <c r="I3550" s="69">
        <v>84.217941284179688</v>
      </c>
      <c r="J3550" s="64">
        <v>0</v>
      </c>
    </row>
    <row r="3551" spans="1:10" x14ac:dyDescent="0.25">
      <c r="A3551" s="3" t="str">
        <f t="shared" si="55"/>
        <v>IndustryReligious Organizations8/27/2021 (5:00pm-6:00pm)22</v>
      </c>
      <c r="B3551" t="s">
        <v>62</v>
      </c>
      <c r="C3551" t="s">
        <v>96</v>
      </c>
      <c r="D3551" t="s">
        <v>172</v>
      </c>
      <c r="E3551" t="s">
        <v>195</v>
      </c>
      <c r="F3551" s="69">
        <v>6.9805765151977539</v>
      </c>
      <c r="G3551" s="69">
        <v>7.0818228721618652</v>
      </c>
      <c r="H3551" s="69">
        <v>0.63627415895462036</v>
      </c>
      <c r="I3551" s="69">
        <v>80.496795654296875</v>
      </c>
      <c r="J3551" s="64">
        <v>0</v>
      </c>
    </row>
    <row r="3552" spans="1:10" x14ac:dyDescent="0.25">
      <c r="A3552" s="3" t="str">
        <f t="shared" si="55"/>
        <v>IndustryReligious Organizations8/27/2021 (5:00pm-6:00pm)23</v>
      </c>
      <c r="B3552" t="s">
        <v>62</v>
      </c>
      <c r="C3552" t="s">
        <v>96</v>
      </c>
      <c r="D3552" t="s">
        <v>172</v>
      </c>
      <c r="E3552" t="s">
        <v>196</v>
      </c>
      <c r="F3552" s="69">
        <v>5.8615579605102539</v>
      </c>
      <c r="G3552" s="69">
        <v>5.774836540222168</v>
      </c>
      <c r="H3552" s="69">
        <v>0.48497095704078674</v>
      </c>
      <c r="I3552" s="69">
        <v>78.023727416992188</v>
      </c>
      <c r="J3552" s="64">
        <v>0</v>
      </c>
    </row>
    <row r="3553" spans="1:10" x14ac:dyDescent="0.25">
      <c r="A3553" s="3" t="str">
        <f t="shared" si="55"/>
        <v>IndustryReligious Organizations8/27/2021 (5:00pm-6:00pm)24</v>
      </c>
      <c r="B3553" t="s">
        <v>62</v>
      </c>
      <c r="C3553" t="s">
        <v>96</v>
      </c>
      <c r="D3553" t="s">
        <v>172</v>
      </c>
      <c r="E3553" t="s">
        <v>197</v>
      </c>
      <c r="F3553" s="69">
        <v>5.124455451965332</v>
      </c>
      <c r="G3553" s="69">
        <v>5.1768918037414551</v>
      </c>
      <c r="H3553" s="69">
        <v>0.40712186694145203</v>
      </c>
      <c r="I3553" s="69">
        <v>75.711555480957031</v>
      </c>
      <c r="J3553" s="64">
        <v>0</v>
      </c>
    </row>
    <row r="3554" spans="1:10" x14ac:dyDescent="0.25">
      <c r="A3554" s="3" t="str">
        <f t="shared" si="55"/>
        <v>IndustryReligious Organizations9/9/2021 (3:58pm-5:00pm)1</v>
      </c>
      <c r="B3554" t="s">
        <v>62</v>
      </c>
      <c r="C3554" t="s">
        <v>96</v>
      </c>
      <c r="D3554" t="s">
        <v>173</v>
      </c>
      <c r="E3554" t="s">
        <v>174</v>
      </c>
      <c r="F3554" s="69">
        <v>4.349761962890625</v>
      </c>
      <c r="G3554" s="69">
        <v>4.4697380065917969</v>
      </c>
      <c r="H3554" s="69">
        <v>0.20926505327224731</v>
      </c>
      <c r="I3554" s="69">
        <v>73.810905456542969</v>
      </c>
      <c r="J3554" s="64">
        <v>0</v>
      </c>
    </row>
    <row r="3555" spans="1:10" x14ac:dyDescent="0.25">
      <c r="A3555" s="3" t="str">
        <f t="shared" si="55"/>
        <v>IndustryReligious Organizations9/9/2021 (3:58pm-5:00pm)2</v>
      </c>
      <c r="B3555" t="s">
        <v>62</v>
      </c>
      <c r="C3555" t="s">
        <v>96</v>
      </c>
      <c r="D3555" t="s">
        <v>173</v>
      </c>
      <c r="E3555" t="s">
        <v>175</v>
      </c>
      <c r="F3555" s="69">
        <v>4.0585818290710449</v>
      </c>
      <c r="G3555" s="69">
        <v>4.2797837257385254</v>
      </c>
      <c r="H3555" s="69">
        <v>0.20762859284877777</v>
      </c>
      <c r="I3555" s="69">
        <v>73.114280700683594</v>
      </c>
      <c r="J3555" s="64">
        <v>0</v>
      </c>
    </row>
    <row r="3556" spans="1:10" x14ac:dyDescent="0.25">
      <c r="A3556" s="3" t="str">
        <f t="shared" si="55"/>
        <v>IndustryReligious Organizations9/9/2021 (3:58pm-5:00pm)3</v>
      </c>
      <c r="B3556" t="s">
        <v>62</v>
      </c>
      <c r="C3556" t="s">
        <v>96</v>
      </c>
      <c r="D3556" t="s">
        <v>173</v>
      </c>
      <c r="E3556" t="s">
        <v>176</v>
      </c>
      <c r="F3556" s="69">
        <v>3.9877083301544189</v>
      </c>
      <c r="G3556" s="69">
        <v>4.1088638305664063</v>
      </c>
      <c r="H3556" s="69">
        <v>0.18242090940475464</v>
      </c>
      <c r="I3556" s="69">
        <v>72.67333984375</v>
      </c>
      <c r="J3556" s="64">
        <v>0</v>
      </c>
    </row>
    <row r="3557" spans="1:10" x14ac:dyDescent="0.25">
      <c r="A3557" s="3" t="str">
        <f t="shared" si="55"/>
        <v>IndustryReligious Organizations9/9/2021 (3:58pm-5:00pm)4</v>
      </c>
      <c r="B3557" t="s">
        <v>62</v>
      </c>
      <c r="C3557" t="s">
        <v>96</v>
      </c>
      <c r="D3557" t="s">
        <v>173</v>
      </c>
      <c r="E3557" t="s">
        <v>177</v>
      </c>
      <c r="F3557" s="69">
        <v>3.8544507026672363</v>
      </c>
      <c r="G3557" s="69">
        <v>4.0148029327392578</v>
      </c>
      <c r="H3557" s="69">
        <v>0.17628961801528931</v>
      </c>
      <c r="I3557" s="69">
        <v>72.156318664550781</v>
      </c>
      <c r="J3557" s="64">
        <v>0</v>
      </c>
    </row>
    <row r="3558" spans="1:10" x14ac:dyDescent="0.25">
      <c r="A3558" s="3" t="str">
        <f t="shared" si="55"/>
        <v>IndustryReligious Organizations9/9/2021 (3:58pm-5:00pm)5</v>
      </c>
      <c r="B3558" t="s">
        <v>62</v>
      </c>
      <c r="C3558" t="s">
        <v>96</v>
      </c>
      <c r="D3558" t="s">
        <v>173</v>
      </c>
      <c r="E3558" t="s">
        <v>178</v>
      </c>
      <c r="F3558" s="69">
        <v>3.9741601943969727</v>
      </c>
      <c r="G3558" s="69">
        <v>4.1182570457458496</v>
      </c>
      <c r="H3558" s="69">
        <v>0.18200775980949402</v>
      </c>
      <c r="I3558" s="69">
        <v>71.912910461425781</v>
      </c>
      <c r="J3558" s="64">
        <v>0</v>
      </c>
    </row>
    <row r="3559" spans="1:10" x14ac:dyDescent="0.25">
      <c r="A3559" s="3" t="str">
        <f t="shared" si="55"/>
        <v>IndustryReligious Organizations9/9/2021 (3:58pm-5:00pm)6</v>
      </c>
      <c r="B3559" t="s">
        <v>62</v>
      </c>
      <c r="C3559" t="s">
        <v>96</v>
      </c>
      <c r="D3559" t="s">
        <v>173</v>
      </c>
      <c r="E3559" t="s">
        <v>179</v>
      </c>
      <c r="F3559" s="69">
        <v>4.5494379997253418</v>
      </c>
      <c r="G3559" s="69">
        <v>4.6831865310668945</v>
      </c>
      <c r="H3559" s="69">
        <v>0.19219838082790375</v>
      </c>
      <c r="I3559" s="69">
        <v>72.211837768554688</v>
      </c>
      <c r="J3559" s="64">
        <v>0</v>
      </c>
    </row>
    <row r="3560" spans="1:10" x14ac:dyDescent="0.25">
      <c r="A3560" s="3" t="str">
        <f t="shared" si="55"/>
        <v>IndustryReligious Organizations9/9/2021 (3:58pm-5:00pm)7</v>
      </c>
      <c r="B3560" t="s">
        <v>62</v>
      </c>
      <c r="C3560" t="s">
        <v>96</v>
      </c>
      <c r="D3560" t="s">
        <v>173</v>
      </c>
      <c r="E3560" t="s">
        <v>180</v>
      </c>
      <c r="F3560" s="69">
        <v>5.2698264122009277</v>
      </c>
      <c r="G3560" s="69">
        <v>5.5276436805725098</v>
      </c>
      <c r="H3560" s="69">
        <v>0.23829978704452515</v>
      </c>
      <c r="I3560" s="69">
        <v>72.277877807617188</v>
      </c>
      <c r="J3560" s="64">
        <v>0</v>
      </c>
    </row>
    <row r="3561" spans="1:10" x14ac:dyDescent="0.25">
      <c r="A3561" s="3" t="str">
        <f t="shared" si="55"/>
        <v>IndustryReligious Organizations9/9/2021 (3:58pm-5:00pm)8</v>
      </c>
      <c r="B3561" t="s">
        <v>62</v>
      </c>
      <c r="C3561" t="s">
        <v>96</v>
      </c>
      <c r="D3561" t="s">
        <v>173</v>
      </c>
      <c r="E3561" t="s">
        <v>181</v>
      </c>
      <c r="F3561" s="69">
        <v>5.8871140480041504</v>
      </c>
      <c r="G3561" s="69">
        <v>6.0240683555603027</v>
      </c>
      <c r="H3561" s="69">
        <v>0.31799018383026123</v>
      </c>
      <c r="I3561" s="69">
        <v>71.642929077148438</v>
      </c>
      <c r="J3561" s="64">
        <v>0</v>
      </c>
    </row>
    <row r="3562" spans="1:10" x14ac:dyDescent="0.25">
      <c r="A3562" s="3" t="str">
        <f t="shared" si="55"/>
        <v>IndustryReligious Organizations9/9/2021 (3:58pm-5:00pm)9</v>
      </c>
      <c r="B3562" t="s">
        <v>62</v>
      </c>
      <c r="C3562" t="s">
        <v>96</v>
      </c>
      <c r="D3562" t="s">
        <v>173</v>
      </c>
      <c r="E3562" t="s">
        <v>182</v>
      </c>
      <c r="F3562" s="69">
        <v>7.2008519172668457</v>
      </c>
      <c r="G3562" s="69">
        <v>7.4764137268066406</v>
      </c>
      <c r="H3562" s="69">
        <v>0.47146543860435486</v>
      </c>
      <c r="I3562" s="69">
        <v>72.933601379394531</v>
      </c>
      <c r="J3562" s="64">
        <v>0</v>
      </c>
    </row>
    <row r="3563" spans="1:10" x14ac:dyDescent="0.25">
      <c r="A3563" s="3" t="str">
        <f t="shared" si="55"/>
        <v>IndustryReligious Organizations9/9/2021 (3:58pm-5:00pm)10</v>
      </c>
      <c r="B3563" t="s">
        <v>62</v>
      </c>
      <c r="C3563" t="s">
        <v>96</v>
      </c>
      <c r="D3563" t="s">
        <v>173</v>
      </c>
      <c r="E3563" t="s">
        <v>183</v>
      </c>
      <c r="F3563" s="69">
        <v>8.4592666625976563</v>
      </c>
      <c r="G3563" s="69">
        <v>8.5430021286010742</v>
      </c>
      <c r="H3563" s="69">
        <v>0.66462182998657227</v>
      </c>
      <c r="I3563" s="69">
        <v>76.784103393554688</v>
      </c>
      <c r="J3563" s="64">
        <v>0</v>
      </c>
    </row>
    <row r="3564" spans="1:10" x14ac:dyDescent="0.25">
      <c r="A3564" s="3" t="str">
        <f t="shared" si="55"/>
        <v>IndustryReligious Organizations9/9/2021 (3:58pm-5:00pm)11</v>
      </c>
      <c r="B3564" t="s">
        <v>62</v>
      </c>
      <c r="C3564" t="s">
        <v>96</v>
      </c>
      <c r="D3564" t="s">
        <v>173</v>
      </c>
      <c r="E3564" t="s">
        <v>184</v>
      </c>
      <c r="F3564" s="69">
        <v>9.3124656677246094</v>
      </c>
      <c r="G3564" s="69">
        <v>9.8149757385253906</v>
      </c>
      <c r="H3564" s="69">
        <v>0.5982019305229187</v>
      </c>
      <c r="I3564" s="69">
        <v>81.022468566894531</v>
      </c>
      <c r="J3564" s="64">
        <v>0</v>
      </c>
    </row>
    <row r="3565" spans="1:10" x14ac:dyDescent="0.25">
      <c r="A3565" s="3" t="str">
        <f t="shared" si="55"/>
        <v>IndustryReligious Organizations9/9/2021 (3:58pm-5:00pm)12</v>
      </c>
      <c r="B3565" t="s">
        <v>62</v>
      </c>
      <c r="C3565" t="s">
        <v>96</v>
      </c>
      <c r="D3565" t="s">
        <v>173</v>
      </c>
      <c r="E3565" t="s">
        <v>185</v>
      </c>
      <c r="F3565" s="69">
        <v>10.451189994812012</v>
      </c>
      <c r="G3565" s="69">
        <v>10.483318328857422</v>
      </c>
      <c r="H3565" s="69">
        <v>0.4231249988079071</v>
      </c>
      <c r="I3565" s="69">
        <v>85.101936340332031</v>
      </c>
      <c r="J3565" s="64">
        <v>0</v>
      </c>
    </row>
    <row r="3566" spans="1:10" x14ac:dyDescent="0.25">
      <c r="A3566" s="3" t="str">
        <f t="shared" si="55"/>
        <v>IndustryReligious Organizations9/9/2021 (3:58pm-5:00pm)13</v>
      </c>
      <c r="B3566" t="s">
        <v>62</v>
      </c>
      <c r="C3566" t="s">
        <v>96</v>
      </c>
      <c r="D3566" t="s">
        <v>173</v>
      </c>
      <c r="E3566" t="s">
        <v>186</v>
      </c>
      <c r="F3566" s="69">
        <v>10.405016899108887</v>
      </c>
      <c r="G3566" s="69">
        <v>10.343050003051758</v>
      </c>
      <c r="H3566" s="69">
        <v>0.2171531468629837</v>
      </c>
      <c r="I3566" s="69">
        <v>87.954788208007813</v>
      </c>
      <c r="J3566" s="64">
        <v>0</v>
      </c>
    </row>
    <row r="3567" spans="1:10" x14ac:dyDescent="0.25">
      <c r="A3567" s="3" t="str">
        <f t="shared" si="55"/>
        <v>IndustryReligious Organizations9/9/2021 (3:58pm-5:00pm)14</v>
      </c>
      <c r="B3567" t="s">
        <v>62</v>
      </c>
      <c r="C3567" t="s">
        <v>96</v>
      </c>
      <c r="D3567" t="s">
        <v>173</v>
      </c>
      <c r="E3567" t="s">
        <v>187</v>
      </c>
      <c r="F3567" s="69">
        <v>10.535684585571289</v>
      </c>
      <c r="G3567" s="69">
        <v>10.597651481628418</v>
      </c>
      <c r="H3567" s="69">
        <v>0.2171531468629837</v>
      </c>
      <c r="I3567" s="69">
        <v>90.431327819824219</v>
      </c>
      <c r="J3567" s="64">
        <v>0</v>
      </c>
    </row>
    <row r="3568" spans="1:10" x14ac:dyDescent="0.25">
      <c r="A3568" s="3" t="str">
        <f t="shared" si="55"/>
        <v>IndustryReligious Organizations9/9/2021 (3:58pm-5:00pm)15</v>
      </c>
      <c r="B3568" t="s">
        <v>62</v>
      </c>
      <c r="C3568" t="s">
        <v>96</v>
      </c>
      <c r="D3568" t="s">
        <v>173</v>
      </c>
      <c r="E3568" t="s">
        <v>188</v>
      </c>
      <c r="F3568" s="69">
        <v>10.363147735595703</v>
      </c>
      <c r="G3568" s="69">
        <v>11.373202323913574</v>
      </c>
      <c r="H3568" s="69">
        <v>0.76384913921356201</v>
      </c>
      <c r="I3568" s="69">
        <v>92.427513122558594</v>
      </c>
      <c r="J3568" s="64">
        <v>0</v>
      </c>
    </row>
    <row r="3569" spans="1:10" x14ac:dyDescent="0.25">
      <c r="A3569" s="3" t="str">
        <f t="shared" si="55"/>
        <v>IndustryReligious Organizations9/9/2021 (3:58pm-5:00pm)16</v>
      </c>
      <c r="B3569" t="s">
        <v>62</v>
      </c>
      <c r="C3569" t="s">
        <v>96</v>
      </c>
      <c r="D3569" t="s">
        <v>173</v>
      </c>
      <c r="E3569" t="s">
        <v>189</v>
      </c>
      <c r="F3569" s="69">
        <v>10.134183883666992</v>
      </c>
      <c r="G3569" s="69">
        <v>10.967290878295898</v>
      </c>
      <c r="H3569" s="69">
        <v>0.86461508274078369</v>
      </c>
      <c r="I3569" s="69">
        <v>94.174468994140625</v>
      </c>
      <c r="J3569" s="64">
        <v>0</v>
      </c>
    </row>
    <row r="3570" spans="1:10" x14ac:dyDescent="0.25">
      <c r="A3570" s="3" t="str">
        <f t="shared" si="55"/>
        <v>IndustryReligious Organizations9/9/2021 (3:58pm-5:00pm)17</v>
      </c>
      <c r="B3570" t="s">
        <v>62</v>
      </c>
      <c r="C3570" t="s">
        <v>96</v>
      </c>
      <c r="D3570" t="s">
        <v>173</v>
      </c>
      <c r="E3570" t="s">
        <v>190</v>
      </c>
      <c r="F3570" s="69">
        <v>9.3702411651611328</v>
      </c>
      <c r="G3570" s="69">
        <v>8.236663818359375</v>
      </c>
      <c r="H3570" s="69">
        <v>0.64750367403030396</v>
      </c>
      <c r="I3570" s="69">
        <v>93.585533142089844</v>
      </c>
      <c r="J3570" s="64">
        <v>0</v>
      </c>
    </row>
    <row r="3571" spans="1:10" x14ac:dyDescent="0.25">
      <c r="A3571" s="3" t="str">
        <f t="shared" si="55"/>
        <v>IndustryReligious Organizations9/9/2021 (3:58pm-5:00pm)18</v>
      </c>
      <c r="B3571" t="s">
        <v>62</v>
      </c>
      <c r="C3571" t="s">
        <v>96</v>
      </c>
      <c r="D3571" t="s">
        <v>173</v>
      </c>
      <c r="E3571" t="s">
        <v>191</v>
      </c>
      <c r="F3571" s="69">
        <v>8.9278602600097656</v>
      </c>
      <c r="G3571" s="69">
        <v>9.9883632659912109</v>
      </c>
      <c r="H3571" s="69">
        <v>0.65121102333068848</v>
      </c>
      <c r="I3571" s="69">
        <v>92.722816467285156</v>
      </c>
      <c r="J3571" s="64">
        <v>0</v>
      </c>
    </row>
    <row r="3572" spans="1:10" x14ac:dyDescent="0.25">
      <c r="A3572" s="3" t="str">
        <f t="shared" si="55"/>
        <v>IndustryReligious Organizations9/9/2021 (3:58pm-5:00pm)19</v>
      </c>
      <c r="B3572" t="s">
        <v>62</v>
      </c>
      <c r="C3572" t="s">
        <v>96</v>
      </c>
      <c r="D3572" t="s">
        <v>173</v>
      </c>
      <c r="E3572" t="s">
        <v>192</v>
      </c>
      <c r="F3572" s="69">
        <v>8.7645254135131836</v>
      </c>
      <c r="G3572" s="69">
        <v>10.691341400146484</v>
      </c>
      <c r="H3572" s="69">
        <v>0.76445543766021729</v>
      </c>
      <c r="I3572" s="69">
        <v>90.499420166015625</v>
      </c>
      <c r="J3572" s="64">
        <v>0</v>
      </c>
    </row>
    <row r="3573" spans="1:10" x14ac:dyDescent="0.25">
      <c r="A3573" s="3" t="str">
        <f t="shared" si="55"/>
        <v>IndustryReligious Organizations9/9/2021 (3:58pm-5:00pm)20</v>
      </c>
      <c r="B3573" t="s">
        <v>62</v>
      </c>
      <c r="C3573" t="s">
        <v>96</v>
      </c>
      <c r="D3573" t="s">
        <v>173</v>
      </c>
      <c r="E3573" t="s">
        <v>193</v>
      </c>
      <c r="F3573" s="69">
        <v>9.9549140930175781</v>
      </c>
      <c r="G3573" s="69">
        <v>11.680307388305664</v>
      </c>
      <c r="H3573" s="69">
        <v>0.85692399740219116</v>
      </c>
      <c r="I3573" s="69">
        <v>87.088409423828125</v>
      </c>
      <c r="J3573" s="64">
        <v>0</v>
      </c>
    </row>
    <row r="3574" spans="1:10" x14ac:dyDescent="0.25">
      <c r="A3574" s="3" t="str">
        <f t="shared" si="55"/>
        <v>IndustryReligious Organizations9/9/2021 (3:58pm-5:00pm)21</v>
      </c>
      <c r="B3574" t="s">
        <v>62</v>
      </c>
      <c r="C3574" t="s">
        <v>96</v>
      </c>
      <c r="D3574" t="s">
        <v>173</v>
      </c>
      <c r="E3574" t="s">
        <v>194</v>
      </c>
      <c r="F3574" s="69">
        <v>8.7731714248657227</v>
      </c>
      <c r="G3574" s="69">
        <v>9.9774112701416016</v>
      </c>
      <c r="H3574" s="69">
        <v>0.7296375036239624</v>
      </c>
      <c r="I3574" s="69">
        <v>83.346153259277344</v>
      </c>
      <c r="J3574" s="64">
        <v>0</v>
      </c>
    </row>
    <row r="3575" spans="1:10" x14ac:dyDescent="0.25">
      <c r="A3575" s="3" t="str">
        <f t="shared" si="55"/>
        <v>IndustryReligious Organizations9/9/2021 (3:58pm-5:00pm)22</v>
      </c>
      <c r="B3575" t="s">
        <v>62</v>
      </c>
      <c r="C3575" t="s">
        <v>96</v>
      </c>
      <c r="D3575" t="s">
        <v>173</v>
      </c>
      <c r="E3575" t="s">
        <v>195</v>
      </c>
      <c r="F3575" s="69">
        <v>6.4261898994445801</v>
      </c>
      <c r="G3575" s="69">
        <v>7.1393017768859863</v>
      </c>
      <c r="H3575" s="69">
        <v>0.54542744159698486</v>
      </c>
      <c r="I3575" s="69">
        <v>80.434036254882813</v>
      </c>
      <c r="J3575" s="64">
        <v>0</v>
      </c>
    </row>
    <row r="3576" spans="1:10" x14ac:dyDescent="0.25">
      <c r="A3576" s="3" t="str">
        <f t="shared" si="55"/>
        <v>IndustryReligious Organizations9/9/2021 (3:58pm-5:00pm)23</v>
      </c>
      <c r="B3576" t="s">
        <v>62</v>
      </c>
      <c r="C3576" t="s">
        <v>96</v>
      </c>
      <c r="D3576" t="s">
        <v>173</v>
      </c>
      <c r="E3576" t="s">
        <v>196</v>
      </c>
      <c r="F3576" s="69">
        <v>4.9006819725036621</v>
      </c>
      <c r="G3576" s="69">
        <v>5.697016716003418</v>
      </c>
      <c r="H3576" s="69">
        <v>0.40559917688369751</v>
      </c>
      <c r="I3576" s="69">
        <v>78.30291748046875</v>
      </c>
      <c r="J3576" s="64">
        <v>0</v>
      </c>
    </row>
    <row r="3577" spans="1:10" x14ac:dyDescent="0.25">
      <c r="A3577" s="3" t="str">
        <f t="shared" si="55"/>
        <v>IndustryReligious Organizations9/9/2021 (3:58pm-5:00pm)24</v>
      </c>
      <c r="B3577" t="s">
        <v>62</v>
      </c>
      <c r="C3577" t="s">
        <v>96</v>
      </c>
      <c r="D3577" t="s">
        <v>173</v>
      </c>
      <c r="E3577" t="s">
        <v>197</v>
      </c>
      <c r="F3577" s="69">
        <v>4.638185977935791</v>
      </c>
      <c r="G3577" s="69">
        <v>4.968513011932373</v>
      </c>
      <c r="H3577" s="69">
        <v>0.38984063267707825</v>
      </c>
      <c r="I3577" s="69">
        <v>77.010444641113281</v>
      </c>
      <c r="J3577" s="64">
        <v>0</v>
      </c>
    </row>
    <row r="3578" spans="1:10" x14ac:dyDescent="0.25">
      <c r="A3578" s="3" t="str">
        <f t="shared" si="55"/>
        <v>IndustryReligious OrganizationsAverage Event Day (5:00pm-6:00pm)1</v>
      </c>
      <c r="B3578" t="s">
        <v>62</v>
      </c>
      <c r="C3578" t="s">
        <v>96</v>
      </c>
      <c r="D3578" t="s">
        <v>167</v>
      </c>
      <c r="E3578" t="s">
        <v>174</v>
      </c>
      <c r="F3578" s="69">
        <v>4.4003052711486816</v>
      </c>
      <c r="G3578" s="69">
        <v>4.3130402565002441</v>
      </c>
      <c r="H3578" s="69">
        <v>0.11953006684780121</v>
      </c>
      <c r="I3578" s="69">
        <v>74.743400573730469</v>
      </c>
      <c r="J3578" s="64">
        <v>0</v>
      </c>
    </row>
    <row r="3579" spans="1:10" x14ac:dyDescent="0.25">
      <c r="A3579" s="3" t="str">
        <f t="shared" si="55"/>
        <v>IndustryReligious OrganizationsAverage Event Day (5:00pm-6:00pm)2</v>
      </c>
      <c r="B3579" t="s">
        <v>62</v>
      </c>
      <c r="C3579" t="s">
        <v>96</v>
      </c>
      <c r="D3579" t="s">
        <v>167</v>
      </c>
      <c r="E3579" t="s">
        <v>175</v>
      </c>
      <c r="F3579" s="69">
        <v>4.225153923034668</v>
      </c>
      <c r="G3579" s="69">
        <v>4.1963143348693848</v>
      </c>
      <c r="H3579" s="69">
        <v>9.1890126466751099E-2</v>
      </c>
      <c r="I3579" s="69">
        <v>73.581619262695313</v>
      </c>
      <c r="J3579" s="64">
        <v>0</v>
      </c>
    </row>
    <row r="3580" spans="1:10" x14ac:dyDescent="0.25">
      <c r="A3580" s="3" t="str">
        <f t="shared" si="55"/>
        <v>IndustryReligious OrganizationsAverage Event Day (5:00pm-6:00pm)3</v>
      </c>
      <c r="B3580" t="s">
        <v>62</v>
      </c>
      <c r="C3580" t="s">
        <v>96</v>
      </c>
      <c r="D3580" t="s">
        <v>167</v>
      </c>
      <c r="E3580" t="s">
        <v>176</v>
      </c>
      <c r="F3580" s="69">
        <v>4.0405793190002441</v>
      </c>
      <c r="G3580" s="69">
        <v>4.066011905670166</v>
      </c>
      <c r="H3580" s="69">
        <v>8.9468657970428467E-2</v>
      </c>
      <c r="I3580" s="69">
        <v>72.496986389160156</v>
      </c>
      <c r="J3580" s="64">
        <v>0</v>
      </c>
    </row>
    <row r="3581" spans="1:10" x14ac:dyDescent="0.25">
      <c r="A3581" s="3" t="str">
        <f t="shared" si="55"/>
        <v>IndustryReligious OrganizationsAverage Event Day (5:00pm-6:00pm)4</v>
      </c>
      <c r="B3581" t="s">
        <v>62</v>
      </c>
      <c r="C3581" t="s">
        <v>96</v>
      </c>
      <c r="D3581" t="s">
        <v>167</v>
      </c>
      <c r="E3581" t="s">
        <v>177</v>
      </c>
      <c r="F3581" s="69">
        <v>3.9876449108123779</v>
      </c>
      <c r="G3581" s="69">
        <v>3.9609806537628174</v>
      </c>
      <c r="H3581" s="69">
        <v>8.2413755357265472E-2</v>
      </c>
      <c r="I3581" s="69">
        <v>71.76019287109375</v>
      </c>
      <c r="J3581" s="64">
        <v>0</v>
      </c>
    </row>
    <row r="3582" spans="1:10" x14ac:dyDescent="0.25">
      <c r="A3582" s="3" t="str">
        <f t="shared" si="55"/>
        <v>IndustryReligious OrganizationsAverage Event Day (5:00pm-6:00pm)5</v>
      </c>
      <c r="B3582" t="s">
        <v>62</v>
      </c>
      <c r="C3582" t="s">
        <v>96</v>
      </c>
      <c r="D3582" t="s">
        <v>167</v>
      </c>
      <c r="E3582" t="s">
        <v>178</v>
      </c>
      <c r="F3582" s="69">
        <v>3.9556529521942139</v>
      </c>
      <c r="G3582" s="69">
        <v>3.9912457466125488</v>
      </c>
      <c r="H3582" s="69">
        <v>8.2938499748706818E-2</v>
      </c>
      <c r="I3582" s="69">
        <v>70.926002502441406</v>
      </c>
      <c r="J3582" s="64">
        <v>0</v>
      </c>
    </row>
    <row r="3583" spans="1:10" x14ac:dyDescent="0.25">
      <c r="A3583" s="3" t="str">
        <f t="shared" si="55"/>
        <v>IndustryReligious OrganizationsAverage Event Day (5:00pm-6:00pm)6</v>
      </c>
      <c r="B3583" t="s">
        <v>62</v>
      </c>
      <c r="C3583" t="s">
        <v>96</v>
      </c>
      <c r="D3583" t="s">
        <v>167</v>
      </c>
      <c r="E3583" t="s">
        <v>179</v>
      </c>
      <c r="F3583" s="69">
        <v>3.9719762802124023</v>
      </c>
      <c r="G3583" s="69">
        <v>4.107393741607666</v>
      </c>
      <c r="H3583" s="69">
        <v>0.1049635037779808</v>
      </c>
      <c r="I3583" s="69">
        <v>70.330596923828125</v>
      </c>
      <c r="J3583" s="64">
        <v>0</v>
      </c>
    </row>
    <row r="3584" spans="1:10" x14ac:dyDescent="0.25">
      <c r="A3584" s="3" t="str">
        <f t="shared" si="55"/>
        <v>IndustryReligious OrganizationsAverage Event Day (5:00pm-6:00pm)7</v>
      </c>
      <c r="B3584" t="s">
        <v>62</v>
      </c>
      <c r="C3584" t="s">
        <v>96</v>
      </c>
      <c r="D3584" t="s">
        <v>167</v>
      </c>
      <c r="E3584" t="s">
        <v>180</v>
      </c>
      <c r="F3584" s="69">
        <v>4.2914891242980957</v>
      </c>
      <c r="G3584" s="69">
        <v>4.414158821105957</v>
      </c>
      <c r="H3584" s="69">
        <v>0.11190281808376312</v>
      </c>
      <c r="I3584" s="69">
        <v>70.095451354980469</v>
      </c>
      <c r="J3584" s="64">
        <v>0</v>
      </c>
    </row>
    <row r="3585" spans="1:10" x14ac:dyDescent="0.25">
      <c r="A3585" s="3" t="str">
        <f t="shared" si="55"/>
        <v>IndustryReligious OrganizationsAverage Event Day (5:00pm-6:00pm)8</v>
      </c>
      <c r="B3585" t="s">
        <v>62</v>
      </c>
      <c r="C3585" t="s">
        <v>96</v>
      </c>
      <c r="D3585" t="s">
        <v>167</v>
      </c>
      <c r="E3585" t="s">
        <v>181</v>
      </c>
      <c r="F3585" s="69">
        <v>4.8529062271118164</v>
      </c>
      <c r="G3585" s="69">
        <v>5.0616598129272461</v>
      </c>
      <c r="H3585" s="69">
        <v>0.1408701092004776</v>
      </c>
      <c r="I3585" s="69">
        <v>70.793853759765625</v>
      </c>
      <c r="J3585" s="64">
        <v>0</v>
      </c>
    </row>
    <row r="3586" spans="1:10" x14ac:dyDescent="0.25">
      <c r="A3586" s="3" t="str">
        <f t="shared" si="55"/>
        <v>IndustryReligious OrganizationsAverage Event Day (5:00pm-6:00pm)9</v>
      </c>
      <c r="B3586" t="s">
        <v>62</v>
      </c>
      <c r="C3586" t="s">
        <v>96</v>
      </c>
      <c r="D3586" t="s">
        <v>167</v>
      </c>
      <c r="E3586" t="s">
        <v>182</v>
      </c>
      <c r="F3586" s="69">
        <v>5.7387285232543945</v>
      </c>
      <c r="G3586" s="69">
        <v>5.930966854095459</v>
      </c>
      <c r="H3586" s="69">
        <v>0.20636874437332153</v>
      </c>
      <c r="I3586" s="69">
        <v>73.133544921875</v>
      </c>
      <c r="J3586" s="64">
        <v>0</v>
      </c>
    </row>
    <row r="3587" spans="1:10" x14ac:dyDescent="0.25">
      <c r="A3587" s="3" t="str">
        <f t="shared" ref="A3587:A3650" si="56">B3587&amp;C3587&amp;D3587&amp;E3587</f>
        <v>IndustryReligious OrganizationsAverage Event Day (5:00pm-6:00pm)10</v>
      </c>
      <c r="B3587" t="s">
        <v>62</v>
      </c>
      <c r="C3587" t="s">
        <v>96</v>
      </c>
      <c r="D3587" t="s">
        <v>167</v>
      </c>
      <c r="E3587" t="s">
        <v>183</v>
      </c>
      <c r="F3587" s="69">
        <v>6.5234360694885254</v>
      </c>
      <c r="G3587" s="69">
        <v>6.9182000160217285</v>
      </c>
      <c r="H3587" s="69">
        <v>0.24451550841331482</v>
      </c>
      <c r="I3587" s="69">
        <v>76.986579895019531</v>
      </c>
      <c r="J3587" s="64">
        <v>0</v>
      </c>
    </row>
    <row r="3588" spans="1:10" x14ac:dyDescent="0.25">
      <c r="A3588" s="3" t="str">
        <f t="shared" si="56"/>
        <v>IndustryReligious OrganizationsAverage Event Day (5:00pm-6:00pm)11</v>
      </c>
      <c r="B3588" t="s">
        <v>62</v>
      </c>
      <c r="C3588" t="s">
        <v>96</v>
      </c>
      <c r="D3588" t="s">
        <v>167</v>
      </c>
      <c r="E3588" t="s">
        <v>184</v>
      </c>
      <c r="F3588" s="69">
        <v>7.4728212356567383</v>
      </c>
      <c r="G3588" s="69">
        <v>7.6513543128967285</v>
      </c>
      <c r="H3588" s="69">
        <v>0.26266399025917053</v>
      </c>
      <c r="I3588" s="69">
        <v>80.753280639648438</v>
      </c>
      <c r="J3588" s="64">
        <v>0</v>
      </c>
    </row>
    <row r="3589" spans="1:10" x14ac:dyDescent="0.25">
      <c r="A3589" s="3" t="str">
        <f t="shared" si="56"/>
        <v>IndustryReligious OrganizationsAverage Event Day (5:00pm-6:00pm)12</v>
      </c>
      <c r="B3589" t="s">
        <v>62</v>
      </c>
      <c r="C3589" t="s">
        <v>96</v>
      </c>
      <c r="D3589" t="s">
        <v>167</v>
      </c>
      <c r="E3589" t="s">
        <v>185</v>
      </c>
      <c r="F3589" s="69">
        <v>8.2146968841552734</v>
      </c>
      <c r="G3589" s="69">
        <v>8.2892255783081055</v>
      </c>
      <c r="H3589" s="69">
        <v>0.2395821213722229</v>
      </c>
      <c r="I3589" s="69">
        <v>84.615333557128906</v>
      </c>
      <c r="J3589" s="64">
        <v>0</v>
      </c>
    </row>
    <row r="3590" spans="1:10" x14ac:dyDescent="0.25">
      <c r="A3590" s="3" t="str">
        <f t="shared" si="56"/>
        <v>IndustryReligious OrganizationsAverage Event Day (5:00pm-6:00pm)13</v>
      </c>
      <c r="B3590" t="s">
        <v>62</v>
      </c>
      <c r="C3590" t="s">
        <v>96</v>
      </c>
      <c r="D3590" t="s">
        <v>167</v>
      </c>
      <c r="E3590" t="s">
        <v>186</v>
      </c>
      <c r="F3590" s="69">
        <v>8.6103668212890625</v>
      </c>
      <c r="G3590" s="69">
        <v>8.5091104507446289</v>
      </c>
      <c r="H3590" s="69">
        <v>0.10744069516658783</v>
      </c>
      <c r="I3590" s="69">
        <v>87.891685485839844</v>
      </c>
      <c r="J3590" s="64">
        <v>0</v>
      </c>
    </row>
    <row r="3591" spans="1:10" x14ac:dyDescent="0.25">
      <c r="A3591" s="3" t="str">
        <f t="shared" si="56"/>
        <v>IndustryReligious OrganizationsAverage Event Day (5:00pm-6:00pm)14</v>
      </c>
      <c r="B3591" t="s">
        <v>62</v>
      </c>
      <c r="C3591" t="s">
        <v>96</v>
      </c>
      <c r="D3591" t="s">
        <v>167</v>
      </c>
      <c r="E3591" t="s">
        <v>187</v>
      </c>
      <c r="F3591" s="69">
        <v>8.6085529327392578</v>
      </c>
      <c r="G3591" s="69">
        <v>8.6017704010009766</v>
      </c>
      <c r="H3591" s="69">
        <v>0.10385534912347794</v>
      </c>
      <c r="I3591" s="69">
        <v>90.165802001953125</v>
      </c>
      <c r="J3591" s="64">
        <v>0</v>
      </c>
    </row>
    <row r="3592" spans="1:10" x14ac:dyDescent="0.25">
      <c r="A3592" s="3" t="str">
        <f t="shared" si="56"/>
        <v>IndustryReligious OrganizationsAverage Event Day (5:00pm-6:00pm)15</v>
      </c>
      <c r="B3592" t="s">
        <v>62</v>
      </c>
      <c r="C3592" t="s">
        <v>96</v>
      </c>
      <c r="D3592" t="s">
        <v>167</v>
      </c>
      <c r="E3592" t="s">
        <v>188</v>
      </c>
      <c r="F3592" s="69">
        <v>8.7242050170898438</v>
      </c>
      <c r="G3592" s="69">
        <v>8.8082485198974609</v>
      </c>
      <c r="H3592" s="69">
        <v>0.2200021892786026</v>
      </c>
      <c r="I3592" s="69">
        <v>91.932884216308594</v>
      </c>
      <c r="J3592" s="64">
        <v>0</v>
      </c>
    </row>
    <row r="3593" spans="1:10" x14ac:dyDescent="0.25">
      <c r="A3593" s="3" t="str">
        <f t="shared" si="56"/>
        <v>IndustryReligious OrganizationsAverage Event Day (5:00pm-6:00pm)16</v>
      </c>
      <c r="B3593" t="s">
        <v>62</v>
      </c>
      <c r="C3593" t="s">
        <v>96</v>
      </c>
      <c r="D3593" t="s">
        <v>167</v>
      </c>
      <c r="E3593" t="s">
        <v>189</v>
      </c>
      <c r="F3593" s="69">
        <v>8.7366456985473633</v>
      </c>
      <c r="G3593" s="69">
        <v>9.0994625091552734</v>
      </c>
      <c r="H3593" s="69">
        <v>0.23724673688411713</v>
      </c>
      <c r="I3593" s="69">
        <v>92.941299438476563</v>
      </c>
      <c r="J3593" s="64">
        <v>0</v>
      </c>
    </row>
    <row r="3594" spans="1:10" x14ac:dyDescent="0.25">
      <c r="A3594" s="3" t="str">
        <f t="shared" si="56"/>
        <v>IndustryReligious OrganizationsAverage Event Day (5:00pm-6:00pm)17</v>
      </c>
      <c r="B3594" t="s">
        <v>62</v>
      </c>
      <c r="C3594" t="s">
        <v>96</v>
      </c>
      <c r="D3594" t="s">
        <v>167</v>
      </c>
      <c r="E3594" t="s">
        <v>190</v>
      </c>
      <c r="F3594" s="69">
        <v>8.5289831161499023</v>
      </c>
      <c r="G3594" s="69">
        <v>8.7949762344360352</v>
      </c>
      <c r="H3594" s="69">
        <v>0.25685831904411316</v>
      </c>
      <c r="I3594" s="69">
        <v>93.103515625</v>
      </c>
      <c r="J3594" s="64">
        <v>0</v>
      </c>
    </row>
    <row r="3595" spans="1:10" x14ac:dyDescent="0.25">
      <c r="A3595" s="3" t="str">
        <f t="shared" si="56"/>
        <v>IndustryReligious OrganizationsAverage Event Day (5:00pm-6:00pm)18</v>
      </c>
      <c r="B3595" t="s">
        <v>62</v>
      </c>
      <c r="C3595" t="s">
        <v>96</v>
      </c>
      <c r="D3595" t="s">
        <v>167</v>
      </c>
      <c r="E3595" t="s">
        <v>191</v>
      </c>
      <c r="F3595" s="69">
        <v>8.3586788177490234</v>
      </c>
      <c r="G3595" s="69">
        <v>7.1497411727905273</v>
      </c>
      <c r="H3595" s="69">
        <v>0.27433478832244873</v>
      </c>
      <c r="I3595" s="69">
        <v>91.969833374023438</v>
      </c>
      <c r="J3595" s="64">
        <v>0</v>
      </c>
    </row>
    <row r="3596" spans="1:10" x14ac:dyDescent="0.25">
      <c r="A3596" s="3" t="str">
        <f t="shared" si="56"/>
        <v>IndustryReligious OrganizationsAverage Event Day (5:00pm-6:00pm)19</v>
      </c>
      <c r="B3596" t="s">
        <v>62</v>
      </c>
      <c r="C3596" t="s">
        <v>96</v>
      </c>
      <c r="D3596" t="s">
        <v>167</v>
      </c>
      <c r="E3596" t="s">
        <v>192</v>
      </c>
      <c r="F3596" s="69">
        <v>8.2836532592773438</v>
      </c>
      <c r="G3596" s="69">
        <v>9.1110506057739258</v>
      </c>
      <c r="H3596" s="69">
        <v>0.30638968944549561</v>
      </c>
      <c r="I3596" s="69">
        <v>90.412429809570313</v>
      </c>
      <c r="J3596" s="64">
        <v>0</v>
      </c>
    </row>
    <row r="3597" spans="1:10" x14ac:dyDescent="0.25">
      <c r="A3597" s="3" t="str">
        <f t="shared" si="56"/>
        <v>IndustryReligious OrganizationsAverage Event Day (5:00pm-6:00pm)20</v>
      </c>
      <c r="B3597" t="s">
        <v>62</v>
      </c>
      <c r="C3597" t="s">
        <v>96</v>
      </c>
      <c r="D3597" t="s">
        <v>167</v>
      </c>
      <c r="E3597" t="s">
        <v>193</v>
      </c>
      <c r="F3597" s="69">
        <v>8.8525791168212891</v>
      </c>
      <c r="G3597" s="69">
        <v>9.9521341323852539</v>
      </c>
      <c r="H3597" s="69">
        <v>0.38118979334831238</v>
      </c>
      <c r="I3597" s="69">
        <v>87.850204467773438</v>
      </c>
      <c r="J3597" s="64">
        <v>0</v>
      </c>
    </row>
    <row r="3598" spans="1:10" x14ac:dyDescent="0.25">
      <c r="A3598" s="3" t="str">
        <f t="shared" si="56"/>
        <v>IndustryReligious OrganizationsAverage Event Day (5:00pm-6:00pm)21</v>
      </c>
      <c r="B3598" t="s">
        <v>62</v>
      </c>
      <c r="C3598" t="s">
        <v>96</v>
      </c>
      <c r="D3598" t="s">
        <v>167</v>
      </c>
      <c r="E3598" t="s">
        <v>194</v>
      </c>
      <c r="F3598" s="69">
        <v>9.0208721160888672</v>
      </c>
      <c r="G3598" s="69">
        <v>9.7922372817993164</v>
      </c>
      <c r="H3598" s="69">
        <v>0.35635891556739807</v>
      </c>
      <c r="I3598" s="69">
        <v>84.112266540527344</v>
      </c>
      <c r="J3598" s="64">
        <v>0</v>
      </c>
    </row>
    <row r="3599" spans="1:10" x14ac:dyDescent="0.25">
      <c r="A3599" s="3" t="str">
        <f t="shared" si="56"/>
        <v>IndustryReligious OrganizationsAverage Event Day (5:00pm-6:00pm)22</v>
      </c>
      <c r="B3599" t="s">
        <v>62</v>
      </c>
      <c r="C3599" t="s">
        <v>96</v>
      </c>
      <c r="D3599" t="s">
        <v>167</v>
      </c>
      <c r="E3599" t="s">
        <v>195</v>
      </c>
      <c r="F3599" s="69">
        <v>7.3361735343933105</v>
      </c>
      <c r="G3599" s="69">
        <v>7.9060115814208984</v>
      </c>
      <c r="H3599" s="69">
        <v>0.30490529537200928</v>
      </c>
      <c r="I3599" s="69">
        <v>80.593406677246094</v>
      </c>
      <c r="J3599" s="64">
        <v>0</v>
      </c>
    </row>
    <row r="3600" spans="1:10" x14ac:dyDescent="0.25">
      <c r="A3600" s="3" t="str">
        <f t="shared" si="56"/>
        <v>IndustryReligious OrganizationsAverage Event Day (5:00pm-6:00pm)23</v>
      </c>
      <c r="B3600" t="s">
        <v>62</v>
      </c>
      <c r="C3600" t="s">
        <v>96</v>
      </c>
      <c r="D3600" t="s">
        <v>167</v>
      </c>
      <c r="E3600" t="s">
        <v>196</v>
      </c>
      <c r="F3600" s="69">
        <v>5.8990464210510254</v>
      </c>
      <c r="G3600" s="69">
        <v>6.1047878265380859</v>
      </c>
      <c r="H3600" s="69">
        <v>0.21742165088653564</v>
      </c>
      <c r="I3600" s="69">
        <v>78.179412841796875</v>
      </c>
      <c r="J3600" s="64">
        <v>0</v>
      </c>
    </row>
    <row r="3601" spans="1:10" x14ac:dyDescent="0.25">
      <c r="A3601" s="3" t="str">
        <f t="shared" si="56"/>
        <v>IndustryReligious OrganizationsAverage Event Day (5:00pm-6:00pm)24</v>
      </c>
      <c r="B3601" t="s">
        <v>62</v>
      </c>
      <c r="C3601" t="s">
        <v>96</v>
      </c>
      <c r="D3601" t="s">
        <v>167</v>
      </c>
      <c r="E3601" t="s">
        <v>197</v>
      </c>
      <c r="F3601" s="69">
        <v>4.9572148323059082</v>
      </c>
      <c r="G3601" s="69">
        <v>5.1918058395385742</v>
      </c>
      <c r="H3601" s="69">
        <v>0.1554378867149353</v>
      </c>
      <c r="I3601" s="69">
        <v>76.010543823242188</v>
      </c>
      <c r="J3601" s="64">
        <v>0</v>
      </c>
    </row>
    <row r="3602" spans="1:10" x14ac:dyDescent="0.25">
      <c r="A3602" s="3" t="str">
        <f t="shared" si="56"/>
        <v>IndustryRetail Stores6/17/2021 (5:00pm-6:00pm)1</v>
      </c>
      <c r="B3602" t="s">
        <v>62</v>
      </c>
      <c r="C3602" t="s">
        <v>92</v>
      </c>
      <c r="D3602" t="s">
        <v>170</v>
      </c>
      <c r="E3602" t="s">
        <v>174</v>
      </c>
      <c r="F3602" s="69">
        <v>12.940093040466309</v>
      </c>
      <c r="G3602" s="69">
        <v>12.813197135925293</v>
      </c>
      <c r="H3602" s="69">
        <v>0.33266144990921021</v>
      </c>
      <c r="I3602" s="69">
        <v>71.130271911621094</v>
      </c>
      <c r="J3602" s="64">
        <v>0</v>
      </c>
    </row>
    <row r="3603" spans="1:10" x14ac:dyDescent="0.25">
      <c r="A3603" s="3" t="str">
        <f t="shared" si="56"/>
        <v>IndustryRetail Stores6/17/2021 (5:00pm-6:00pm)2</v>
      </c>
      <c r="B3603" t="s">
        <v>62</v>
      </c>
      <c r="C3603" t="s">
        <v>92</v>
      </c>
      <c r="D3603" t="s">
        <v>170</v>
      </c>
      <c r="E3603" t="s">
        <v>175</v>
      </c>
      <c r="F3603" s="69">
        <v>12.436916351318359</v>
      </c>
      <c r="G3603" s="69">
        <v>12.38614559173584</v>
      </c>
      <c r="H3603" s="69">
        <v>0.32952502369880676</v>
      </c>
      <c r="I3603" s="69">
        <v>70.19635009765625</v>
      </c>
      <c r="J3603" s="64">
        <v>0</v>
      </c>
    </row>
    <row r="3604" spans="1:10" x14ac:dyDescent="0.25">
      <c r="A3604" s="3" t="str">
        <f t="shared" si="56"/>
        <v>IndustryRetail Stores6/17/2021 (5:00pm-6:00pm)3</v>
      </c>
      <c r="B3604" t="s">
        <v>62</v>
      </c>
      <c r="C3604" t="s">
        <v>92</v>
      </c>
      <c r="D3604" t="s">
        <v>170</v>
      </c>
      <c r="E3604" t="s">
        <v>176</v>
      </c>
      <c r="F3604" s="69">
        <v>12.338873863220215</v>
      </c>
      <c r="G3604" s="69">
        <v>12.246343612670898</v>
      </c>
      <c r="H3604" s="69">
        <v>0.33594805002212524</v>
      </c>
      <c r="I3604" s="69">
        <v>69.313575744628906</v>
      </c>
      <c r="J3604" s="64">
        <v>0</v>
      </c>
    </row>
    <row r="3605" spans="1:10" x14ac:dyDescent="0.25">
      <c r="A3605" s="3" t="str">
        <f t="shared" si="56"/>
        <v>IndustryRetail Stores6/17/2021 (5:00pm-6:00pm)4</v>
      </c>
      <c r="B3605" t="s">
        <v>62</v>
      </c>
      <c r="C3605" t="s">
        <v>92</v>
      </c>
      <c r="D3605" t="s">
        <v>170</v>
      </c>
      <c r="E3605" t="s">
        <v>177</v>
      </c>
      <c r="F3605" s="69">
        <v>12.333713531494141</v>
      </c>
      <c r="G3605" s="69">
        <v>12.27120304107666</v>
      </c>
      <c r="H3605" s="69">
        <v>0.30357730388641357</v>
      </c>
      <c r="I3605" s="69">
        <v>68.686363220214844</v>
      </c>
      <c r="J3605" s="64">
        <v>0</v>
      </c>
    </row>
    <row r="3606" spans="1:10" x14ac:dyDescent="0.25">
      <c r="A3606" s="3" t="str">
        <f t="shared" si="56"/>
        <v>IndustryRetail Stores6/17/2021 (5:00pm-6:00pm)5</v>
      </c>
      <c r="B3606" t="s">
        <v>62</v>
      </c>
      <c r="C3606" t="s">
        <v>92</v>
      </c>
      <c r="D3606" t="s">
        <v>170</v>
      </c>
      <c r="E3606" t="s">
        <v>178</v>
      </c>
      <c r="F3606" s="69">
        <v>13.104598045349121</v>
      </c>
      <c r="G3606" s="69">
        <v>12.809158325195313</v>
      </c>
      <c r="H3606" s="69">
        <v>0.30712705850601196</v>
      </c>
      <c r="I3606" s="69">
        <v>68.164802551269531</v>
      </c>
      <c r="J3606" s="64">
        <v>0</v>
      </c>
    </row>
    <row r="3607" spans="1:10" x14ac:dyDescent="0.25">
      <c r="A3607" s="3" t="str">
        <f t="shared" si="56"/>
        <v>IndustryRetail Stores6/17/2021 (5:00pm-6:00pm)6</v>
      </c>
      <c r="B3607" t="s">
        <v>62</v>
      </c>
      <c r="C3607" t="s">
        <v>92</v>
      </c>
      <c r="D3607" t="s">
        <v>170</v>
      </c>
      <c r="E3607" t="s">
        <v>179</v>
      </c>
      <c r="F3607" s="69">
        <v>12.877889633178711</v>
      </c>
      <c r="G3607" s="69">
        <v>13.023990631103516</v>
      </c>
      <c r="H3607" s="69">
        <v>0.36710917949676514</v>
      </c>
      <c r="I3607" s="69">
        <v>67.774261474609375</v>
      </c>
      <c r="J3607" s="64">
        <v>0</v>
      </c>
    </row>
    <row r="3608" spans="1:10" x14ac:dyDescent="0.25">
      <c r="A3608" s="3" t="str">
        <f t="shared" si="56"/>
        <v>IndustryRetail Stores6/17/2021 (5:00pm-6:00pm)7</v>
      </c>
      <c r="B3608" t="s">
        <v>62</v>
      </c>
      <c r="C3608" t="s">
        <v>92</v>
      </c>
      <c r="D3608" t="s">
        <v>170</v>
      </c>
      <c r="E3608" t="s">
        <v>180</v>
      </c>
      <c r="F3608" s="69">
        <v>13.118186950683594</v>
      </c>
      <c r="G3608" s="69">
        <v>12.989717483520508</v>
      </c>
      <c r="H3608" s="69">
        <v>0.45095792412757874</v>
      </c>
      <c r="I3608" s="69">
        <v>67.281692504882813</v>
      </c>
      <c r="J3608" s="64">
        <v>0</v>
      </c>
    </row>
    <row r="3609" spans="1:10" x14ac:dyDescent="0.25">
      <c r="A3609" s="3" t="str">
        <f t="shared" si="56"/>
        <v>IndustryRetail Stores6/17/2021 (5:00pm-6:00pm)8</v>
      </c>
      <c r="B3609" t="s">
        <v>62</v>
      </c>
      <c r="C3609" t="s">
        <v>92</v>
      </c>
      <c r="D3609" t="s">
        <v>170</v>
      </c>
      <c r="E3609" t="s">
        <v>181</v>
      </c>
      <c r="F3609" s="69">
        <v>14.478862762451172</v>
      </c>
      <c r="G3609" s="69">
        <v>14.575608253479004</v>
      </c>
      <c r="H3609" s="69">
        <v>0.38003194332122803</v>
      </c>
      <c r="I3609" s="69">
        <v>67.939613342285156</v>
      </c>
      <c r="J3609" s="64">
        <v>0</v>
      </c>
    </row>
    <row r="3610" spans="1:10" x14ac:dyDescent="0.25">
      <c r="A3610" s="3" t="str">
        <f t="shared" si="56"/>
        <v>IndustryRetail Stores6/17/2021 (5:00pm-6:00pm)9</v>
      </c>
      <c r="B3610" t="s">
        <v>62</v>
      </c>
      <c r="C3610" t="s">
        <v>92</v>
      </c>
      <c r="D3610" t="s">
        <v>170</v>
      </c>
      <c r="E3610" t="s">
        <v>182</v>
      </c>
      <c r="F3610" s="69">
        <v>16.268392562866211</v>
      </c>
      <c r="G3610" s="69">
        <v>16.090217590332031</v>
      </c>
      <c r="H3610" s="69">
        <v>0.44059976935386658</v>
      </c>
      <c r="I3610" s="69">
        <v>71.466705322265625</v>
      </c>
      <c r="J3610" s="64">
        <v>0</v>
      </c>
    </row>
    <row r="3611" spans="1:10" x14ac:dyDescent="0.25">
      <c r="A3611" s="3" t="str">
        <f t="shared" si="56"/>
        <v>IndustryRetail Stores6/17/2021 (5:00pm-6:00pm)10</v>
      </c>
      <c r="B3611" t="s">
        <v>62</v>
      </c>
      <c r="C3611" t="s">
        <v>92</v>
      </c>
      <c r="D3611" t="s">
        <v>170</v>
      </c>
      <c r="E3611" t="s">
        <v>183</v>
      </c>
      <c r="F3611" s="69">
        <v>17.37211799621582</v>
      </c>
      <c r="G3611" s="69">
        <v>17.599979400634766</v>
      </c>
      <c r="H3611" s="69">
        <v>0.36225903034210205</v>
      </c>
      <c r="I3611" s="69">
        <v>74.6282958984375</v>
      </c>
      <c r="J3611" s="64">
        <v>0</v>
      </c>
    </row>
    <row r="3612" spans="1:10" x14ac:dyDescent="0.25">
      <c r="A3612" s="3" t="str">
        <f t="shared" si="56"/>
        <v>IndustryRetail Stores6/17/2021 (5:00pm-6:00pm)11</v>
      </c>
      <c r="B3612" t="s">
        <v>62</v>
      </c>
      <c r="C3612" t="s">
        <v>92</v>
      </c>
      <c r="D3612" t="s">
        <v>170</v>
      </c>
      <c r="E3612" t="s">
        <v>184</v>
      </c>
      <c r="F3612" s="69">
        <v>18.427064895629883</v>
      </c>
      <c r="G3612" s="69">
        <v>18.69395637512207</v>
      </c>
      <c r="H3612" s="69">
        <v>0.38712489604949951</v>
      </c>
      <c r="I3612" s="69">
        <v>76.162620544433594</v>
      </c>
      <c r="J3612" s="64">
        <v>0</v>
      </c>
    </row>
    <row r="3613" spans="1:10" x14ac:dyDescent="0.25">
      <c r="A3613" s="3" t="str">
        <f t="shared" si="56"/>
        <v>IndustryRetail Stores6/17/2021 (5:00pm-6:00pm)12</v>
      </c>
      <c r="B3613" t="s">
        <v>62</v>
      </c>
      <c r="C3613" t="s">
        <v>92</v>
      </c>
      <c r="D3613" t="s">
        <v>170</v>
      </c>
      <c r="E3613" t="s">
        <v>185</v>
      </c>
      <c r="F3613" s="69">
        <v>19.325721740722656</v>
      </c>
      <c r="G3613" s="69">
        <v>19.730396270751953</v>
      </c>
      <c r="H3613" s="69">
        <v>0.38385722041130066</v>
      </c>
      <c r="I3613" s="69">
        <v>80.382957458496094</v>
      </c>
      <c r="J3613" s="64">
        <v>0</v>
      </c>
    </row>
    <row r="3614" spans="1:10" x14ac:dyDescent="0.25">
      <c r="A3614" s="3" t="str">
        <f t="shared" si="56"/>
        <v>IndustryRetail Stores6/17/2021 (5:00pm-6:00pm)13</v>
      </c>
      <c r="B3614" t="s">
        <v>62</v>
      </c>
      <c r="C3614" t="s">
        <v>92</v>
      </c>
      <c r="D3614" t="s">
        <v>170</v>
      </c>
      <c r="E3614" t="s">
        <v>186</v>
      </c>
      <c r="F3614" s="69">
        <v>20.370506286621094</v>
      </c>
      <c r="G3614" s="69">
        <v>20.54109001159668</v>
      </c>
      <c r="H3614" s="69">
        <v>0.36522930860519409</v>
      </c>
      <c r="I3614" s="69">
        <v>83.935585021972656</v>
      </c>
      <c r="J3614" s="64">
        <v>0</v>
      </c>
    </row>
    <row r="3615" spans="1:10" x14ac:dyDescent="0.25">
      <c r="A3615" s="3" t="str">
        <f t="shared" si="56"/>
        <v>IndustryRetail Stores6/17/2021 (5:00pm-6:00pm)14</v>
      </c>
      <c r="B3615" t="s">
        <v>62</v>
      </c>
      <c r="C3615" t="s">
        <v>92</v>
      </c>
      <c r="D3615" t="s">
        <v>170</v>
      </c>
      <c r="E3615" t="s">
        <v>187</v>
      </c>
      <c r="F3615" s="69">
        <v>21.153219223022461</v>
      </c>
      <c r="G3615" s="69">
        <v>21.198945999145508</v>
      </c>
      <c r="H3615" s="69">
        <v>0.34455198049545288</v>
      </c>
      <c r="I3615" s="69">
        <v>85.671630859375</v>
      </c>
      <c r="J3615" s="64">
        <v>0</v>
      </c>
    </row>
    <row r="3616" spans="1:10" x14ac:dyDescent="0.25">
      <c r="A3616" s="3" t="str">
        <f t="shared" si="56"/>
        <v>IndustryRetail Stores6/17/2021 (5:00pm-6:00pm)15</v>
      </c>
      <c r="B3616" t="s">
        <v>62</v>
      </c>
      <c r="C3616" t="s">
        <v>92</v>
      </c>
      <c r="D3616" t="s">
        <v>170</v>
      </c>
      <c r="E3616" t="s">
        <v>188</v>
      </c>
      <c r="F3616" s="69">
        <v>21.492904663085938</v>
      </c>
      <c r="G3616" s="69">
        <v>21.308986663818359</v>
      </c>
      <c r="H3616" s="69">
        <v>0.24676211178302765</v>
      </c>
      <c r="I3616" s="69">
        <v>86.756980895996094</v>
      </c>
      <c r="J3616" s="64">
        <v>0</v>
      </c>
    </row>
    <row r="3617" spans="1:10" x14ac:dyDescent="0.25">
      <c r="A3617" s="3" t="str">
        <f t="shared" si="56"/>
        <v>IndustryRetail Stores6/17/2021 (5:00pm-6:00pm)16</v>
      </c>
      <c r="B3617" t="s">
        <v>62</v>
      </c>
      <c r="C3617" t="s">
        <v>92</v>
      </c>
      <c r="D3617" t="s">
        <v>170</v>
      </c>
      <c r="E3617" t="s">
        <v>189</v>
      </c>
      <c r="F3617" s="69">
        <v>21.080677032470703</v>
      </c>
      <c r="G3617" s="69">
        <v>21.264595031738281</v>
      </c>
      <c r="H3617" s="69">
        <v>0.24676215648651123</v>
      </c>
      <c r="I3617" s="69">
        <v>86.170524597167969</v>
      </c>
      <c r="J3617" s="64">
        <v>0</v>
      </c>
    </row>
    <row r="3618" spans="1:10" x14ac:dyDescent="0.25">
      <c r="A3618" s="3" t="str">
        <f t="shared" si="56"/>
        <v>IndustryRetail Stores6/17/2021 (5:00pm-6:00pm)17</v>
      </c>
      <c r="B3618" t="s">
        <v>62</v>
      </c>
      <c r="C3618" t="s">
        <v>92</v>
      </c>
      <c r="D3618" t="s">
        <v>170</v>
      </c>
      <c r="E3618" t="s">
        <v>190</v>
      </c>
      <c r="F3618" s="69">
        <v>21.297393798828125</v>
      </c>
      <c r="G3618" s="69">
        <v>20.719503402709961</v>
      </c>
      <c r="H3618" s="69">
        <v>0.39528554677963257</v>
      </c>
      <c r="I3618" s="69">
        <v>86.032089233398438</v>
      </c>
      <c r="J3618" s="64">
        <v>0</v>
      </c>
    </row>
    <row r="3619" spans="1:10" x14ac:dyDescent="0.25">
      <c r="A3619" s="3" t="str">
        <f t="shared" si="56"/>
        <v>IndustryRetail Stores6/17/2021 (5:00pm-6:00pm)18</v>
      </c>
      <c r="B3619" t="s">
        <v>62</v>
      </c>
      <c r="C3619" t="s">
        <v>92</v>
      </c>
      <c r="D3619" t="s">
        <v>170</v>
      </c>
      <c r="E3619" t="s">
        <v>191</v>
      </c>
      <c r="F3619" s="69">
        <v>20.002811431884766</v>
      </c>
      <c r="G3619" s="69">
        <v>18.946884155273438</v>
      </c>
      <c r="H3619" s="69">
        <v>0.41091835498809814</v>
      </c>
      <c r="I3619" s="69">
        <v>84.856613159179688</v>
      </c>
      <c r="J3619" s="64">
        <v>0</v>
      </c>
    </row>
    <row r="3620" spans="1:10" x14ac:dyDescent="0.25">
      <c r="A3620" s="3" t="str">
        <f t="shared" si="56"/>
        <v>IndustryRetail Stores6/17/2021 (5:00pm-6:00pm)19</v>
      </c>
      <c r="B3620" t="s">
        <v>62</v>
      </c>
      <c r="C3620" t="s">
        <v>92</v>
      </c>
      <c r="D3620" t="s">
        <v>170</v>
      </c>
      <c r="E3620" t="s">
        <v>192</v>
      </c>
      <c r="F3620" s="69">
        <v>19.136932373046875</v>
      </c>
      <c r="G3620" s="69">
        <v>18.67030143737793</v>
      </c>
      <c r="H3620" s="69">
        <v>0.32144227623939514</v>
      </c>
      <c r="I3620" s="69">
        <v>83.154205322265625</v>
      </c>
      <c r="J3620" s="64">
        <v>0</v>
      </c>
    </row>
    <row r="3621" spans="1:10" x14ac:dyDescent="0.25">
      <c r="A3621" s="3" t="str">
        <f t="shared" si="56"/>
        <v>IndustryRetail Stores6/17/2021 (5:00pm-6:00pm)20</v>
      </c>
      <c r="B3621" t="s">
        <v>62</v>
      </c>
      <c r="C3621" t="s">
        <v>92</v>
      </c>
      <c r="D3621" t="s">
        <v>170</v>
      </c>
      <c r="E3621" t="s">
        <v>193</v>
      </c>
      <c r="F3621" s="69">
        <v>17.977178573608398</v>
      </c>
      <c r="G3621" s="69">
        <v>17.485811233520508</v>
      </c>
      <c r="H3621" s="69">
        <v>0.31887096166610718</v>
      </c>
      <c r="I3621" s="69">
        <v>80.458526611328125</v>
      </c>
      <c r="J3621" s="64">
        <v>0</v>
      </c>
    </row>
    <row r="3622" spans="1:10" x14ac:dyDescent="0.25">
      <c r="A3622" s="3" t="str">
        <f t="shared" si="56"/>
        <v>IndustryRetail Stores6/17/2021 (5:00pm-6:00pm)21</v>
      </c>
      <c r="B3622" t="s">
        <v>62</v>
      </c>
      <c r="C3622" t="s">
        <v>92</v>
      </c>
      <c r="D3622" t="s">
        <v>170</v>
      </c>
      <c r="E3622" t="s">
        <v>194</v>
      </c>
      <c r="F3622" s="69">
        <v>17.426746368408203</v>
      </c>
      <c r="G3622" s="69">
        <v>17.299062728881836</v>
      </c>
      <c r="H3622" s="69">
        <v>0.30459803342819214</v>
      </c>
      <c r="I3622" s="69">
        <v>77.137725830078125</v>
      </c>
      <c r="J3622" s="64">
        <v>0</v>
      </c>
    </row>
    <row r="3623" spans="1:10" x14ac:dyDescent="0.25">
      <c r="A3623" s="3" t="str">
        <f t="shared" si="56"/>
        <v>IndustryRetail Stores6/17/2021 (5:00pm-6:00pm)22</v>
      </c>
      <c r="B3623" t="s">
        <v>62</v>
      </c>
      <c r="C3623" t="s">
        <v>92</v>
      </c>
      <c r="D3623" t="s">
        <v>170</v>
      </c>
      <c r="E3623" t="s">
        <v>195</v>
      </c>
      <c r="F3623" s="69">
        <v>16.047664642333984</v>
      </c>
      <c r="G3623" s="69">
        <v>15.924431800842285</v>
      </c>
      <c r="H3623" s="69">
        <v>0.28109970688819885</v>
      </c>
      <c r="I3623" s="69">
        <v>74.279823303222656</v>
      </c>
      <c r="J3623" s="64">
        <v>0</v>
      </c>
    </row>
    <row r="3624" spans="1:10" x14ac:dyDescent="0.25">
      <c r="A3624" s="3" t="str">
        <f t="shared" si="56"/>
        <v>IndustryRetail Stores6/17/2021 (5:00pm-6:00pm)23</v>
      </c>
      <c r="B3624" t="s">
        <v>62</v>
      </c>
      <c r="C3624" t="s">
        <v>92</v>
      </c>
      <c r="D3624" t="s">
        <v>170</v>
      </c>
      <c r="E3624" t="s">
        <v>196</v>
      </c>
      <c r="F3624" s="69">
        <v>14.538761138916016</v>
      </c>
      <c r="G3624" s="69">
        <v>14.597613334655762</v>
      </c>
      <c r="H3624" s="69">
        <v>0.30115848779678345</v>
      </c>
      <c r="I3624" s="69">
        <v>72.700782775878906</v>
      </c>
      <c r="J3624" s="64">
        <v>0</v>
      </c>
    </row>
    <row r="3625" spans="1:10" x14ac:dyDescent="0.25">
      <c r="A3625" s="3" t="str">
        <f t="shared" si="56"/>
        <v>IndustryRetail Stores6/17/2021 (5:00pm-6:00pm)24</v>
      </c>
      <c r="B3625" t="s">
        <v>62</v>
      </c>
      <c r="C3625" t="s">
        <v>92</v>
      </c>
      <c r="D3625" t="s">
        <v>170</v>
      </c>
      <c r="E3625" t="s">
        <v>197</v>
      </c>
      <c r="F3625" s="69">
        <v>13.618373870849609</v>
      </c>
      <c r="G3625" s="69">
        <v>13.576722145080566</v>
      </c>
      <c r="H3625" s="69">
        <v>0.32307380437850952</v>
      </c>
      <c r="I3625" s="69">
        <v>71.077384948730469</v>
      </c>
      <c r="J3625" s="64">
        <v>0</v>
      </c>
    </row>
    <row r="3626" spans="1:10" x14ac:dyDescent="0.25">
      <c r="A3626" s="3" t="str">
        <f t="shared" si="56"/>
        <v>IndustryRetail Stores7/9/2021 (5:50pm-8:55pm)1</v>
      </c>
      <c r="B3626" t="s">
        <v>62</v>
      </c>
      <c r="C3626" t="s">
        <v>92</v>
      </c>
      <c r="D3626" t="s">
        <v>171</v>
      </c>
      <c r="E3626" t="s">
        <v>174</v>
      </c>
      <c r="F3626" s="69">
        <v>13.60747241973877</v>
      </c>
      <c r="G3626" s="69">
        <v>13.417143821716309</v>
      </c>
      <c r="H3626" s="69">
        <v>0.19288232922554016</v>
      </c>
      <c r="I3626" s="69">
        <v>74.372123718261719</v>
      </c>
      <c r="J3626" s="64">
        <v>0</v>
      </c>
    </row>
    <row r="3627" spans="1:10" x14ac:dyDescent="0.25">
      <c r="A3627" s="3" t="str">
        <f t="shared" si="56"/>
        <v>IndustryRetail Stores7/9/2021 (5:50pm-8:55pm)2</v>
      </c>
      <c r="B3627" t="s">
        <v>62</v>
      </c>
      <c r="C3627" t="s">
        <v>92</v>
      </c>
      <c r="D3627" t="s">
        <v>171</v>
      </c>
      <c r="E3627" t="s">
        <v>175</v>
      </c>
      <c r="F3627" s="69">
        <v>13.172086715698242</v>
      </c>
      <c r="G3627" s="69">
        <v>12.923365592956543</v>
      </c>
      <c r="H3627" s="69">
        <v>0.18721523880958557</v>
      </c>
      <c r="I3627" s="69">
        <v>73.69512939453125</v>
      </c>
      <c r="J3627" s="64">
        <v>0</v>
      </c>
    </row>
    <row r="3628" spans="1:10" x14ac:dyDescent="0.25">
      <c r="A3628" s="3" t="str">
        <f t="shared" si="56"/>
        <v>IndustryRetail Stores7/9/2021 (5:50pm-8:55pm)3</v>
      </c>
      <c r="B3628" t="s">
        <v>62</v>
      </c>
      <c r="C3628" t="s">
        <v>92</v>
      </c>
      <c r="D3628" t="s">
        <v>171</v>
      </c>
      <c r="E3628" t="s">
        <v>176</v>
      </c>
      <c r="F3628" s="69">
        <v>12.943029403686523</v>
      </c>
      <c r="G3628" s="69">
        <v>12.878124237060547</v>
      </c>
      <c r="H3628" s="69">
        <v>0.18126523494720459</v>
      </c>
      <c r="I3628" s="69">
        <v>73.038459777832031</v>
      </c>
      <c r="J3628" s="64">
        <v>0</v>
      </c>
    </row>
    <row r="3629" spans="1:10" x14ac:dyDescent="0.25">
      <c r="A3629" s="3" t="str">
        <f t="shared" si="56"/>
        <v>IndustryRetail Stores7/9/2021 (5:50pm-8:55pm)4</v>
      </c>
      <c r="B3629" t="s">
        <v>62</v>
      </c>
      <c r="C3629" t="s">
        <v>92</v>
      </c>
      <c r="D3629" t="s">
        <v>171</v>
      </c>
      <c r="E3629" t="s">
        <v>177</v>
      </c>
      <c r="F3629" s="69">
        <v>13.170544624328613</v>
      </c>
      <c r="G3629" s="69">
        <v>12.913126945495605</v>
      </c>
      <c r="H3629" s="69">
        <v>0.20568761229515076</v>
      </c>
      <c r="I3629" s="69">
        <v>72.301841735839844</v>
      </c>
      <c r="J3629" s="64">
        <v>0</v>
      </c>
    </row>
    <row r="3630" spans="1:10" x14ac:dyDescent="0.25">
      <c r="A3630" s="3" t="str">
        <f t="shared" si="56"/>
        <v>IndustryRetail Stores7/9/2021 (5:50pm-8:55pm)5</v>
      </c>
      <c r="B3630" t="s">
        <v>62</v>
      </c>
      <c r="C3630" t="s">
        <v>92</v>
      </c>
      <c r="D3630" t="s">
        <v>171</v>
      </c>
      <c r="E3630" t="s">
        <v>178</v>
      </c>
      <c r="F3630" s="69">
        <v>14.089051246643066</v>
      </c>
      <c r="G3630" s="69">
        <v>13.503037452697754</v>
      </c>
      <c r="H3630" s="69">
        <v>0.33743485808372498</v>
      </c>
      <c r="I3630" s="69">
        <v>71.853759765625</v>
      </c>
      <c r="J3630" s="64">
        <v>0</v>
      </c>
    </row>
    <row r="3631" spans="1:10" x14ac:dyDescent="0.25">
      <c r="A3631" s="3" t="str">
        <f t="shared" si="56"/>
        <v>IndustryRetail Stores7/9/2021 (5:50pm-8:55pm)6</v>
      </c>
      <c r="B3631" t="s">
        <v>62</v>
      </c>
      <c r="C3631" t="s">
        <v>92</v>
      </c>
      <c r="D3631" t="s">
        <v>171</v>
      </c>
      <c r="E3631" t="s">
        <v>179</v>
      </c>
      <c r="F3631" s="69">
        <v>14.461357116699219</v>
      </c>
      <c r="G3631" s="69">
        <v>13.703218460083008</v>
      </c>
      <c r="H3631" s="69">
        <v>0.35622623562812805</v>
      </c>
      <c r="I3631" s="69">
        <v>71.367218017578125</v>
      </c>
      <c r="J3631" s="64">
        <v>0</v>
      </c>
    </row>
    <row r="3632" spans="1:10" x14ac:dyDescent="0.25">
      <c r="A3632" s="3" t="str">
        <f t="shared" si="56"/>
        <v>IndustryRetail Stores7/9/2021 (5:50pm-8:55pm)7</v>
      </c>
      <c r="B3632" t="s">
        <v>62</v>
      </c>
      <c r="C3632" t="s">
        <v>92</v>
      </c>
      <c r="D3632" t="s">
        <v>171</v>
      </c>
      <c r="E3632" t="s">
        <v>180</v>
      </c>
      <c r="F3632" s="69">
        <v>14.352218627929688</v>
      </c>
      <c r="G3632" s="69">
        <v>13.73243522644043</v>
      </c>
      <c r="H3632" s="69">
        <v>0.39319309592247009</v>
      </c>
      <c r="I3632" s="69">
        <v>70.890647888183594</v>
      </c>
      <c r="J3632" s="64">
        <v>0</v>
      </c>
    </row>
    <row r="3633" spans="1:10" x14ac:dyDescent="0.25">
      <c r="A3633" s="3" t="str">
        <f t="shared" si="56"/>
        <v>IndustryRetail Stores7/9/2021 (5:50pm-8:55pm)8</v>
      </c>
      <c r="B3633" t="s">
        <v>62</v>
      </c>
      <c r="C3633" t="s">
        <v>92</v>
      </c>
      <c r="D3633" t="s">
        <v>171</v>
      </c>
      <c r="E3633" t="s">
        <v>181</v>
      </c>
      <c r="F3633" s="69">
        <v>15.662693023681641</v>
      </c>
      <c r="G3633" s="69">
        <v>15.293793678283691</v>
      </c>
      <c r="H3633" s="69">
        <v>0.38829013705253601</v>
      </c>
      <c r="I3633" s="69">
        <v>71.213226318359375</v>
      </c>
      <c r="J3633" s="64">
        <v>0</v>
      </c>
    </row>
    <row r="3634" spans="1:10" x14ac:dyDescent="0.25">
      <c r="A3634" s="3" t="str">
        <f t="shared" si="56"/>
        <v>IndustryRetail Stores7/9/2021 (5:50pm-8:55pm)9</v>
      </c>
      <c r="B3634" t="s">
        <v>62</v>
      </c>
      <c r="C3634" t="s">
        <v>92</v>
      </c>
      <c r="D3634" t="s">
        <v>171</v>
      </c>
      <c r="E3634" t="s">
        <v>182</v>
      </c>
      <c r="F3634" s="69">
        <v>17.246807098388672</v>
      </c>
      <c r="G3634" s="69">
        <v>16.940454483032227</v>
      </c>
      <c r="H3634" s="69">
        <v>0.35732203722000122</v>
      </c>
      <c r="I3634" s="69">
        <v>73.726852416992188</v>
      </c>
      <c r="J3634" s="64">
        <v>0</v>
      </c>
    </row>
    <row r="3635" spans="1:10" x14ac:dyDescent="0.25">
      <c r="A3635" s="3" t="str">
        <f t="shared" si="56"/>
        <v>IndustryRetail Stores7/9/2021 (5:50pm-8:55pm)10</v>
      </c>
      <c r="B3635" t="s">
        <v>62</v>
      </c>
      <c r="C3635" t="s">
        <v>92</v>
      </c>
      <c r="D3635" t="s">
        <v>171</v>
      </c>
      <c r="E3635" t="s">
        <v>183</v>
      </c>
      <c r="F3635" s="69">
        <v>18.861572265625</v>
      </c>
      <c r="G3635" s="69">
        <v>18.768960952758789</v>
      </c>
      <c r="H3635" s="69">
        <v>0.45296889543533325</v>
      </c>
      <c r="I3635" s="69">
        <v>77.426811218261719</v>
      </c>
      <c r="J3635" s="64">
        <v>0</v>
      </c>
    </row>
    <row r="3636" spans="1:10" x14ac:dyDescent="0.25">
      <c r="A3636" s="3" t="str">
        <f t="shared" si="56"/>
        <v>IndustryRetail Stores7/9/2021 (5:50pm-8:55pm)11</v>
      </c>
      <c r="B3636" t="s">
        <v>62</v>
      </c>
      <c r="C3636" t="s">
        <v>92</v>
      </c>
      <c r="D3636" t="s">
        <v>171</v>
      </c>
      <c r="E3636" t="s">
        <v>184</v>
      </c>
      <c r="F3636" s="69">
        <v>19.850299835205078</v>
      </c>
      <c r="G3636" s="69">
        <v>20.255924224853516</v>
      </c>
      <c r="H3636" s="69">
        <v>0.4473135769367218</v>
      </c>
      <c r="I3636" s="69">
        <v>81.811767578125</v>
      </c>
      <c r="J3636" s="64">
        <v>0</v>
      </c>
    </row>
    <row r="3637" spans="1:10" x14ac:dyDescent="0.25">
      <c r="A3637" s="3" t="str">
        <f t="shared" si="56"/>
        <v>IndustryRetail Stores7/9/2021 (5:50pm-8:55pm)12</v>
      </c>
      <c r="B3637" t="s">
        <v>62</v>
      </c>
      <c r="C3637" t="s">
        <v>92</v>
      </c>
      <c r="D3637" t="s">
        <v>171</v>
      </c>
      <c r="E3637" t="s">
        <v>185</v>
      </c>
      <c r="F3637" s="69">
        <v>20.805143356323242</v>
      </c>
      <c r="G3637" s="69">
        <v>21.155189514160156</v>
      </c>
      <c r="H3637" s="69">
        <v>0.36848610639572144</v>
      </c>
      <c r="I3637" s="69">
        <v>84.7305908203125</v>
      </c>
      <c r="J3637" s="64">
        <v>0</v>
      </c>
    </row>
    <row r="3638" spans="1:10" x14ac:dyDescent="0.25">
      <c r="A3638" s="3" t="str">
        <f t="shared" si="56"/>
        <v>IndustryRetail Stores7/9/2021 (5:50pm-8:55pm)13</v>
      </c>
      <c r="B3638" t="s">
        <v>62</v>
      </c>
      <c r="C3638" t="s">
        <v>92</v>
      </c>
      <c r="D3638" t="s">
        <v>171</v>
      </c>
      <c r="E3638" t="s">
        <v>186</v>
      </c>
      <c r="F3638" s="69">
        <v>21.608198165893555</v>
      </c>
      <c r="G3638" s="69">
        <v>21.752758026123047</v>
      </c>
      <c r="H3638" s="69">
        <v>0.32308423519134521</v>
      </c>
      <c r="I3638" s="69">
        <v>86.920181274414063</v>
      </c>
      <c r="J3638" s="64">
        <v>0</v>
      </c>
    </row>
    <row r="3639" spans="1:10" x14ac:dyDescent="0.25">
      <c r="A3639" s="3" t="str">
        <f t="shared" si="56"/>
        <v>IndustryRetail Stores7/9/2021 (5:50pm-8:55pm)14</v>
      </c>
      <c r="B3639" t="s">
        <v>62</v>
      </c>
      <c r="C3639" t="s">
        <v>92</v>
      </c>
      <c r="D3639" t="s">
        <v>171</v>
      </c>
      <c r="E3639" t="s">
        <v>187</v>
      </c>
      <c r="F3639" s="69">
        <v>22.312309265136719</v>
      </c>
      <c r="G3639" s="69">
        <v>22.282468795776367</v>
      </c>
      <c r="H3639" s="69">
        <v>0.29020127654075623</v>
      </c>
      <c r="I3639" s="69">
        <v>88.743255615234375</v>
      </c>
      <c r="J3639" s="64">
        <v>0</v>
      </c>
    </row>
    <row r="3640" spans="1:10" x14ac:dyDescent="0.25">
      <c r="A3640" s="3" t="str">
        <f t="shared" si="56"/>
        <v>IndustryRetail Stores7/9/2021 (5:50pm-8:55pm)15</v>
      </c>
      <c r="B3640" t="s">
        <v>62</v>
      </c>
      <c r="C3640" t="s">
        <v>92</v>
      </c>
      <c r="D3640" t="s">
        <v>171</v>
      </c>
      <c r="E3640" t="s">
        <v>188</v>
      </c>
      <c r="F3640" s="69">
        <v>22.719842910766602</v>
      </c>
      <c r="G3640" s="69">
        <v>22.615575790405273</v>
      </c>
      <c r="H3640" s="69">
        <v>0.15744312107563019</v>
      </c>
      <c r="I3640" s="69">
        <v>89.842987060546875</v>
      </c>
      <c r="J3640" s="64">
        <v>0</v>
      </c>
    </row>
    <row r="3641" spans="1:10" x14ac:dyDescent="0.25">
      <c r="A3641" s="3" t="str">
        <f t="shared" si="56"/>
        <v>IndustryRetail Stores7/9/2021 (5:50pm-8:55pm)16</v>
      </c>
      <c r="B3641" t="s">
        <v>62</v>
      </c>
      <c r="C3641" t="s">
        <v>92</v>
      </c>
      <c r="D3641" t="s">
        <v>171</v>
      </c>
      <c r="E3641" t="s">
        <v>189</v>
      </c>
      <c r="F3641" s="69">
        <v>22.590885162353516</v>
      </c>
      <c r="G3641" s="69">
        <v>22.695152282714844</v>
      </c>
      <c r="H3641" s="69">
        <v>0.15744310617446899</v>
      </c>
      <c r="I3641" s="69">
        <v>90.872673034667969</v>
      </c>
      <c r="J3641" s="64">
        <v>0</v>
      </c>
    </row>
    <row r="3642" spans="1:10" x14ac:dyDescent="0.25">
      <c r="A3642" s="3" t="str">
        <f t="shared" si="56"/>
        <v>IndustryRetail Stores7/9/2021 (5:50pm-8:55pm)17</v>
      </c>
      <c r="B3642" t="s">
        <v>62</v>
      </c>
      <c r="C3642" t="s">
        <v>92</v>
      </c>
      <c r="D3642" t="s">
        <v>171</v>
      </c>
      <c r="E3642" t="s">
        <v>190</v>
      </c>
      <c r="F3642" s="69">
        <v>21.804609298706055</v>
      </c>
      <c r="G3642" s="69">
        <v>22.370502471923828</v>
      </c>
      <c r="H3642" s="69">
        <v>0.40646722912788391</v>
      </c>
      <c r="I3642" s="69">
        <v>91.588142395019531</v>
      </c>
      <c r="J3642" s="64">
        <v>0</v>
      </c>
    </row>
    <row r="3643" spans="1:10" x14ac:dyDescent="0.25">
      <c r="A3643" s="3" t="str">
        <f t="shared" si="56"/>
        <v>IndustryRetail Stores7/9/2021 (5:50pm-8:55pm)18</v>
      </c>
      <c r="B3643" t="s">
        <v>62</v>
      </c>
      <c r="C3643" t="s">
        <v>92</v>
      </c>
      <c r="D3643" t="s">
        <v>171</v>
      </c>
      <c r="E3643" t="s">
        <v>191</v>
      </c>
      <c r="F3643" s="69">
        <v>20.641716003417969</v>
      </c>
      <c r="G3643" s="69">
        <v>21.119983673095703</v>
      </c>
      <c r="H3643" s="69">
        <v>0.29815426468849182</v>
      </c>
      <c r="I3643" s="69">
        <v>91.01593017578125</v>
      </c>
      <c r="J3643" s="64">
        <v>0</v>
      </c>
    </row>
    <row r="3644" spans="1:10" x14ac:dyDescent="0.25">
      <c r="A3644" s="3" t="str">
        <f t="shared" si="56"/>
        <v>IndustryRetail Stores7/9/2021 (5:50pm-8:55pm)19</v>
      </c>
      <c r="B3644" t="s">
        <v>62</v>
      </c>
      <c r="C3644" t="s">
        <v>92</v>
      </c>
      <c r="D3644" t="s">
        <v>171</v>
      </c>
      <c r="E3644" t="s">
        <v>192</v>
      </c>
      <c r="F3644" s="69">
        <v>19.471206665039063</v>
      </c>
      <c r="G3644" s="69">
        <v>19.159158706665039</v>
      </c>
      <c r="H3644" s="69">
        <v>0.26568290591239929</v>
      </c>
      <c r="I3644" s="69">
        <v>89.669593811035156</v>
      </c>
      <c r="J3644" s="64">
        <v>0</v>
      </c>
    </row>
    <row r="3645" spans="1:10" x14ac:dyDescent="0.25">
      <c r="A3645" s="3" t="str">
        <f t="shared" si="56"/>
        <v>IndustryRetail Stores7/9/2021 (5:50pm-8:55pm)20</v>
      </c>
      <c r="B3645" t="s">
        <v>62</v>
      </c>
      <c r="C3645" t="s">
        <v>92</v>
      </c>
      <c r="D3645" t="s">
        <v>171</v>
      </c>
      <c r="E3645" t="s">
        <v>193</v>
      </c>
      <c r="F3645" s="69">
        <v>18.771682739257813</v>
      </c>
      <c r="G3645" s="69">
        <v>18.231067657470703</v>
      </c>
      <c r="H3645" s="69">
        <v>0.35787907242774963</v>
      </c>
      <c r="I3645" s="69">
        <v>87.085159301757813</v>
      </c>
      <c r="J3645" s="64">
        <v>0</v>
      </c>
    </row>
    <row r="3646" spans="1:10" x14ac:dyDescent="0.25">
      <c r="A3646" s="3" t="str">
        <f t="shared" si="56"/>
        <v>IndustryRetail Stores7/9/2021 (5:50pm-8:55pm)21</v>
      </c>
      <c r="B3646" t="s">
        <v>62</v>
      </c>
      <c r="C3646" t="s">
        <v>92</v>
      </c>
      <c r="D3646" t="s">
        <v>171</v>
      </c>
      <c r="E3646" t="s">
        <v>194</v>
      </c>
      <c r="F3646" s="69">
        <v>18.658332824707031</v>
      </c>
      <c r="G3646" s="69">
        <v>18.098188400268555</v>
      </c>
      <c r="H3646" s="69">
        <v>0.42640256881713867</v>
      </c>
      <c r="I3646" s="69">
        <v>83.658912658691406</v>
      </c>
      <c r="J3646" s="64">
        <v>0</v>
      </c>
    </row>
    <row r="3647" spans="1:10" x14ac:dyDescent="0.25">
      <c r="A3647" s="3" t="str">
        <f t="shared" si="56"/>
        <v>IndustryRetail Stores7/9/2021 (5:50pm-8:55pm)22</v>
      </c>
      <c r="B3647" t="s">
        <v>62</v>
      </c>
      <c r="C3647" t="s">
        <v>92</v>
      </c>
      <c r="D3647" t="s">
        <v>171</v>
      </c>
      <c r="E3647" t="s">
        <v>195</v>
      </c>
      <c r="F3647" s="69">
        <v>17.490119934082031</v>
      </c>
      <c r="G3647" s="69">
        <v>17.447362899780273</v>
      </c>
      <c r="H3647" s="69">
        <v>0.42638611793518066</v>
      </c>
      <c r="I3647" s="69">
        <v>80.193473815917969</v>
      </c>
      <c r="J3647" s="64">
        <v>0</v>
      </c>
    </row>
    <row r="3648" spans="1:10" x14ac:dyDescent="0.25">
      <c r="A3648" s="3" t="str">
        <f t="shared" si="56"/>
        <v>IndustryRetail Stores7/9/2021 (5:50pm-8:55pm)23</v>
      </c>
      <c r="B3648" t="s">
        <v>62</v>
      </c>
      <c r="C3648" t="s">
        <v>92</v>
      </c>
      <c r="D3648" t="s">
        <v>171</v>
      </c>
      <c r="E3648" t="s">
        <v>196</v>
      </c>
      <c r="F3648" s="69">
        <v>15.490763664245605</v>
      </c>
      <c r="G3648" s="69">
        <v>15.89588737487793</v>
      </c>
      <c r="H3648" s="69">
        <v>0.25238543748855591</v>
      </c>
      <c r="I3648" s="69">
        <v>78.39892578125</v>
      </c>
      <c r="J3648" s="64">
        <v>0</v>
      </c>
    </row>
    <row r="3649" spans="1:10" x14ac:dyDescent="0.25">
      <c r="A3649" s="3" t="str">
        <f t="shared" si="56"/>
        <v>IndustryRetail Stores7/9/2021 (5:50pm-8:55pm)24</v>
      </c>
      <c r="B3649" t="s">
        <v>62</v>
      </c>
      <c r="C3649" t="s">
        <v>92</v>
      </c>
      <c r="D3649" t="s">
        <v>171</v>
      </c>
      <c r="E3649" t="s">
        <v>197</v>
      </c>
      <c r="F3649" s="69">
        <v>14.292465209960938</v>
      </c>
      <c r="G3649" s="69">
        <v>14.731668472290039</v>
      </c>
      <c r="H3649" s="69">
        <v>0.24811147153377533</v>
      </c>
      <c r="I3649" s="69">
        <v>77.119842529296875</v>
      </c>
      <c r="J3649" s="64">
        <v>0</v>
      </c>
    </row>
    <row r="3650" spans="1:10" x14ac:dyDescent="0.25">
      <c r="A3650" s="3" t="str">
        <f t="shared" si="56"/>
        <v>IndustryRetail Stores8/27/2021 (5:00pm-6:00pm)1</v>
      </c>
      <c r="B3650" t="s">
        <v>62</v>
      </c>
      <c r="C3650" t="s">
        <v>92</v>
      </c>
      <c r="D3650" t="s">
        <v>172</v>
      </c>
      <c r="E3650" t="s">
        <v>174</v>
      </c>
      <c r="F3650" s="69">
        <v>12.994194030761719</v>
      </c>
      <c r="G3650" s="69">
        <v>12.911364555358887</v>
      </c>
      <c r="H3650" s="69">
        <v>0.31222471594810486</v>
      </c>
      <c r="I3650" s="69">
        <v>73.750778198242188</v>
      </c>
      <c r="J3650" s="64">
        <v>0</v>
      </c>
    </row>
    <row r="3651" spans="1:10" x14ac:dyDescent="0.25">
      <c r="A3651" s="3" t="str">
        <f t="shared" ref="A3651:A3714" si="57">B3651&amp;C3651&amp;D3651&amp;E3651</f>
        <v>IndustryRetail Stores8/27/2021 (5:00pm-6:00pm)2</v>
      </c>
      <c r="B3651" t="s">
        <v>62</v>
      </c>
      <c r="C3651" t="s">
        <v>92</v>
      </c>
      <c r="D3651" t="s">
        <v>172</v>
      </c>
      <c r="E3651" t="s">
        <v>175</v>
      </c>
      <c r="F3651" s="69">
        <v>12.425430297851563</v>
      </c>
      <c r="G3651" s="69">
        <v>12.359213829040527</v>
      </c>
      <c r="H3651" s="69">
        <v>0.30866870284080505</v>
      </c>
      <c r="I3651" s="69">
        <v>72.077919006347656</v>
      </c>
      <c r="J3651" s="64">
        <v>0</v>
      </c>
    </row>
    <row r="3652" spans="1:10" x14ac:dyDescent="0.25">
      <c r="A3652" s="3" t="str">
        <f t="shared" si="57"/>
        <v>IndustryRetail Stores8/27/2021 (5:00pm-6:00pm)3</v>
      </c>
      <c r="B3652" t="s">
        <v>62</v>
      </c>
      <c r="C3652" t="s">
        <v>92</v>
      </c>
      <c r="D3652" t="s">
        <v>172</v>
      </c>
      <c r="E3652" t="s">
        <v>176</v>
      </c>
      <c r="F3652" s="69">
        <v>12.298149108886719</v>
      </c>
      <c r="G3652" s="69">
        <v>12.242311477661133</v>
      </c>
      <c r="H3652" s="69">
        <v>0.30141445994377136</v>
      </c>
      <c r="I3652" s="69">
        <v>70.505348205566406</v>
      </c>
      <c r="J3652" s="64">
        <v>0</v>
      </c>
    </row>
    <row r="3653" spans="1:10" x14ac:dyDescent="0.25">
      <c r="A3653" s="3" t="str">
        <f t="shared" si="57"/>
        <v>IndustryRetail Stores8/27/2021 (5:00pm-6:00pm)4</v>
      </c>
      <c r="B3653" t="s">
        <v>62</v>
      </c>
      <c r="C3653" t="s">
        <v>92</v>
      </c>
      <c r="D3653" t="s">
        <v>172</v>
      </c>
      <c r="E3653" t="s">
        <v>177</v>
      </c>
      <c r="F3653" s="69">
        <v>12.367321014404297</v>
      </c>
      <c r="G3653" s="69">
        <v>12.196762084960938</v>
      </c>
      <c r="H3653" s="69">
        <v>0.28046885132789612</v>
      </c>
      <c r="I3653" s="69">
        <v>69.510093688964844</v>
      </c>
      <c r="J3653" s="64">
        <v>0</v>
      </c>
    </row>
    <row r="3654" spans="1:10" x14ac:dyDescent="0.25">
      <c r="A3654" s="3" t="str">
        <f t="shared" si="57"/>
        <v>IndustryRetail Stores8/27/2021 (5:00pm-6:00pm)5</v>
      </c>
      <c r="B3654" t="s">
        <v>62</v>
      </c>
      <c r="C3654" t="s">
        <v>92</v>
      </c>
      <c r="D3654" t="s">
        <v>172</v>
      </c>
      <c r="E3654" t="s">
        <v>178</v>
      </c>
      <c r="F3654" s="69">
        <v>12.57301139831543</v>
      </c>
      <c r="G3654" s="69">
        <v>12.759777069091797</v>
      </c>
      <c r="H3654" s="69">
        <v>0.32192963361740112</v>
      </c>
      <c r="I3654" s="69">
        <v>68.475692749023438</v>
      </c>
      <c r="J3654" s="64">
        <v>0</v>
      </c>
    </row>
    <row r="3655" spans="1:10" x14ac:dyDescent="0.25">
      <c r="A3655" s="3" t="str">
        <f t="shared" si="57"/>
        <v>IndustryRetail Stores8/27/2021 (5:00pm-6:00pm)6</v>
      </c>
      <c r="B3655" t="s">
        <v>62</v>
      </c>
      <c r="C3655" t="s">
        <v>92</v>
      </c>
      <c r="D3655" t="s">
        <v>172</v>
      </c>
      <c r="E3655" t="s">
        <v>179</v>
      </c>
      <c r="F3655" s="69">
        <v>12.969600677490234</v>
      </c>
      <c r="G3655" s="69">
        <v>13.12464714050293</v>
      </c>
      <c r="H3655" s="69">
        <v>0.3684522807598114</v>
      </c>
      <c r="I3655" s="69">
        <v>67.666862487792969</v>
      </c>
      <c r="J3655" s="64">
        <v>0</v>
      </c>
    </row>
    <row r="3656" spans="1:10" x14ac:dyDescent="0.25">
      <c r="A3656" s="3" t="str">
        <f t="shared" si="57"/>
        <v>IndustryRetail Stores8/27/2021 (5:00pm-6:00pm)7</v>
      </c>
      <c r="B3656" t="s">
        <v>62</v>
      </c>
      <c r="C3656" t="s">
        <v>92</v>
      </c>
      <c r="D3656" t="s">
        <v>172</v>
      </c>
      <c r="E3656" t="s">
        <v>180</v>
      </c>
      <c r="F3656" s="69">
        <v>13.286503791809082</v>
      </c>
      <c r="G3656" s="69">
        <v>13.270567893981934</v>
      </c>
      <c r="H3656" s="69">
        <v>0.33969545364379883</v>
      </c>
      <c r="I3656" s="69">
        <v>66.754425048828125</v>
      </c>
      <c r="J3656" s="64">
        <v>0</v>
      </c>
    </row>
    <row r="3657" spans="1:10" x14ac:dyDescent="0.25">
      <c r="A3657" s="3" t="str">
        <f t="shared" si="57"/>
        <v>IndustryRetail Stores8/27/2021 (5:00pm-6:00pm)8</v>
      </c>
      <c r="B3657" t="s">
        <v>62</v>
      </c>
      <c r="C3657" t="s">
        <v>92</v>
      </c>
      <c r="D3657" t="s">
        <v>172</v>
      </c>
      <c r="E3657" t="s">
        <v>181</v>
      </c>
      <c r="F3657" s="69">
        <v>14.196843147277832</v>
      </c>
      <c r="G3657" s="69">
        <v>14.248410224914551</v>
      </c>
      <c r="H3657" s="69">
        <v>0.31877723336219788</v>
      </c>
      <c r="I3657" s="69">
        <v>66.531768798828125</v>
      </c>
      <c r="J3657" s="64">
        <v>0</v>
      </c>
    </row>
    <row r="3658" spans="1:10" x14ac:dyDescent="0.25">
      <c r="A3658" s="3" t="str">
        <f t="shared" si="57"/>
        <v>IndustryRetail Stores8/27/2021 (5:00pm-6:00pm)9</v>
      </c>
      <c r="B3658" t="s">
        <v>62</v>
      </c>
      <c r="C3658" t="s">
        <v>92</v>
      </c>
      <c r="D3658" t="s">
        <v>172</v>
      </c>
      <c r="E3658" t="s">
        <v>182</v>
      </c>
      <c r="F3658" s="69">
        <v>16.032588958740234</v>
      </c>
      <c r="G3658" s="69">
        <v>15.94902515411377</v>
      </c>
      <c r="H3658" s="69">
        <v>0.31803825497627258</v>
      </c>
      <c r="I3658" s="69">
        <v>69.357566833496094</v>
      </c>
      <c r="J3658" s="64">
        <v>0</v>
      </c>
    </row>
    <row r="3659" spans="1:10" x14ac:dyDescent="0.25">
      <c r="A3659" s="3" t="str">
        <f t="shared" si="57"/>
        <v>IndustryRetail Stores8/27/2021 (5:00pm-6:00pm)10</v>
      </c>
      <c r="B3659" t="s">
        <v>62</v>
      </c>
      <c r="C3659" t="s">
        <v>92</v>
      </c>
      <c r="D3659" t="s">
        <v>172</v>
      </c>
      <c r="E3659" t="s">
        <v>183</v>
      </c>
      <c r="F3659" s="69">
        <v>17.5712890625</v>
      </c>
      <c r="G3659" s="69">
        <v>17.698173522949219</v>
      </c>
      <c r="H3659" s="69">
        <v>0.35492411255836487</v>
      </c>
      <c r="I3659" s="69">
        <v>74.702339172363281</v>
      </c>
      <c r="J3659" s="64">
        <v>0</v>
      </c>
    </row>
    <row r="3660" spans="1:10" x14ac:dyDescent="0.25">
      <c r="A3660" s="3" t="str">
        <f t="shared" si="57"/>
        <v>IndustryRetail Stores8/27/2021 (5:00pm-6:00pm)11</v>
      </c>
      <c r="B3660" t="s">
        <v>62</v>
      </c>
      <c r="C3660" t="s">
        <v>92</v>
      </c>
      <c r="D3660" t="s">
        <v>172</v>
      </c>
      <c r="E3660" t="s">
        <v>184</v>
      </c>
      <c r="F3660" s="69">
        <v>18.964473724365234</v>
      </c>
      <c r="G3660" s="69">
        <v>19.313152313232422</v>
      </c>
      <c r="H3660" s="69">
        <v>0.45309865474700928</v>
      </c>
      <c r="I3660" s="69">
        <v>80.036605834960938</v>
      </c>
      <c r="J3660" s="64">
        <v>0</v>
      </c>
    </row>
    <row r="3661" spans="1:10" x14ac:dyDescent="0.25">
      <c r="A3661" s="3" t="str">
        <f t="shared" si="57"/>
        <v>IndustryRetail Stores8/27/2021 (5:00pm-6:00pm)12</v>
      </c>
      <c r="B3661" t="s">
        <v>62</v>
      </c>
      <c r="C3661" t="s">
        <v>92</v>
      </c>
      <c r="D3661" t="s">
        <v>172</v>
      </c>
      <c r="E3661" t="s">
        <v>185</v>
      </c>
      <c r="F3661" s="69">
        <v>19.979602813720703</v>
      </c>
      <c r="G3661" s="69">
        <v>20.468269348144531</v>
      </c>
      <c r="H3661" s="69">
        <v>0.41141188144683838</v>
      </c>
      <c r="I3661" s="69">
        <v>84.441085815429688</v>
      </c>
      <c r="J3661" s="64">
        <v>0</v>
      </c>
    </row>
    <row r="3662" spans="1:10" x14ac:dyDescent="0.25">
      <c r="A3662" s="3" t="str">
        <f t="shared" si="57"/>
        <v>IndustryRetail Stores8/27/2021 (5:00pm-6:00pm)13</v>
      </c>
      <c r="B3662" t="s">
        <v>62</v>
      </c>
      <c r="C3662" t="s">
        <v>92</v>
      </c>
      <c r="D3662" t="s">
        <v>172</v>
      </c>
      <c r="E3662" t="s">
        <v>186</v>
      </c>
      <c r="F3662" s="69">
        <v>20.928661346435547</v>
      </c>
      <c r="G3662" s="69">
        <v>21.390102386474609</v>
      </c>
      <c r="H3662" s="69">
        <v>0.35301950573921204</v>
      </c>
      <c r="I3662" s="69">
        <v>87.794830322265625</v>
      </c>
      <c r="J3662" s="64">
        <v>0</v>
      </c>
    </row>
    <row r="3663" spans="1:10" x14ac:dyDescent="0.25">
      <c r="A3663" s="3" t="str">
        <f t="shared" si="57"/>
        <v>IndustryRetail Stores8/27/2021 (5:00pm-6:00pm)14</v>
      </c>
      <c r="B3663" t="s">
        <v>62</v>
      </c>
      <c r="C3663" t="s">
        <v>92</v>
      </c>
      <c r="D3663" t="s">
        <v>172</v>
      </c>
      <c r="E3663" t="s">
        <v>187</v>
      </c>
      <c r="F3663" s="69">
        <v>21.932855606079102</v>
      </c>
      <c r="G3663" s="69">
        <v>21.888637542724609</v>
      </c>
      <c r="H3663" s="69">
        <v>0.28593587875366211</v>
      </c>
      <c r="I3663" s="69">
        <v>90.382270812988281</v>
      </c>
      <c r="J3663" s="64">
        <v>0</v>
      </c>
    </row>
    <row r="3664" spans="1:10" x14ac:dyDescent="0.25">
      <c r="A3664" s="3" t="str">
        <f t="shared" si="57"/>
        <v>IndustryRetail Stores8/27/2021 (5:00pm-6:00pm)15</v>
      </c>
      <c r="B3664" t="s">
        <v>62</v>
      </c>
      <c r="C3664" t="s">
        <v>92</v>
      </c>
      <c r="D3664" t="s">
        <v>172</v>
      </c>
      <c r="E3664" t="s">
        <v>188</v>
      </c>
      <c r="F3664" s="69">
        <v>22.342950820922852</v>
      </c>
      <c r="G3664" s="69">
        <v>22.262413024902344</v>
      </c>
      <c r="H3664" s="69">
        <v>0.14211522042751312</v>
      </c>
      <c r="I3664" s="69">
        <v>91.889976501464844</v>
      </c>
      <c r="J3664" s="64">
        <v>0</v>
      </c>
    </row>
    <row r="3665" spans="1:10" x14ac:dyDescent="0.25">
      <c r="A3665" s="3" t="str">
        <f t="shared" si="57"/>
        <v>IndustryRetail Stores8/27/2021 (5:00pm-6:00pm)16</v>
      </c>
      <c r="B3665" t="s">
        <v>62</v>
      </c>
      <c r="C3665" t="s">
        <v>92</v>
      </c>
      <c r="D3665" t="s">
        <v>172</v>
      </c>
      <c r="E3665" t="s">
        <v>189</v>
      </c>
      <c r="F3665" s="69">
        <v>22.430263519287109</v>
      </c>
      <c r="G3665" s="69">
        <v>22.510801315307617</v>
      </c>
      <c r="H3665" s="69">
        <v>0.14211523532867432</v>
      </c>
      <c r="I3665" s="69">
        <v>93.186622619628906</v>
      </c>
      <c r="J3665" s="64">
        <v>0</v>
      </c>
    </row>
    <row r="3666" spans="1:10" x14ac:dyDescent="0.25">
      <c r="A3666" s="3" t="str">
        <f t="shared" si="57"/>
        <v>IndustryRetail Stores8/27/2021 (5:00pm-6:00pm)17</v>
      </c>
      <c r="B3666" t="s">
        <v>62</v>
      </c>
      <c r="C3666" t="s">
        <v>92</v>
      </c>
      <c r="D3666" t="s">
        <v>172</v>
      </c>
      <c r="E3666" t="s">
        <v>190</v>
      </c>
      <c r="F3666" s="69">
        <v>22.076231002807617</v>
      </c>
      <c r="G3666" s="69">
        <v>22.050905227661133</v>
      </c>
      <c r="H3666" s="69">
        <v>0.30453029274940491</v>
      </c>
      <c r="I3666" s="69">
        <v>92.751777648925781</v>
      </c>
      <c r="J3666" s="64">
        <v>0</v>
      </c>
    </row>
    <row r="3667" spans="1:10" x14ac:dyDescent="0.25">
      <c r="A3667" s="3" t="str">
        <f t="shared" si="57"/>
        <v>IndustryRetail Stores8/27/2021 (5:00pm-6:00pm)18</v>
      </c>
      <c r="B3667" t="s">
        <v>62</v>
      </c>
      <c r="C3667" t="s">
        <v>92</v>
      </c>
      <c r="D3667" t="s">
        <v>172</v>
      </c>
      <c r="E3667" t="s">
        <v>191</v>
      </c>
      <c r="F3667" s="69">
        <v>20.749666213989258</v>
      </c>
      <c r="G3667" s="69">
        <v>19.803525924682617</v>
      </c>
      <c r="H3667" s="69">
        <v>0.28133407235145569</v>
      </c>
      <c r="I3667" s="69">
        <v>90.93902587890625</v>
      </c>
      <c r="J3667" s="64">
        <v>0</v>
      </c>
    </row>
    <row r="3668" spans="1:10" x14ac:dyDescent="0.25">
      <c r="A3668" s="3" t="str">
        <f t="shared" si="57"/>
        <v>IndustryRetail Stores8/27/2021 (5:00pm-6:00pm)19</v>
      </c>
      <c r="B3668" t="s">
        <v>62</v>
      </c>
      <c r="C3668" t="s">
        <v>92</v>
      </c>
      <c r="D3668" t="s">
        <v>172</v>
      </c>
      <c r="E3668" t="s">
        <v>192</v>
      </c>
      <c r="F3668" s="69">
        <v>19.252016067504883</v>
      </c>
      <c r="G3668" s="69">
        <v>19.646533966064453</v>
      </c>
      <c r="H3668" s="69">
        <v>0.27801024913787842</v>
      </c>
      <c r="I3668" s="69">
        <v>89.025444030761719</v>
      </c>
      <c r="J3668" s="64">
        <v>0</v>
      </c>
    </row>
    <row r="3669" spans="1:10" x14ac:dyDescent="0.25">
      <c r="A3669" s="3" t="str">
        <f t="shared" si="57"/>
        <v>IndustryRetail Stores8/27/2021 (5:00pm-6:00pm)20</v>
      </c>
      <c r="B3669" t="s">
        <v>62</v>
      </c>
      <c r="C3669" t="s">
        <v>92</v>
      </c>
      <c r="D3669" t="s">
        <v>172</v>
      </c>
      <c r="E3669" t="s">
        <v>193</v>
      </c>
      <c r="F3669" s="69">
        <v>18.574234008789063</v>
      </c>
      <c r="G3669" s="69">
        <v>18.827835083007813</v>
      </c>
      <c r="H3669" s="69">
        <v>0.26323071122169495</v>
      </c>
      <c r="I3669" s="69">
        <v>86.388809204101563</v>
      </c>
      <c r="J3669" s="64">
        <v>0</v>
      </c>
    </row>
    <row r="3670" spans="1:10" x14ac:dyDescent="0.25">
      <c r="A3670" s="3" t="str">
        <f t="shared" si="57"/>
        <v>IndustryRetail Stores8/27/2021 (5:00pm-6:00pm)21</v>
      </c>
      <c r="B3670" t="s">
        <v>62</v>
      </c>
      <c r="C3670" t="s">
        <v>92</v>
      </c>
      <c r="D3670" t="s">
        <v>172</v>
      </c>
      <c r="E3670" t="s">
        <v>194</v>
      </c>
      <c r="F3670" s="69">
        <v>17.593660354614258</v>
      </c>
      <c r="G3670" s="69">
        <v>17.945951461791992</v>
      </c>
      <c r="H3670" s="69">
        <v>0.25263357162475586</v>
      </c>
      <c r="I3670" s="69">
        <v>81.862991333007813</v>
      </c>
      <c r="J3670" s="64">
        <v>0</v>
      </c>
    </row>
    <row r="3671" spans="1:10" x14ac:dyDescent="0.25">
      <c r="A3671" s="3" t="str">
        <f t="shared" si="57"/>
        <v>IndustryRetail Stores8/27/2021 (5:00pm-6:00pm)22</v>
      </c>
      <c r="B3671" t="s">
        <v>62</v>
      </c>
      <c r="C3671" t="s">
        <v>92</v>
      </c>
      <c r="D3671" t="s">
        <v>172</v>
      </c>
      <c r="E3671" t="s">
        <v>195</v>
      </c>
      <c r="F3671" s="69">
        <v>16.093070983886719</v>
      </c>
      <c r="G3671" s="69">
        <v>16.495613098144531</v>
      </c>
      <c r="H3671" s="69">
        <v>0.28575107455253601</v>
      </c>
      <c r="I3671" s="69">
        <v>78.223358154296875</v>
      </c>
      <c r="J3671" s="64">
        <v>0</v>
      </c>
    </row>
    <row r="3672" spans="1:10" x14ac:dyDescent="0.25">
      <c r="A3672" s="3" t="str">
        <f t="shared" si="57"/>
        <v>IndustryRetail Stores8/27/2021 (5:00pm-6:00pm)23</v>
      </c>
      <c r="B3672" t="s">
        <v>62</v>
      </c>
      <c r="C3672" t="s">
        <v>92</v>
      </c>
      <c r="D3672" t="s">
        <v>172</v>
      </c>
      <c r="E3672" t="s">
        <v>196</v>
      </c>
      <c r="F3672" s="69">
        <v>14.737428665161133</v>
      </c>
      <c r="G3672" s="69">
        <v>15.016162872314453</v>
      </c>
      <c r="H3672" s="69">
        <v>0.26694172620773315</v>
      </c>
      <c r="I3672" s="69">
        <v>75.926101684570313</v>
      </c>
      <c r="J3672" s="64">
        <v>0</v>
      </c>
    </row>
    <row r="3673" spans="1:10" x14ac:dyDescent="0.25">
      <c r="A3673" s="3" t="str">
        <f t="shared" si="57"/>
        <v>IndustryRetail Stores8/27/2021 (5:00pm-6:00pm)24</v>
      </c>
      <c r="B3673" t="s">
        <v>62</v>
      </c>
      <c r="C3673" t="s">
        <v>92</v>
      </c>
      <c r="D3673" t="s">
        <v>172</v>
      </c>
      <c r="E3673" t="s">
        <v>197</v>
      </c>
      <c r="F3673" s="69">
        <v>13.740479469299316</v>
      </c>
      <c r="G3673" s="69">
        <v>13.890758514404297</v>
      </c>
      <c r="H3673" s="69">
        <v>0.31853938102722168</v>
      </c>
      <c r="I3673" s="69">
        <v>73.940956115722656</v>
      </c>
      <c r="J3673" s="64">
        <v>0</v>
      </c>
    </row>
    <row r="3674" spans="1:10" x14ac:dyDescent="0.25">
      <c r="A3674" s="3" t="str">
        <f t="shared" si="57"/>
        <v>IndustryRetail Stores9/9/2021 (3:58pm-5:00pm)1</v>
      </c>
      <c r="B3674" t="s">
        <v>62</v>
      </c>
      <c r="C3674" t="s">
        <v>92</v>
      </c>
      <c r="D3674" t="s">
        <v>173</v>
      </c>
      <c r="E3674" t="s">
        <v>174</v>
      </c>
      <c r="F3674" s="69">
        <v>13.404868125915527</v>
      </c>
      <c r="G3674" s="69">
        <v>13.051032066345215</v>
      </c>
      <c r="H3674" s="69">
        <v>0.19566746056079865</v>
      </c>
      <c r="I3674" s="69">
        <v>71.746063232421875</v>
      </c>
      <c r="J3674" s="64">
        <v>0</v>
      </c>
    </row>
    <row r="3675" spans="1:10" x14ac:dyDescent="0.25">
      <c r="A3675" s="3" t="str">
        <f t="shared" si="57"/>
        <v>IndustryRetail Stores9/9/2021 (3:58pm-5:00pm)2</v>
      </c>
      <c r="B3675" t="s">
        <v>62</v>
      </c>
      <c r="C3675" t="s">
        <v>92</v>
      </c>
      <c r="D3675" t="s">
        <v>173</v>
      </c>
      <c r="E3675" t="s">
        <v>175</v>
      </c>
      <c r="F3675" s="69">
        <v>12.880242347717285</v>
      </c>
      <c r="G3675" s="69">
        <v>12.618185043334961</v>
      </c>
      <c r="H3675" s="69">
        <v>0.1939937025308609</v>
      </c>
      <c r="I3675" s="69">
        <v>71.28582763671875</v>
      </c>
      <c r="J3675" s="64">
        <v>0</v>
      </c>
    </row>
    <row r="3676" spans="1:10" x14ac:dyDescent="0.25">
      <c r="A3676" s="3" t="str">
        <f t="shared" si="57"/>
        <v>IndustryRetail Stores9/9/2021 (3:58pm-5:00pm)3</v>
      </c>
      <c r="B3676" t="s">
        <v>62</v>
      </c>
      <c r="C3676" t="s">
        <v>92</v>
      </c>
      <c r="D3676" t="s">
        <v>173</v>
      </c>
      <c r="E3676" t="s">
        <v>176</v>
      </c>
      <c r="F3676" s="69">
        <v>12.664403915405273</v>
      </c>
      <c r="G3676" s="69">
        <v>12.555549621582031</v>
      </c>
      <c r="H3676" s="69">
        <v>0.20984873175621033</v>
      </c>
      <c r="I3676" s="69">
        <v>70.887344360351563</v>
      </c>
      <c r="J3676" s="64">
        <v>0</v>
      </c>
    </row>
    <row r="3677" spans="1:10" x14ac:dyDescent="0.25">
      <c r="A3677" s="3" t="str">
        <f t="shared" si="57"/>
        <v>IndustryRetail Stores9/9/2021 (3:58pm-5:00pm)4</v>
      </c>
      <c r="B3677" t="s">
        <v>62</v>
      </c>
      <c r="C3677" t="s">
        <v>92</v>
      </c>
      <c r="D3677" t="s">
        <v>173</v>
      </c>
      <c r="E3677" t="s">
        <v>177</v>
      </c>
      <c r="F3677" s="69">
        <v>12.697615623474121</v>
      </c>
      <c r="G3677" s="69">
        <v>12.69643497467041</v>
      </c>
      <c r="H3677" s="69">
        <v>0.22437047958374023</v>
      </c>
      <c r="I3677" s="69">
        <v>70.514801025390625</v>
      </c>
      <c r="J3677" s="64">
        <v>0</v>
      </c>
    </row>
    <row r="3678" spans="1:10" x14ac:dyDescent="0.25">
      <c r="A3678" s="3" t="str">
        <f t="shared" si="57"/>
        <v>IndustryRetail Stores9/9/2021 (3:58pm-5:00pm)5</v>
      </c>
      <c r="B3678" t="s">
        <v>62</v>
      </c>
      <c r="C3678" t="s">
        <v>92</v>
      </c>
      <c r="D3678" t="s">
        <v>173</v>
      </c>
      <c r="E3678" t="s">
        <v>178</v>
      </c>
      <c r="F3678" s="69">
        <v>13.299404144287109</v>
      </c>
      <c r="G3678" s="69">
        <v>13.36660099029541</v>
      </c>
      <c r="H3678" s="69">
        <v>0.23045594990253448</v>
      </c>
      <c r="I3678" s="69">
        <v>70.537841796875</v>
      </c>
      <c r="J3678" s="64">
        <v>0</v>
      </c>
    </row>
    <row r="3679" spans="1:10" x14ac:dyDescent="0.25">
      <c r="A3679" s="3" t="str">
        <f t="shared" si="57"/>
        <v>IndustryRetail Stores9/9/2021 (3:58pm-5:00pm)6</v>
      </c>
      <c r="B3679" t="s">
        <v>62</v>
      </c>
      <c r="C3679" t="s">
        <v>92</v>
      </c>
      <c r="D3679" t="s">
        <v>173</v>
      </c>
      <c r="E3679" t="s">
        <v>179</v>
      </c>
      <c r="F3679" s="69">
        <v>13.831962585449219</v>
      </c>
      <c r="G3679" s="69">
        <v>13.779362678527832</v>
      </c>
      <c r="H3679" s="69">
        <v>0.2456318587064743</v>
      </c>
      <c r="I3679" s="69">
        <v>70.794021606445313</v>
      </c>
      <c r="J3679" s="64">
        <v>0</v>
      </c>
    </row>
    <row r="3680" spans="1:10" x14ac:dyDescent="0.25">
      <c r="A3680" s="3" t="str">
        <f t="shared" si="57"/>
        <v>IndustryRetail Stores9/9/2021 (3:58pm-5:00pm)7</v>
      </c>
      <c r="B3680" t="s">
        <v>62</v>
      </c>
      <c r="C3680" t="s">
        <v>92</v>
      </c>
      <c r="D3680" t="s">
        <v>173</v>
      </c>
      <c r="E3680" t="s">
        <v>180</v>
      </c>
      <c r="F3680" s="69">
        <v>14.543195724487305</v>
      </c>
      <c r="G3680" s="69">
        <v>14.22725772857666</v>
      </c>
      <c r="H3680" s="69">
        <v>0.25747266411781311</v>
      </c>
      <c r="I3680" s="69">
        <v>70.983428955078125</v>
      </c>
      <c r="J3680" s="64">
        <v>0</v>
      </c>
    </row>
    <row r="3681" spans="1:10" x14ac:dyDescent="0.25">
      <c r="A3681" s="3" t="str">
        <f t="shared" si="57"/>
        <v>IndustryRetail Stores9/9/2021 (3:58pm-5:00pm)8</v>
      </c>
      <c r="B3681" t="s">
        <v>62</v>
      </c>
      <c r="C3681" t="s">
        <v>92</v>
      </c>
      <c r="D3681" t="s">
        <v>173</v>
      </c>
      <c r="E3681" t="s">
        <v>181</v>
      </c>
      <c r="F3681" s="69">
        <v>15.625470161437988</v>
      </c>
      <c r="G3681" s="69">
        <v>15.224568367004395</v>
      </c>
      <c r="H3681" s="69">
        <v>0.26508474349975586</v>
      </c>
      <c r="I3681" s="69">
        <v>70.649497985839844</v>
      </c>
      <c r="J3681" s="64">
        <v>0</v>
      </c>
    </row>
    <row r="3682" spans="1:10" x14ac:dyDescent="0.25">
      <c r="A3682" s="3" t="str">
        <f t="shared" si="57"/>
        <v>IndustryRetail Stores9/9/2021 (3:58pm-5:00pm)9</v>
      </c>
      <c r="B3682" t="s">
        <v>62</v>
      </c>
      <c r="C3682" t="s">
        <v>92</v>
      </c>
      <c r="D3682" t="s">
        <v>173</v>
      </c>
      <c r="E3682" t="s">
        <v>182</v>
      </c>
      <c r="F3682" s="69">
        <v>17.0113525390625</v>
      </c>
      <c r="G3682" s="69">
        <v>16.879289627075195</v>
      </c>
      <c r="H3682" s="69">
        <v>0.25021860003471375</v>
      </c>
      <c r="I3682" s="69">
        <v>71.90887451171875</v>
      </c>
      <c r="J3682" s="64">
        <v>0</v>
      </c>
    </row>
    <row r="3683" spans="1:10" x14ac:dyDescent="0.25">
      <c r="A3683" s="3" t="str">
        <f t="shared" si="57"/>
        <v>IndustryRetail Stores9/9/2021 (3:58pm-5:00pm)10</v>
      </c>
      <c r="B3683" t="s">
        <v>62</v>
      </c>
      <c r="C3683" t="s">
        <v>92</v>
      </c>
      <c r="D3683" t="s">
        <v>173</v>
      </c>
      <c r="E3683" t="s">
        <v>183</v>
      </c>
      <c r="F3683" s="69">
        <v>18.296472549438477</v>
      </c>
      <c r="G3683" s="69">
        <v>18.476781845092773</v>
      </c>
      <c r="H3683" s="69">
        <v>0.27799150347709656</v>
      </c>
      <c r="I3683" s="69">
        <v>75.41015625</v>
      </c>
      <c r="J3683" s="64">
        <v>0</v>
      </c>
    </row>
    <row r="3684" spans="1:10" x14ac:dyDescent="0.25">
      <c r="A3684" s="3" t="str">
        <f t="shared" si="57"/>
        <v>IndustryRetail Stores9/9/2021 (3:58pm-5:00pm)11</v>
      </c>
      <c r="B3684" t="s">
        <v>62</v>
      </c>
      <c r="C3684" t="s">
        <v>92</v>
      </c>
      <c r="D3684" t="s">
        <v>173</v>
      </c>
      <c r="E3684" t="s">
        <v>184</v>
      </c>
      <c r="F3684" s="69">
        <v>20.066778182983398</v>
      </c>
      <c r="G3684" s="69">
        <v>19.773157119750977</v>
      </c>
      <c r="H3684" s="69">
        <v>0.32144227623939514</v>
      </c>
      <c r="I3684" s="69">
        <v>79.432456970214844</v>
      </c>
      <c r="J3684" s="64">
        <v>0</v>
      </c>
    </row>
    <row r="3685" spans="1:10" x14ac:dyDescent="0.25">
      <c r="A3685" s="3" t="str">
        <f t="shared" si="57"/>
        <v>IndustryRetail Stores9/9/2021 (3:58pm-5:00pm)12</v>
      </c>
      <c r="B3685" t="s">
        <v>62</v>
      </c>
      <c r="C3685" t="s">
        <v>92</v>
      </c>
      <c r="D3685" t="s">
        <v>173</v>
      </c>
      <c r="E3685" t="s">
        <v>185</v>
      </c>
      <c r="F3685" s="69">
        <v>20.611774444580078</v>
      </c>
      <c r="G3685" s="69">
        <v>20.753602981567383</v>
      </c>
      <c r="H3685" s="69">
        <v>0.289084792137146</v>
      </c>
      <c r="I3685" s="69">
        <v>83.230232238769531</v>
      </c>
      <c r="J3685" s="64">
        <v>0</v>
      </c>
    </row>
    <row r="3686" spans="1:10" x14ac:dyDescent="0.25">
      <c r="A3686" s="3" t="str">
        <f t="shared" si="57"/>
        <v>IndustryRetail Stores9/9/2021 (3:58pm-5:00pm)13</v>
      </c>
      <c r="B3686" t="s">
        <v>62</v>
      </c>
      <c r="C3686" t="s">
        <v>92</v>
      </c>
      <c r="D3686" t="s">
        <v>173</v>
      </c>
      <c r="E3686" t="s">
        <v>186</v>
      </c>
      <c r="F3686" s="69">
        <v>21.295629501342773</v>
      </c>
      <c r="G3686" s="69">
        <v>21.493751525878906</v>
      </c>
      <c r="H3686" s="69">
        <v>0.20513974130153656</v>
      </c>
      <c r="I3686" s="69">
        <v>85.838088989257813</v>
      </c>
      <c r="J3686" s="64">
        <v>0</v>
      </c>
    </row>
    <row r="3687" spans="1:10" x14ac:dyDescent="0.25">
      <c r="A3687" s="3" t="str">
        <f t="shared" si="57"/>
        <v>IndustryRetail Stores9/9/2021 (3:58pm-5:00pm)14</v>
      </c>
      <c r="B3687" t="s">
        <v>62</v>
      </c>
      <c r="C3687" t="s">
        <v>92</v>
      </c>
      <c r="D3687" t="s">
        <v>173</v>
      </c>
      <c r="E3687" t="s">
        <v>187</v>
      </c>
      <c r="F3687" s="69">
        <v>22.569019317626953</v>
      </c>
      <c r="G3687" s="69">
        <v>22.37089729309082</v>
      </c>
      <c r="H3687" s="69">
        <v>0.20513978600502014</v>
      </c>
      <c r="I3687" s="69">
        <v>88.223739624023438</v>
      </c>
      <c r="J3687" s="64">
        <v>0</v>
      </c>
    </row>
    <row r="3688" spans="1:10" x14ac:dyDescent="0.25">
      <c r="A3688" s="3" t="str">
        <f t="shared" si="57"/>
        <v>IndustryRetail Stores9/9/2021 (3:58pm-5:00pm)15</v>
      </c>
      <c r="B3688" t="s">
        <v>62</v>
      </c>
      <c r="C3688" t="s">
        <v>92</v>
      </c>
      <c r="D3688" t="s">
        <v>173</v>
      </c>
      <c r="E3688" t="s">
        <v>188</v>
      </c>
      <c r="F3688" s="69">
        <v>23.225805282592773</v>
      </c>
      <c r="G3688" s="69">
        <v>22.961633682250977</v>
      </c>
      <c r="H3688" s="69">
        <v>0.35942760109901428</v>
      </c>
      <c r="I3688" s="69">
        <v>90.370452880859375</v>
      </c>
      <c r="J3688" s="64">
        <v>0</v>
      </c>
    </row>
    <row r="3689" spans="1:10" x14ac:dyDescent="0.25">
      <c r="A3689" s="3" t="str">
        <f t="shared" si="57"/>
        <v>IndustryRetail Stores9/9/2021 (3:58pm-5:00pm)16</v>
      </c>
      <c r="B3689" t="s">
        <v>62</v>
      </c>
      <c r="C3689" t="s">
        <v>92</v>
      </c>
      <c r="D3689" t="s">
        <v>173</v>
      </c>
      <c r="E3689" t="s">
        <v>189</v>
      </c>
      <c r="F3689" s="69">
        <v>23.358152389526367</v>
      </c>
      <c r="G3689" s="69">
        <v>23.138755798339844</v>
      </c>
      <c r="H3689" s="69">
        <v>0.33057683706283569</v>
      </c>
      <c r="I3689" s="69">
        <v>92.448455810546875</v>
      </c>
      <c r="J3689" s="64">
        <v>0</v>
      </c>
    </row>
    <row r="3690" spans="1:10" x14ac:dyDescent="0.25">
      <c r="A3690" s="3" t="str">
        <f t="shared" si="57"/>
        <v>IndustryRetail Stores9/9/2021 (3:58pm-5:00pm)17</v>
      </c>
      <c r="B3690" t="s">
        <v>62</v>
      </c>
      <c r="C3690" t="s">
        <v>92</v>
      </c>
      <c r="D3690" t="s">
        <v>173</v>
      </c>
      <c r="E3690" t="s">
        <v>190</v>
      </c>
      <c r="F3690" s="69">
        <v>22.736591339111328</v>
      </c>
      <c r="G3690" s="69">
        <v>21.287046432495117</v>
      </c>
      <c r="H3690" s="69">
        <v>0.3460904061794281</v>
      </c>
      <c r="I3690" s="69">
        <v>92.053665161132813</v>
      </c>
      <c r="J3690" s="64">
        <v>0</v>
      </c>
    </row>
    <row r="3691" spans="1:10" x14ac:dyDescent="0.25">
      <c r="A3691" s="3" t="str">
        <f t="shared" si="57"/>
        <v>IndustryRetail Stores9/9/2021 (3:58pm-5:00pm)18</v>
      </c>
      <c r="B3691" t="s">
        <v>62</v>
      </c>
      <c r="C3691" t="s">
        <v>92</v>
      </c>
      <c r="D3691" t="s">
        <v>173</v>
      </c>
      <c r="E3691" t="s">
        <v>191</v>
      </c>
      <c r="F3691" s="69">
        <v>20.762931823730469</v>
      </c>
      <c r="G3691" s="69">
        <v>20.992998123168945</v>
      </c>
      <c r="H3691" s="69">
        <v>0.47678843140602112</v>
      </c>
      <c r="I3691" s="69">
        <v>90.918876647949219</v>
      </c>
      <c r="J3691" s="64">
        <v>0</v>
      </c>
    </row>
    <row r="3692" spans="1:10" x14ac:dyDescent="0.25">
      <c r="A3692" s="3" t="str">
        <f t="shared" si="57"/>
        <v>IndustryRetail Stores9/9/2021 (3:58pm-5:00pm)19</v>
      </c>
      <c r="B3692" t="s">
        <v>62</v>
      </c>
      <c r="C3692" t="s">
        <v>92</v>
      </c>
      <c r="D3692" t="s">
        <v>173</v>
      </c>
      <c r="E3692" t="s">
        <v>192</v>
      </c>
      <c r="F3692" s="69">
        <v>19.313579559326172</v>
      </c>
      <c r="G3692" s="69">
        <v>19.722579956054688</v>
      </c>
      <c r="H3692" s="69">
        <v>0.47852057218551636</v>
      </c>
      <c r="I3692" s="69">
        <v>88.460418701171875</v>
      </c>
      <c r="J3692" s="64">
        <v>0</v>
      </c>
    </row>
    <row r="3693" spans="1:10" x14ac:dyDescent="0.25">
      <c r="A3693" s="3" t="str">
        <f t="shared" si="57"/>
        <v>IndustryRetail Stores9/9/2021 (3:58pm-5:00pm)20</v>
      </c>
      <c r="B3693" t="s">
        <v>62</v>
      </c>
      <c r="C3693" t="s">
        <v>92</v>
      </c>
      <c r="D3693" t="s">
        <v>173</v>
      </c>
      <c r="E3693" t="s">
        <v>193</v>
      </c>
      <c r="F3693" s="69">
        <v>18.559158325195313</v>
      </c>
      <c r="G3693" s="69">
        <v>19.124900817871094</v>
      </c>
      <c r="H3693" s="69">
        <v>0.5249517560005188</v>
      </c>
      <c r="I3693" s="69">
        <v>84.743377685546875</v>
      </c>
      <c r="J3693" s="64">
        <v>0</v>
      </c>
    </row>
    <row r="3694" spans="1:10" x14ac:dyDescent="0.25">
      <c r="A3694" s="3" t="str">
        <f t="shared" si="57"/>
        <v>IndustryRetail Stores9/9/2021 (3:58pm-5:00pm)21</v>
      </c>
      <c r="B3694" t="s">
        <v>62</v>
      </c>
      <c r="C3694" t="s">
        <v>92</v>
      </c>
      <c r="D3694" t="s">
        <v>173</v>
      </c>
      <c r="E3694" t="s">
        <v>194</v>
      </c>
      <c r="F3694" s="69">
        <v>17.486484527587891</v>
      </c>
      <c r="G3694" s="69">
        <v>17.98185920715332</v>
      </c>
      <c r="H3694" s="69">
        <v>0.51714873313903809</v>
      </c>
      <c r="I3694" s="69">
        <v>80.998832702636719</v>
      </c>
      <c r="J3694" s="64">
        <v>0</v>
      </c>
    </row>
    <row r="3695" spans="1:10" x14ac:dyDescent="0.25">
      <c r="A3695" s="3" t="str">
        <f t="shared" si="57"/>
        <v>IndustryRetail Stores9/9/2021 (3:58pm-5:00pm)22</v>
      </c>
      <c r="B3695" t="s">
        <v>62</v>
      </c>
      <c r="C3695" t="s">
        <v>92</v>
      </c>
      <c r="D3695" t="s">
        <v>173</v>
      </c>
      <c r="E3695" t="s">
        <v>195</v>
      </c>
      <c r="F3695" s="69">
        <v>16.734233856201172</v>
      </c>
      <c r="G3695" s="69">
        <v>16.665439605712891</v>
      </c>
      <c r="H3695" s="69">
        <v>0.22709468007087708</v>
      </c>
      <c r="I3695" s="69">
        <v>78.374237060546875</v>
      </c>
      <c r="J3695" s="64">
        <v>0</v>
      </c>
    </row>
    <row r="3696" spans="1:10" x14ac:dyDescent="0.25">
      <c r="A3696" s="3" t="str">
        <f t="shared" si="57"/>
        <v>IndustryRetail Stores9/9/2021 (3:58pm-5:00pm)23</v>
      </c>
      <c r="B3696" t="s">
        <v>62</v>
      </c>
      <c r="C3696" t="s">
        <v>92</v>
      </c>
      <c r="D3696" t="s">
        <v>173</v>
      </c>
      <c r="E3696" t="s">
        <v>196</v>
      </c>
      <c r="F3696" s="69">
        <v>15.270750999450684</v>
      </c>
      <c r="G3696" s="69">
        <v>15.196872711181641</v>
      </c>
      <c r="H3696" s="69">
        <v>0.21451936662197113</v>
      </c>
      <c r="I3696" s="69">
        <v>76.273468017578125</v>
      </c>
      <c r="J3696" s="64">
        <v>0</v>
      </c>
    </row>
    <row r="3697" spans="1:10" x14ac:dyDescent="0.25">
      <c r="A3697" s="3" t="str">
        <f t="shared" si="57"/>
        <v>IndustryRetail Stores9/9/2021 (3:58pm-5:00pm)24</v>
      </c>
      <c r="B3697" t="s">
        <v>62</v>
      </c>
      <c r="C3697" t="s">
        <v>92</v>
      </c>
      <c r="D3697" t="s">
        <v>173</v>
      </c>
      <c r="E3697" t="s">
        <v>197</v>
      </c>
      <c r="F3697" s="69">
        <v>14.112740516662598</v>
      </c>
      <c r="G3697" s="69">
        <v>14.084493637084961</v>
      </c>
      <c r="H3697" s="69">
        <v>0.23518639802932739</v>
      </c>
      <c r="I3697" s="69">
        <v>74.945472717285156</v>
      </c>
      <c r="J3697" s="64">
        <v>0</v>
      </c>
    </row>
    <row r="3698" spans="1:10" x14ac:dyDescent="0.25">
      <c r="A3698" s="3" t="str">
        <f t="shared" si="57"/>
        <v>IndustryRetail StoresAverage Event Day (5:00pm-6:00pm)1</v>
      </c>
      <c r="B3698" t="s">
        <v>62</v>
      </c>
      <c r="C3698" t="s">
        <v>92</v>
      </c>
      <c r="D3698" t="s">
        <v>167</v>
      </c>
      <c r="E3698" t="s">
        <v>174</v>
      </c>
      <c r="F3698" s="69">
        <v>13.144549369812012</v>
      </c>
      <c r="G3698" s="69">
        <v>12.88299560546875</v>
      </c>
      <c r="H3698" s="69">
        <v>0.17165565490722656</v>
      </c>
      <c r="I3698" s="69">
        <v>72.837959289550781</v>
      </c>
      <c r="J3698" s="64">
        <v>0</v>
      </c>
    </row>
    <row r="3699" spans="1:10" x14ac:dyDescent="0.25">
      <c r="A3699" s="3" t="str">
        <f t="shared" si="57"/>
        <v>IndustryRetail StoresAverage Event Day (5:00pm-6:00pm)2</v>
      </c>
      <c r="B3699" t="s">
        <v>62</v>
      </c>
      <c r="C3699" t="s">
        <v>92</v>
      </c>
      <c r="D3699" t="s">
        <v>167</v>
      </c>
      <c r="E3699" t="s">
        <v>175</v>
      </c>
      <c r="F3699" s="69">
        <v>12.856242179870605</v>
      </c>
      <c r="G3699" s="69">
        <v>12.669735908508301</v>
      </c>
      <c r="H3699" s="69">
        <v>0.1143401637673378</v>
      </c>
      <c r="I3699" s="69">
        <v>71.737472534179688</v>
      </c>
      <c r="J3699" s="64">
        <v>0</v>
      </c>
    </row>
    <row r="3700" spans="1:10" x14ac:dyDescent="0.25">
      <c r="A3700" s="3" t="str">
        <f t="shared" si="57"/>
        <v>IndustryRetail StoresAverage Event Day (5:00pm-6:00pm)3</v>
      </c>
      <c r="B3700" t="s">
        <v>62</v>
      </c>
      <c r="C3700" t="s">
        <v>92</v>
      </c>
      <c r="D3700" t="s">
        <v>167</v>
      </c>
      <c r="E3700" t="s">
        <v>176</v>
      </c>
      <c r="F3700" s="69">
        <v>12.706107139587402</v>
      </c>
      <c r="G3700" s="69">
        <v>12.506153106689453</v>
      </c>
      <c r="H3700" s="69">
        <v>0.12096214294433594</v>
      </c>
      <c r="I3700" s="69">
        <v>70.819793701171875</v>
      </c>
      <c r="J3700" s="64">
        <v>0</v>
      </c>
    </row>
    <row r="3701" spans="1:10" x14ac:dyDescent="0.25">
      <c r="A3701" s="3" t="str">
        <f t="shared" si="57"/>
        <v>IndustryRetail StoresAverage Event Day (5:00pm-6:00pm)4</v>
      </c>
      <c r="B3701" t="s">
        <v>62</v>
      </c>
      <c r="C3701" t="s">
        <v>92</v>
      </c>
      <c r="D3701" t="s">
        <v>167</v>
      </c>
      <c r="E3701" t="s">
        <v>177</v>
      </c>
      <c r="F3701" s="69">
        <v>12.823248863220215</v>
      </c>
      <c r="G3701" s="69">
        <v>12.633462905883789</v>
      </c>
      <c r="H3701" s="69">
        <v>0.12646578252315521</v>
      </c>
      <c r="I3701" s="69">
        <v>70.198219299316406</v>
      </c>
      <c r="J3701" s="64">
        <v>0</v>
      </c>
    </row>
    <row r="3702" spans="1:10" x14ac:dyDescent="0.25">
      <c r="A3702" s="3" t="str">
        <f t="shared" si="57"/>
        <v>IndustryRetail StoresAverage Event Day (5:00pm-6:00pm)5</v>
      </c>
      <c r="B3702" t="s">
        <v>62</v>
      </c>
      <c r="C3702" t="s">
        <v>92</v>
      </c>
      <c r="D3702" t="s">
        <v>167</v>
      </c>
      <c r="E3702" t="s">
        <v>178</v>
      </c>
      <c r="F3702" s="69">
        <v>13.15552806854248</v>
      </c>
      <c r="G3702" s="69">
        <v>12.993256568908691</v>
      </c>
      <c r="H3702" s="69">
        <v>0.12636665999889374</v>
      </c>
      <c r="I3702" s="69">
        <v>69.591163635253906</v>
      </c>
      <c r="J3702" s="64">
        <v>0</v>
      </c>
    </row>
    <row r="3703" spans="1:10" x14ac:dyDescent="0.25">
      <c r="A3703" s="3" t="str">
        <f t="shared" si="57"/>
        <v>IndustryRetail StoresAverage Event Day (5:00pm-6:00pm)6</v>
      </c>
      <c r="B3703" t="s">
        <v>62</v>
      </c>
      <c r="C3703" t="s">
        <v>92</v>
      </c>
      <c r="D3703" t="s">
        <v>167</v>
      </c>
      <c r="E3703" t="s">
        <v>179</v>
      </c>
      <c r="F3703" s="69">
        <v>13.4637451171875</v>
      </c>
      <c r="G3703" s="69">
        <v>13.313187599182129</v>
      </c>
      <c r="H3703" s="69">
        <v>0.17303776741027832</v>
      </c>
      <c r="I3703" s="69">
        <v>69.179481506347656</v>
      </c>
      <c r="J3703" s="64">
        <v>0</v>
      </c>
    </row>
    <row r="3704" spans="1:10" x14ac:dyDescent="0.25">
      <c r="A3704" s="3" t="str">
        <f t="shared" si="57"/>
        <v>IndustryRetail StoresAverage Event Day (5:00pm-6:00pm)7</v>
      </c>
      <c r="B3704" t="s">
        <v>62</v>
      </c>
      <c r="C3704" t="s">
        <v>92</v>
      </c>
      <c r="D3704" t="s">
        <v>167</v>
      </c>
      <c r="E3704" t="s">
        <v>180</v>
      </c>
      <c r="F3704" s="69">
        <v>14.131662368774414</v>
      </c>
      <c r="G3704" s="69">
        <v>13.837236404418945</v>
      </c>
      <c r="H3704" s="69">
        <v>0.19036173820495605</v>
      </c>
      <c r="I3704" s="69">
        <v>68.960334777832031</v>
      </c>
      <c r="J3704" s="64">
        <v>0</v>
      </c>
    </row>
    <row r="3705" spans="1:10" x14ac:dyDescent="0.25">
      <c r="A3705" s="3" t="str">
        <f t="shared" si="57"/>
        <v>IndustryRetail StoresAverage Event Day (5:00pm-6:00pm)8</v>
      </c>
      <c r="B3705" t="s">
        <v>62</v>
      </c>
      <c r="C3705" t="s">
        <v>92</v>
      </c>
      <c r="D3705" t="s">
        <v>167</v>
      </c>
      <c r="E3705" t="s">
        <v>181</v>
      </c>
      <c r="F3705" s="69">
        <v>15.266775131225586</v>
      </c>
      <c r="G3705" s="69">
        <v>15.000699996948242</v>
      </c>
      <c r="H3705" s="69">
        <v>0.14615678787231445</v>
      </c>
      <c r="I3705" s="69">
        <v>69.700942993164063</v>
      </c>
      <c r="J3705" s="64">
        <v>0</v>
      </c>
    </row>
    <row r="3706" spans="1:10" x14ac:dyDescent="0.25">
      <c r="A3706" s="3" t="str">
        <f t="shared" si="57"/>
        <v>IndustryRetail StoresAverage Event Day (5:00pm-6:00pm)9</v>
      </c>
      <c r="B3706" t="s">
        <v>62</v>
      </c>
      <c r="C3706" t="s">
        <v>92</v>
      </c>
      <c r="D3706" t="s">
        <v>167</v>
      </c>
      <c r="E3706" t="s">
        <v>182</v>
      </c>
      <c r="F3706" s="69">
        <v>16.785360336303711</v>
      </c>
      <c r="G3706" s="69">
        <v>16.511161804199219</v>
      </c>
      <c r="H3706" s="69">
        <v>0.15975268185138702</v>
      </c>
      <c r="I3706" s="69">
        <v>72.094207763671875</v>
      </c>
      <c r="J3706" s="64">
        <v>0</v>
      </c>
    </row>
    <row r="3707" spans="1:10" x14ac:dyDescent="0.25">
      <c r="A3707" s="3" t="str">
        <f t="shared" si="57"/>
        <v>IndustryRetail StoresAverage Event Day (5:00pm-6:00pm)10</v>
      </c>
      <c r="B3707" t="s">
        <v>62</v>
      </c>
      <c r="C3707" t="s">
        <v>92</v>
      </c>
      <c r="D3707" t="s">
        <v>167</v>
      </c>
      <c r="E3707" t="s">
        <v>183</v>
      </c>
      <c r="F3707" s="69">
        <v>18.018878936767578</v>
      </c>
      <c r="G3707" s="69">
        <v>18.111541748046875</v>
      </c>
      <c r="H3707" s="69">
        <v>0.15523888170719147</v>
      </c>
      <c r="I3707" s="69">
        <v>75.770820617675781</v>
      </c>
      <c r="J3707" s="64">
        <v>0</v>
      </c>
    </row>
    <row r="3708" spans="1:10" x14ac:dyDescent="0.25">
      <c r="A3708" s="3" t="str">
        <f t="shared" si="57"/>
        <v>IndustryRetail StoresAverage Event Day (5:00pm-6:00pm)11</v>
      </c>
      <c r="B3708" t="s">
        <v>62</v>
      </c>
      <c r="C3708" t="s">
        <v>92</v>
      </c>
      <c r="D3708" t="s">
        <v>167</v>
      </c>
      <c r="E3708" t="s">
        <v>184</v>
      </c>
      <c r="F3708" s="69">
        <v>19.211957931518555</v>
      </c>
      <c r="G3708" s="69">
        <v>19.41340446472168</v>
      </c>
      <c r="H3708" s="69">
        <v>0.17598991096019745</v>
      </c>
      <c r="I3708" s="69">
        <v>79.09881591796875</v>
      </c>
      <c r="J3708" s="64">
        <v>0</v>
      </c>
    </row>
    <row r="3709" spans="1:10" x14ac:dyDescent="0.25">
      <c r="A3709" s="3" t="str">
        <f t="shared" si="57"/>
        <v>IndustryRetail StoresAverage Event Day (5:00pm-6:00pm)12</v>
      </c>
      <c r="B3709" t="s">
        <v>62</v>
      </c>
      <c r="C3709" t="s">
        <v>92</v>
      </c>
      <c r="D3709" t="s">
        <v>167</v>
      </c>
      <c r="E3709" t="s">
        <v>185</v>
      </c>
      <c r="F3709" s="69">
        <v>20.382715225219727</v>
      </c>
      <c r="G3709" s="69">
        <v>20.434438705444336</v>
      </c>
      <c r="H3709" s="69">
        <v>0.12705747783184052</v>
      </c>
      <c r="I3709" s="69">
        <v>82.805213928222656</v>
      </c>
      <c r="J3709" s="64">
        <v>0</v>
      </c>
    </row>
    <row r="3710" spans="1:10" x14ac:dyDescent="0.25">
      <c r="A3710" s="3" t="str">
        <f t="shared" si="57"/>
        <v>IndustryRetail StoresAverage Event Day (5:00pm-6:00pm)13</v>
      </c>
      <c r="B3710" t="s">
        <v>62</v>
      </c>
      <c r="C3710" t="s">
        <v>92</v>
      </c>
      <c r="D3710" t="s">
        <v>167</v>
      </c>
      <c r="E3710" t="s">
        <v>186</v>
      </c>
      <c r="F3710" s="69">
        <v>21.299032211303711</v>
      </c>
      <c r="G3710" s="69">
        <v>21.244916915893555</v>
      </c>
      <c r="H3710" s="69">
        <v>6.5723598003387451E-2</v>
      </c>
      <c r="I3710" s="69">
        <v>85.9346923828125</v>
      </c>
      <c r="J3710" s="64">
        <v>0</v>
      </c>
    </row>
    <row r="3711" spans="1:10" x14ac:dyDescent="0.25">
      <c r="A3711" s="3" t="str">
        <f t="shared" si="57"/>
        <v>IndustryRetail StoresAverage Event Day (5:00pm-6:00pm)14</v>
      </c>
      <c r="B3711" t="s">
        <v>62</v>
      </c>
      <c r="C3711" t="s">
        <v>92</v>
      </c>
      <c r="D3711" t="s">
        <v>167</v>
      </c>
      <c r="E3711" t="s">
        <v>187</v>
      </c>
      <c r="F3711" s="69">
        <v>21.952722549438477</v>
      </c>
      <c r="G3711" s="69">
        <v>21.80183219909668</v>
      </c>
      <c r="H3711" s="69">
        <v>7.3656238615512848E-2</v>
      </c>
      <c r="I3711" s="69">
        <v>87.942764282226563</v>
      </c>
      <c r="J3711" s="64">
        <v>0</v>
      </c>
    </row>
    <row r="3712" spans="1:10" x14ac:dyDescent="0.25">
      <c r="A3712" s="3" t="str">
        <f t="shared" si="57"/>
        <v>IndustryRetail StoresAverage Event Day (5:00pm-6:00pm)15</v>
      </c>
      <c r="B3712" t="s">
        <v>62</v>
      </c>
      <c r="C3712" t="s">
        <v>92</v>
      </c>
      <c r="D3712" t="s">
        <v>167</v>
      </c>
      <c r="E3712" t="s">
        <v>188</v>
      </c>
      <c r="F3712" s="69">
        <v>22.22783088684082</v>
      </c>
      <c r="G3712" s="69">
        <v>22.162630081176758</v>
      </c>
      <c r="H3712" s="69">
        <v>0.13018918037414551</v>
      </c>
      <c r="I3712" s="69">
        <v>89.445960998535156</v>
      </c>
      <c r="J3712" s="64">
        <v>0</v>
      </c>
    </row>
    <row r="3713" spans="1:10" x14ac:dyDescent="0.25">
      <c r="A3713" s="3" t="str">
        <f t="shared" si="57"/>
        <v>IndustryRetail StoresAverage Event Day (5:00pm-6:00pm)16</v>
      </c>
      <c r="B3713" t="s">
        <v>62</v>
      </c>
      <c r="C3713" t="s">
        <v>92</v>
      </c>
      <c r="D3713" t="s">
        <v>167</v>
      </c>
      <c r="E3713" t="s">
        <v>189</v>
      </c>
      <c r="F3713" s="69">
        <v>22.139142990112305</v>
      </c>
      <c r="G3713" s="69">
        <v>22.280401229858398</v>
      </c>
      <c r="H3713" s="69">
        <v>0.17793780565261841</v>
      </c>
      <c r="I3713" s="69">
        <v>90.343986511230469</v>
      </c>
      <c r="J3713" s="64">
        <v>0</v>
      </c>
    </row>
    <row r="3714" spans="1:10" x14ac:dyDescent="0.25">
      <c r="A3714" s="3" t="str">
        <f t="shared" si="57"/>
        <v>IndustryRetail StoresAverage Event Day (5:00pm-6:00pm)17</v>
      </c>
      <c r="B3714" t="s">
        <v>62</v>
      </c>
      <c r="C3714" t="s">
        <v>92</v>
      </c>
      <c r="D3714" t="s">
        <v>167</v>
      </c>
      <c r="E3714" t="s">
        <v>190</v>
      </c>
      <c r="F3714" s="69">
        <v>21.757308959960938</v>
      </c>
      <c r="G3714" s="69">
        <v>21.760393142700195</v>
      </c>
      <c r="H3714" s="69">
        <v>0.15902633965015411</v>
      </c>
      <c r="I3714" s="69">
        <v>90.577827453613281</v>
      </c>
      <c r="J3714" s="64">
        <v>0</v>
      </c>
    </row>
    <row r="3715" spans="1:10" x14ac:dyDescent="0.25">
      <c r="A3715" s="3" t="str">
        <f t="shared" ref="A3715:A3778" si="58">B3715&amp;C3715&amp;D3715&amp;E3715</f>
        <v>IndustryRetail StoresAverage Event Day (5:00pm-6:00pm)18</v>
      </c>
      <c r="B3715" t="s">
        <v>62</v>
      </c>
      <c r="C3715" t="s">
        <v>92</v>
      </c>
      <c r="D3715" t="s">
        <v>167</v>
      </c>
      <c r="E3715" t="s">
        <v>191</v>
      </c>
      <c r="F3715" s="69">
        <v>20.723007202148438</v>
      </c>
      <c r="G3715" s="69">
        <v>19.801626205444336</v>
      </c>
      <c r="H3715" s="69">
        <v>0.16525270044803619</v>
      </c>
      <c r="I3715" s="69">
        <v>89.395355224609375</v>
      </c>
      <c r="J3715" s="64">
        <v>0</v>
      </c>
    </row>
    <row r="3716" spans="1:10" x14ac:dyDescent="0.25">
      <c r="A3716" s="3" t="str">
        <f t="shared" si="58"/>
        <v>IndustryRetail StoresAverage Event Day (5:00pm-6:00pm)19</v>
      </c>
      <c r="B3716" t="s">
        <v>62</v>
      </c>
      <c r="C3716" t="s">
        <v>92</v>
      </c>
      <c r="D3716" t="s">
        <v>167</v>
      </c>
      <c r="E3716" t="s">
        <v>192</v>
      </c>
      <c r="F3716" s="69">
        <v>19.798971176147461</v>
      </c>
      <c r="G3716" s="69">
        <v>19.774955749511719</v>
      </c>
      <c r="H3716" s="69">
        <v>0.17189696431159973</v>
      </c>
      <c r="I3716" s="69">
        <v>87.720222473144531</v>
      </c>
      <c r="J3716" s="64">
        <v>0</v>
      </c>
    </row>
    <row r="3717" spans="1:10" x14ac:dyDescent="0.25">
      <c r="A3717" s="3" t="str">
        <f t="shared" si="58"/>
        <v>IndustryRetail StoresAverage Event Day (5:00pm-6:00pm)20</v>
      </c>
      <c r="B3717" t="s">
        <v>62</v>
      </c>
      <c r="C3717" t="s">
        <v>92</v>
      </c>
      <c r="D3717" t="s">
        <v>167</v>
      </c>
      <c r="E3717" t="s">
        <v>193</v>
      </c>
      <c r="F3717" s="69">
        <v>18.716648101806641</v>
      </c>
      <c r="G3717" s="69">
        <v>18.684179306030273</v>
      </c>
      <c r="H3717" s="69">
        <v>0.1622588187456131</v>
      </c>
      <c r="I3717" s="69">
        <v>85.123756408691406</v>
      </c>
      <c r="J3717" s="64">
        <v>0</v>
      </c>
    </row>
    <row r="3718" spans="1:10" x14ac:dyDescent="0.25">
      <c r="A3718" s="3" t="str">
        <f t="shared" si="58"/>
        <v>IndustryRetail StoresAverage Event Day (5:00pm-6:00pm)21</v>
      </c>
      <c r="B3718" t="s">
        <v>62</v>
      </c>
      <c r="C3718" t="s">
        <v>92</v>
      </c>
      <c r="D3718" t="s">
        <v>167</v>
      </c>
      <c r="E3718" t="s">
        <v>194</v>
      </c>
      <c r="F3718" s="69">
        <v>18.00096321105957</v>
      </c>
      <c r="G3718" s="69">
        <v>18.12706184387207</v>
      </c>
      <c r="H3718" s="69">
        <v>0.14572922885417938</v>
      </c>
      <c r="I3718" s="69">
        <v>81.266769409179688</v>
      </c>
      <c r="J3718" s="64">
        <v>0</v>
      </c>
    </row>
    <row r="3719" spans="1:10" x14ac:dyDescent="0.25">
      <c r="A3719" s="3" t="str">
        <f t="shared" si="58"/>
        <v>IndustryRetail StoresAverage Event Day (5:00pm-6:00pm)22</v>
      </c>
      <c r="B3719" t="s">
        <v>62</v>
      </c>
      <c r="C3719" t="s">
        <v>92</v>
      </c>
      <c r="D3719" t="s">
        <v>167</v>
      </c>
      <c r="E3719" t="s">
        <v>195</v>
      </c>
      <c r="F3719" s="69">
        <v>16.609663009643555</v>
      </c>
      <c r="G3719" s="69">
        <v>16.804628372192383</v>
      </c>
      <c r="H3719" s="69">
        <v>0.15110829472541809</v>
      </c>
      <c r="I3719" s="69">
        <v>77.850204467773438</v>
      </c>
      <c r="J3719" s="64">
        <v>0</v>
      </c>
    </row>
    <row r="3720" spans="1:10" x14ac:dyDescent="0.25">
      <c r="A3720" s="3" t="str">
        <f t="shared" si="58"/>
        <v>IndustryRetail StoresAverage Event Day (5:00pm-6:00pm)23</v>
      </c>
      <c r="B3720" t="s">
        <v>62</v>
      </c>
      <c r="C3720" t="s">
        <v>92</v>
      </c>
      <c r="D3720" t="s">
        <v>167</v>
      </c>
      <c r="E3720" t="s">
        <v>196</v>
      </c>
      <c r="F3720" s="69">
        <v>15.337564468383789</v>
      </c>
      <c r="G3720" s="69">
        <v>15.430183410644531</v>
      </c>
      <c r="H3720" s="69">
        <v>0.12712489068508148</v>
      </c>
      <c r="I3720" s="69">
        <v>75.680557250976563</v>
      </c>
      <c r="J3720" s="64">
        <v>0</v>
      </c>
    </row>
    <row r="3721" spans="1:10" x14ac:dyDescent="0.25">
      <c r="A3721" s="3" t="str">
        <f t="shared" si="58"/>
        <v>IndustryRetail StoresAverage Event Day (5:00pm-6:00pm)24</v>
      </c>
      <c r="B3721" t="s">
        <v>62</v>
      </c>
      <c r="C3721" t="s">
        <v>92</v>
      </c>
      <c r="D3721" t="s">
        <v>167</v>
      </c>
      <c r="E3721" t="s">
        <v>197</v>
      </c>
      <c r="F3721" s="69">
        <v>14.280965805053711</v>
      </c>
      <c r="G3721" s="69">
        <v>14.224390029907227</v>
      </c>
      <c r="H3721" s="69">
        <v>0.14260870218276978</v>
      </c>
      <c r="I3721" s="69">
        <v>73.77618408203125</v>
      </c>
      <c r="J3721" s="64">
        <v>0</v>
      </c>
    </row>
    <row r="3722" spans="1:10" x14ac:dyDescent="0.25">
      <c r="A3722" s="3" t="str">
        <f t="shared" si="58"/>
        <v>IndustrySchools10/14/2020 (6:00pm-7:00pm)1</v>
      </c>
      <c r="B3722" t="s">
        <v>62</v>
      </c>
      <c r="C3722" t="s">
        <v>93</v>
      </c>
      <c r="D3722" t="s">
        <v>168</v>
      </c>
      <c r="E3722" t="s">
        <v>174</v>
      </c>
      <c r="F3722" s="69" t="s">
        <v>208</v>
      </c>
      <c r="G3722" s="69" t="s">
        <v>208</v>
      </c>
      <c r="H3722" s="69" t="s">
        <v>208</v>
      </c>
      <c r="I3722" s="69" t="s">
        <v>208</v>
      </c>
      <c r="J3722" s="64">
        <v>1</v>
      </c>
    </row>
    <row r="3723" spans="1:10" x14ac:dyDescent="0.25">
      <c r="A3723" s="3" t="str">
        <f t="shared" si="58"/>
        <v>IndustrySchools10/14/2020 (6:00pm-7:00pm)2</v>
      </c>
      <c r="B3723" t="s">
        <v>62</v>
      </c>
      <c r="C3723" t="s">
        <v>93</v>
      </c>
      <c r="D3723" t="s">
        <v>168</v>
      </c>
      <c r="E3723" t="s">
        <v>175</v>
      </c>
      <c r="F3723" s="69" t="s">
        <v>208</v>
      </c>
      <c r="G3723" s="69" t="s">
        <v>208</v>
      </c>
      <c r="H3723" s="69" t="s">
        <v>208</v>
      </c>
      <c r="I3723" s="69" t="s">
        <v>208</v>
      </c>
      <c r="J3723" s="64">
        <v>1</v>
      </c>
    </row>
    <row r="3724" spans="1:10" x14ac:dyDescent="0.25">
      <c r="A3724" s="3" t="str">
        <f t="shared" si="58"/>
        <v>IndustrySchools10/14/2020 (6:00pm-7:00pm)3</v>
      </c>
      <c r="B3724" t="s">
        <v>62</v>
      </c>
      <c r="C3724" t="s">
        <v>93</v>
      </c>
      <c r="D3724" t="s">
        <v>168</v>
      </c>
      <c r="E3724" t="s">
        <v>176</v>
      </c>
      <c r="F3724" s="69" t="s">
        <v>208</v>
      </c>
      <c r="G3724" s="69" t="s">
        <v>208</v>
      </c>
      <c r="H3724" s="69" t="s">
        <v>208</v>
      </c>
      <c r="I3724" s="69" t="s">
        <v>208</v>
      </c>
      <c r="J3724" s="64">
        <v>1</v>
      </c>
    </row>
    <row r="3725" spans="1:10" x14ac:dyDescent="0.25">
      <c r="A3725" s="3" t="str">
        <f t="shared" si="58"/>
        <v>IndustrySchools10/14/2020 (6:00pm-7:00pm)4</v>
      </c>
      <c r="B3725" t="s">
        <v>62</v>
      </c>
      <c r="C3725" t="s">
        <v>93</v>
      </c>
      <c r="D3725" t="s">
        <v>168</v>
      </c>
      <c r="E3725" t="s">
        <v>177</v>
      </c>
      <c r="F3725" s="69" t="s">
        <v>208</v>
      </c>
      <c r="G3725" s="69" t="s">
        <v>208</v>
      </c>
      <c r="H3725" s="69" t="s">
        <v>208</v>
      </c>
      <c r="I3725" s="69" t="s">
        <v>208</v>
      </c>
      <c r="J3725" s="64">
        <v>1</v>
      </c>
    </row>
    <row r="3726" spans="1:10" x14ac:dyDescent="0.25">
      <c r="A3726" s="3" t="str">
        <f t="shared" si="58"/>
        <v>IndustrySchools10/14/2020 (6:00pm-7:00pm)5</v>
      </c>
      <c r="B3726" t="s">
        <v>62</v>
      </c>
      <c r="C3726" t="s">
        <v>93</v>
      </c>
      <c r="D3726" t="s">
        <v>168</v>
      </c>
      <c r="E3726" t="s">
        <v>178</v>
      </c>
      <c r="F3726" s="69" t="s">
        <v>208</v>
      </c>
      <c r="G3726" s="69" t="s">
        <v>208</v>
      </c>
      <c r="H3726" s="69" t="s">
        <v>208</v>
      </c>
      <c r="I3726" s="69" t="s">
        <v>208</v>
      </c>
      <c r="J3726" s="64">
        <v>1</v>
      </c>
    </row>
    <row r="3727" spans="1:10" x14ac:dyDescent="0.25">
      <c r="A3727" s="3" t="str">
        <f t="shared" si="58"/>
        <v>IndustrySchools10/14/2020 (6:00pm-7:00pm)6</v>
      </c>
      <c r="B3727" t="s">
        <v>62</v>
      </c>
      <c r="C3727" t="s">
        <v>93</v>
      </c>
      <c r="D3727" t="s">
        <v>168</v>
      </c>
      <c r="E3727" t="s">
        <v>179</v>
      </c>
      <c r="F3727" s="69" t="s">
        <v>208</v>
      </c>
      <c r="G3727" s="69" t="s">
        <v>208</v>
      </c>
      <c r="H3727" s="69" t="s">
        <v>208</v>
      </c>
      <c r="I3727" s="69" t="s">
        <v>208</v>
      </c>
      <c r="J3727" s="64">
        <v>1</v>
      </c>
    </row>
    <row r="3728" spans="1:10" x14ac:dyDescent="0.25">
      <c r="A3728" s="3" t="str">
        <f t="shared" si="58"/>
        <v>IndustrySchools10/14/2020 (6:00pm-7:00pm)7</v>
      </c>
      <c r="B3728" t="s">
        <v>62</v>
      </c>
      <c r="C3728" t="s">
        <v>93</v>
      </c>
      <c r="D3728" t="s">
        <v>168</v>
      </c>
      <c r="E3728" t="s">
        <v>180</v>
      </c>
      <c r="F3728" s="69" t="s">
        <v>208</v>
      </c>
      <c r="G3728" s="69" t="s">
        <v>208</v>
      </c>
      <c r="H3728" s="69" t="s">
        <v>208</v>
      </c>
      <c r="I3728" s="69" t="s">
        <v>208</v>
      </c>
      <c r="J3728" s="64">
        <v>1</v>
      </c>
    </row>
    <row r="3729" spans="1:10" x14ac:dyDescent="0.25">
      <c r="A3729" s="3" t="str">
        <f t="shared" si="58"/>
        <v>IndustrySchools10/14/2020 (6:00pm-7:00pm)8</v>
      </c>
      <c r="B3729" t="s">
        <v>62</v>
      </c>
      <c r="C3729" t="s">
        <v>93</v>
      </c>
      <c r="D3729" t="s">
        <v>168</v>
      </c>
      <c r="E3729" t="s">
        <v>181</v>
      </c>
      <c r="F3729" s="69" t="s">
        <v>208</v>
      </c>
      <c r="G3729" s="69" t="s">
        <v>208</v>
      </c>
      <c r="H3729" s="69" t="s">
        <v>208</v>
      </c>
      <c r="I3729" s="69" t="s">
        <v>208</v>
      </c>
      <c r="J3729" s="64">
        <v>1</v>
      </c>
    </row>
    <row r="3730" spans="1:10" x14ac:dyDescent="0.25">
      <c r="A3730" s="3" t="str">
        <f t="shared" si="58"/>
        <v>IndustrySchools10/14/2020 (6:00pm-7:00pm)9</v>
      </c>
      <c r="B3730" t="s">
        <v>62</v>
      </c>
      <c r="C3730" t="s">
        <v>93</v>
      </c>
      <c r="D3730" t="s">
        <v>168</v>
      </c>
      <c r="E3730" t="s">
        <v>182</v>
      </c>
      <c r="F3730" s="69" t="s">
        <v>208</v>
      </c>
      <c r="G3730" s="69" t="s">
        <v>208</v>
      </c>
      <c r="H3730" s="69" t="s">
        <v>208</v>
      </c>
      <c r="I3730" s="69" t="s">
        <v>208</v>
      </c>
      <c r="J3730" s="64">
        <v>1</v>
      </c>
    </row>
    <row r="3731" spans="1:10" x14ac:dyDescent="0.25">
      <c r="A3731" s="3" t="str">
        <f t="shared" si="58"/>
        <v>IndustrySchools10/14/2020 (6:00pm-7:00pm)10</v>
      </c>
      <c r="B3731" t="s">
        <v>62</v>
      </c>
      <c r="C3731" t="s">
        <v>93</v>
      </c>
      <c r="D3731" t="s">
        <v>168</v>
      </c>
      <c r="E3731" t="s">
        <v>183</v>
      </c>
      <c r="F3731" s="69" t="s">
        <v>208</v>
      </c>
      <c r="G3731" s="69" t="s">
        <v>208</v>
      </c>
      <c r="H3731" s="69" t="s">
        <v>208</v>
      </c>
      <c r="I3731" s="69" t="s">
        <v>208</v>
      </c>
      <c r="J3731" s="64">
        <v>1</v>
      </c>
    </row>
    <row r="3732" spans="1:10" x14ac:dyDescent="0.25">
      <c r="A3732" s="3" t="str">
        <f t="shared" si="58"/>
        <v>IndustrySchools10/14/2020 (6:00pm-7:00pm)11</v>
      </c>
      <c r="B3732" t="s">
        <v>62</v>
      </c>
      <c r="C3732" t="s">
        <v>93</v>
      </c>
      <c r="D3732" t="s">
        <v>168</v>
      </c>
      <c r="E3732" t="s">
        <v>184</v>
      </c>
      <c r="F3732" s="69" t="s">
        <v>208</v>
      </c>
      <c r="G3732" s="69" t="s">
        <v>208</v>
      </c>
      <c r="H3732" s="69" t="s">
        <v>208</v>
      </c>
      <c r="I3732" s="69" t="s">
        <v>208</v>
      </c>
      <c r="J3732" s="64">
        <v>1</v>
      </c>
    </row>
    <row r="3733" spans="1:10" x14ac:dyDescent="0.25">
      <c r="A3733" s="3" t="str">
        <f t="shared" si="58"/>
        <v>IndustrySchools10/14/2020 (6:00pm-7:00pm)12</v>
      </c>
      <c r="B3733" t="s">
        <v>62</v>
      </c>
      <c r="C3733" t="s">
        <v>93</v>
      </c>
      <c r="D3733" t="s">
        <v>168</v>
      </c>
      <c r="E3733" t="s">
        <v>185</v>
      </c>
      <c r="F3733" s="69" t="s">
        <v>208</v>
      </c>
      <c r="G3733" s="69" t="s">
        <v>208</v>
      </c>
      <c r="H3733" s="69" t="s">
        <v>208</v>
      </c>
      <c r="I3733" s="69" t="s">
        <v>208</v>
      </c>
      <c r="J3733" s="64">
        <v>1</v>
      </c>
    </row>
    <row r="3734" spans="1:10" x14ac:dyDescent="0.25">
      <c r="A3734" s="3" t="str">
        <f t="shared" si="58"/>
        <v>IndustrySchools10/14/2020 (6:00pm-7:00pm)13</v>
      </c>
      <c r="B3734" t="s">
        <v>62</v>
      </c>
      <c r="C3734" t="s">
        <v>93</v>
      </c>
      <c r="D3734" t="s">
        <v>168</v>
      </c>
      <c r="E3734" t="s">
        <v>186</v>
      </c>
      <c r="F3734" s="69" t="s">
        <v>208</v>
      </c>
      <c r="G3734" s="69" t="s">
        <v>208</v>
      </c>
      <c r="H3734" s="69" t="s">
        <v>208</v>
      </c>
      <c r="I3734" s="69" t="s">
        <v>208</v>
      </c>
      <c r="J3734" s="64">
        <v>1</v>
      </c>
    </row>
    <row r="3735" spans="1:10" x14ac:dyDescent="0.25">
      <c r="A3735" s="3" t="str">
        <f t="shared" si="58"/>
        <v>IndustrySchools10/14/2020 (6:00pm-7:00pm)14</v>
      </c>
      <c r="B3735" t="s">
        <v>62</v>
      </c>
      <c r="C3735" t="s">
        <v>93</v>
      </c>
      <c r="D3735" t="s">
        <v>168</v>
      </c>
      <c r="E3735" t="s">
        <v>187</v>
      </c>
      <c r="F3735" s="69" t="s">
        <v>208</v>
      </c>
      <c r="G3735" s="69" t="s">
        <v>208</v>
      </c>
      <c r="H3735" s="69" t="s">
        <v>208</v>
      </c>
      <c r="I3735" s="69" t="s">
        <v>208</v>
      </c>
      <c r="J3735" s="64">
        <v>1</v>
      </c>
    </row>
    <row r="3736" spans="1:10" x14ac:dyDescent="0.25">
      <c r="A3736" s="3" t="str">
        <f t="shared" si="58"/>
        <v>IndustrySchools10/14/2020 (6:00pm-7:00pm)15</v>
      </c>
      <c r="B3736" t="s">
        <v>62</v>
      </c>
      <c r="C3736" t="s">
        <v>93</v>
      </c>
      <c r="D3736" t="s">
        <v>168</v>
      </c>
      <c r="E3736" t="s">
        <v>188</v>
      </c>
      <c r="F3736" s="69" t="s">
        <v>208</v>
      </c>
      <c r="G3736" s="69" t="s">
        <v>208</v>
      </c>
      <c r="H3736" s="69" t="s">
        <v>208</v>
      </c>
      <c r="I3736" s="69" t="s">
        <v>208</v>
      </c>
      <c r="J3736" s="64">
        <v>1</v>
      </c>
    </row>
    <row r="3737" spans="1:10" x14ac:dyDescent="0.25">
      <c r="A3737" s="3" t="str">
        <f t="shared" si="58"/>
        <v>IndustrySchools10/14/2020 (6:00pm-7:00pm)16</v>
      </c>
      <c r="B3737" t="s">
        <v>62</v>
      </c>
      <c r="C3737" t="s">
        <v>93</v>
      </c>
      <c r="D3737" t="s">
        <v>168</v>
      </c>
      <c r="E3737" t="s">
        <v>189</v>
      </c>
      <c r="F3737" s="69" t="s">
        <v>208</v>
      </c>
      <c r="G3737" s="69" t="s">
        <v>208</v>
      </c>
      <c r="H3737" s="69" t="s">
        <v>208</v>
      </c>
      <c r="I3737" s="69" t="s">
        <v>208</v>
      </c>
      <c r="J3737" s="64">
        <v>1</v>
      </c>
    </row>
    <row r="3738" spans="1:10" x14ac:dyDescent="0.25">
      <c r="A3738" s="3" t="str">
        <f t="shared" si="58"/>
        <v>IndustrySchools10/14/2020 (6:00pm-7:00pm)17</v>
      </c>
      <c r="B3738" t="s">
        <v>62</v>
      </c>
      <c r="C3738" t="s">
        <v>93</v>
      </c>
      <c r="D3738" t="s">
        <v>168</v>
      </c>
      <c r="E3738" t="s">
        <v>190</v>
      </c>
      <c r="F3738" s="69" t="s">
        <v>208</v>
      </c>
      <c r="G3738" s="69" t="s">
        <v>208</v>
      </c>
      <c r="H3738" s="69" t="s">
        <v>208</v>
      </c>
      <c r="I3738" s="69" t="s">
        <v>208</v>
      </c>
      <c r="J3738" s="64">
        <v>1</v>
      </c>
    </row>
    <row r="3739" spans="1:10" x14ac:dyDescent="0.25">
      <c r="A3739" s="3" t="str">
        <f t="shared" si="58"/>
        <v>IndustrySchools10/14/2020 (6:00pm-7:00pm)18</v>
      </c>
      <c r="B3739" t="s">
        <v>62</v>
      </c>
      <c r="C3739" t="s">
        <v>93</v>
      </c>
      <c r="D3739" t="s">
        <v>168</v>
      </c>
      <c r="E3739" t="s">
        <v>191</v>
      </c>
      <c r="F3739" s="69" t="s">
        <v>208</v>
      </c>
      <c r="G3739" s="69" t="s">
        <v>208</v>
      </c>
      <c r="H3739" s="69" t="s">
        <v>208</v>
      </c>
      <c r="I3739" s="69" t="s">
        <v>208</v>
      </c>
      <c r="J3739" s="64">
        <v>1</v>
      </c>
    </row>
    <row r="3740" spans="1:10" x14ac:dyDescent="0.25">
      <c r="A3740" s="3" t="str">
        <f t="shared" si="58"/>
        <v>IndustrySchools10/14/2020 (6:00pm-7:00pm)19</v>
      </c>
      <c r="B3740" t="s">
        <v>62</v>
      </c>
      <c r="C3740" t="s">
        <v>93</v>
      </c>
      <c r="D3740" t="s">
        <v>168</v>
      </c>
      <c r="E3740" t="s">
        <v>192</v>
      </c>
      <c r="F3740" s="69" t="s">
        <v>208</v>
      </c>
      <c r="G3740" s="69" t="s">
        <v>208</v>
      </c>
      <c r="H3740" s="69" t="s">
        <v>208</v>
      </c>
      <c r="I3740" s="69" t="s">
        <v>208</v>
      </c>
      <c r="J3740" s="64">
        <v>1</v>
      </c>
    </row>
    <row r="3741" spans="1:10" x14ac:dyDescent="0.25">
      <c r="A3741" s="3" t="str">
        <f t="shared" si="58"/>
        <v>IndustrySchools10/14/2020 (6:00pm-7:00pm)20</v>
      </c>
      <c r="B3741" t="s">
        <v>62</v>
      </c>
      <c r="C3741" t="s">
        <v>93</v>
      </c>
      <c r="D3741" t="s">
        <v>168</v>
      </c>
      <c r="E3741" t="s">
        <v>193</v>
      </c>
      <c r="F3741" s="69" t="s">
        <v>208</v>
      </c>
      <c r="G3741" s="69" t="s">
        <v>208</v>
      </c>
      <c r="H3741" s="69" t="s">
        <v>208</v>
      </c>
      <c r="I3741" s="69" t="s">
        <v>208</v>
      </c>
      <c r="J3741" s="64">
        <v>1</v>
      </c>
    </row>
    <row r="3742" spans="1:10" x14ac:dyDescent="0.25">
      <c r="A3742" s="3" t="str">
        <f t="shared" si="58"/>
        <v>IndustrySchools10/14/2020 (6:00pm-7:00pm)21</v>
      </c>
      <c r="B3742" t="s">
        <v>62</v>
      </c>
      <c r="C3742" t="s">
        <v>93</v>
      </c>
      <c r="D3742" t="s">
        <v>168</v>
      </c>
      <c r="E3742" t="s">
        <v>194</v>
      </c>
      <c r="F3742" s="69" t="s">
        <v>208</v>
      </c>
      <c r="G3742" s="69" t="s">
        <v>208</v>
      </c>
      <c r="H3742" s="69" t="s">
        <v>208</v>
      </c>
      <c r="I3742" s="69" t="s">
        <v>208</v>
      </c>
      <c r="J3742" s="64">
        <v>1</v>
      </c>
    </row>
    <row r="3743" spans="1:10" x14ac:dyDescent="0.25">
      <c r="A3743" s="3" t="str">
        <f t="shared" si="58"/>
        <v>IndustrySchools10/14/2020 (6:00pm-7:00pm)22</v>
      </c>
      <c r="B3743" t="s">
        <v>62</v>
      </c>
      <c r="C3743" t="s">
        <v>93</v>
      </c>
      <c r="D3743" t="s">
        <v>168</v>
      </c>
      <c r="E3743" t="s">
        <v>195</v>
      </c>
      <c r="F3743" s="69" t="s">
        <v>208</v>
      </c>
      <c r="G3743" s="69" t="s">
        <v>208</v>
      </c>
      <c r="H3743" s="69" t="s">
        <v>208</v>
      </c>
      <c r="I3743" s="69" t="s">
        <v>208</v>
      </c>
      <c r="J3743" s="64">
        <v>1</v>
      </c>
    </row>
    <row r="3744" spans="1:10" x14ac:dyDescent="0.25">
      <c r="A3744" s="3" t="str">
        <f t="shared" si="58"/>
        <v>IndustrySchools10/14/2020 (6:00pm-7:00pm)23</v>
      </c>
      <c r="B3744" t="s">
        <v>62</v>
      </c>
      <c r="C3744" t="s">
        <v>93</v>
      </c>
      <c r="D3744" t="s">
        <v>168</v>
      </c>
      <c r="E3744" t="s">
        <v>196</v>
      </c>
      <c r="F3744" s="69" t="s">
        <v>208</v>
      </c>
      <c r="G3744" s="69" t="s">
        <v>208</v>
      </c>
      <c r="H3744" s="69" t="s">
        <v>208</v>
      </c>
      <c r="I3744" s="69" t="s">
        <v>208</v>
      </c>
      <c r="J3744" s="64">
        <v>1</v>
      </c>
    </row>
    <row r="3745" spans="1:10" x14ac:dyDescent="0.25">
      <c r="A3745" s="3" t="str">
        <f t="shared" si="58"/>
        <v>IndustrySchools10/14/2020 (6:00pm-7:00pm)24</v>
      </c>
      <c r="B3745" t="s">
        <v>62</v>
      </c>
      <c r="C3745" t="s">
        <v>93</v>
      </c>
      <c r="D3745" t="s">
        <v>168</v>
      </c>
      <c r="E3745" t="s">
        <v>197</v>
      </c>
      <c r="F3745" s="69" t="s">
        <v>208</v>
      </c>
      <c r="G3745" s="69" t="s">
        <v>208</v>
      </c>
      <c r="H3745" s="69" t="s">
        <v>208</v>
      </c>
      <c r="I3745" s="69" t="s">
        <v>208</v>
      </c>
      <c r="J3745" s="64">
        <v>1</v>
      </c>
    </row>
    <row r="3746" spans="1:10" x14ac:dyDescent="0.25">
      <c r="A3746" s="3" t="str">
        <f t="shared" si="58"/>
        <v>IndustrySchools10/15/2020 (6:00pm-7:00pm)1</v>
      </c>
      <c r="B3746" t="s">
        <v>62</v>
      </c>
      <c r="C3746" t="s">
        <v>93</v>
      </c>
      <c r="D3746" t="s">
        <v>169</v>
      </c>
      <c r="E3746" t="s">
        <v>174</v>
      </c>
      <c r="F3746" s="69" t="s">
        <v>208</v>
      </c>
      <c r="G3746" s="69" t="s">
        <v>208</v>
      </c>
      <c r="H3746" s="69" t="s">
        <v>208</v>
      </c>
      <c r="I3746" s="69" t="s">
        <v>208</v>
      </c>
      <c r="J3746" s="64">
        <v>1</v>
      </c>
    </row>
    <row r="3747" spans="1:10" x14ac:dyDescent="0.25">
      <c r="A3747" s="3" t="str">
        <f t="shared" si="58"/>
        <v>IndustrySchools10/15/2020 (6:00pm-7:00pm)2</v>
      </c>
      <c r="B3747" t="s">
        <v>62</v>
      </c>
      <c r="C3747" t="s">
        <v>93</v>
      </c>
      <c r="D3747" t="s">
        <v>169</v>
      </c>
      <c r="E3747" t="s">
        <v>175</v>
      </c>
      <c r="F3747" s="69" t="s">
        <v>208</v>
      </c>
      <c r="G3747" s="69" t="s">
        <v>208</v>
      </c>
      <c r="H3747" s="69" t="s">
        <v>208</v>
      </c>
      <c r="I3747" s="69" t="s">
        <v>208</v>
      </c>
      <c r="J3747" s="64">
        <v>1</v>
      </c>
    </row>
    <row r="3748" spans="1:10" x14ac:dyDescent="0.25">
      <c r="A3748" s="3" t="str">
        <f t="shared" si="58"/>
        <v>IndustrySchools10/15/2020 (6:00pm-7:00pm)3</v>
      </c>
      <c r="B3748" t="s">
        <v>62</v>
      </c>
      <c r="C3748" t="s">
        <v>93</v>
      </c>
      <c r="D3748" t="s">
        <v>169</v>
      </c>
      <c r="E3748" t="s">
        <v>176</v>
      </c>
      <c r="F3748" s="69" t="s">
        <v>208</v>
      </c>
      <c r="G3748" s="69" t="s">
        <v>208</v>
      </c>
      <c r="H3748" s="69" t="s">
        <v>208</v>
      </c>
      <c r="I3748" s="69" t="s">
        <v>208</v>
      </c>
      <c r="J3748" s="64">
        <v>1</v>
      </c>
    </row>
    <row r="3749" spans="1:10" x14ac:dyDescent="0.25">
      <c r="A3749" s="3" t="str">
        <f t="shared" si="58"/>
        <v>IndustrySchools10/15/2020 (6:00pm-7:00pm)4</v>
      </c>
      <c r="B3749" t="s">
        <v>62</v>
      </c>
      <c r="C3749" t="s">
        <v>93</v>
      </c>
      <c r="D3749" t="s">
        <v>169</v>
      </c>
      <c r="E3749" t="s">
        <v>177</v>
      </c>
      <c r="F3749" s="69" t="s">
        <v>208</v>
      </c>
      <c r="G3749" s="69" t="s">
        <v>208</v>
      </c>
      <c r="H3749" s="69" t="s">
        <v>208</v>
      </c>
      <c r="I3749" s="69" t="s">
        <v>208</v>
      </c>
      <c r="J3749" s="64">
        <v>1</v>
      </c>
    </row>
    <row r="3750" spans="1:10" x14ac:dyDescent="0.25">
      <c r="A3750" s="3" t="str">
        <f t="shared" si="58"/>
        <v>IndustrySchools10/15/2020 (6:00pm-7:00pm)5</v>
      </c>
      <c r="B3750" t="s">
        <v>62</v>
      </c>
      <c r="C3750" t="s">
        <v>93</v>
      </c>
      <c r="D3750" t="s">
        <v>169</v>
      </c>
      <c r="E3750" t="s">
        <v>178</v>
      </c>
      <c r="F3750" s="69" t="s">
        <v>208</v>
      </c>
      <c r="G3750" s="69" t="s">
        <v>208</v>
      </c>
      <c r="H3750" s="69" t="s">
        <v>208</v>
      </c>
      <c r="I3750" s="69" t="s">
        <v>208</v>
      </c>
      <c r="J3750" s="64">
        <v>1</v>
      </c>
    </row>
    <row r="3751" spans="1:10" x14ac:dyDescent="0.25">
      <c r="A3751" s="3" t="str">
        <f t="shared" si="58"/>
        <v>IndustrySchools10/15/2020 (6:00pm-7:00pm)6</v>
      </c>
      <c r="B3751" t="s">
        <v>62</v>
      </c>
      <c r="C3751" t="s">
        <v>93</v>
      </c>
      <c r="D3751" t="s">
        <v>169</v>
      </c>
      <c r="E3751" t="s">
        <v>179</v>
      </c>
      <c r="F3751" s="69" t="s">
        <v>208</v>
      </c>
      <c r="G3751" s="69" t="s">
        <v>208</v>
      </c>
      <c r="H3751" s="69" t="s">
        <v>208</v>
      </c>
      <c r="I3751" s="69" t="s">
        <v>208</v>
      </c>
      <c r="J3751" s="64">
        <v>1</v>
      </c>
    </row>
    <row r="3752" spans="1:10" x14ac:dyDescent="0.25">
      <c r="A3752" s="3" t="str">
        <f t="shared" si="58"/>
        <v>IndustrySchools10/15/2020 (6:00pm-7:00pm)7</v>
      </c>
      <c r="B3752" t="s">
        <v>62</v>
      </c>
      <c r="C3752" t="s">
        <v>93</v>
      </c>
      <c r="D3752" t="s">
        <v>169</v>
      </c>
      <c r="E3752" t="s">
        <v>180</v>
      </c>
      <c r="F3752" s="69" t="s">
        <v>208</v>
      </c>
      <c r="G3752" s="69" t="s">
        <v>208</v>
      </c>
      <c r="H3752" s="69" t="s">
        <v>208</v>
      </c>
      <c r="I3752" s="69" t="s">
        <v>208</v>
      </c>
      <c r="J3752" s="64">
        <v>1</v>
      </c>
    </row>
    <row r="3753" spans="1:10" x14ac:dyDescent="0.25">
      <c r="A3753" s="3" t="str">
        <f t="shared" si="58"/>
        <v>IndustrySchools10/15/2020 (6:00pm-7:00pm)8</v>
      </c>
      <c r="B3753" t="s">
        <v>62</v>
      </c>
      <c r="C3753" t="s">
        <v>93</v>
      </c>
      <c r="D3753" t="s">
        <v>169</v>
      </c>
      <c r="E3753" t="s">
        <v>181</v>
      </c>
      <c r="F3753" s="69" t="s">
        <v>208</v>
      </c>
      <c r="G3753" s="69" t="s">
        <v>208</v>
      </c>
      <c r="H3753" s="69" t="s">
        <v>208</v>
      </c>
      <c r="I3753" s="69" t="s">
        <v>208</v>
      </c>
      <c r="J3753" s="64">
        <v>1</v>
      </c>
    </row>
    <row r="3754" spans="1:10" x14ac:dyDescent="0.25">
      <c r="A3754" s="3" t="str">
        <f t="shared" si="58"/>
        <v>IndustrySchools10/15/2020 (6:00pm-7:00pm)9</v>
      </c>
      <c r="B3754" t="s">
        <v>62</v>
      </c>
      <c r="C3754" t="s">
        <v>93</v>
      </c>
      <c r="D3754" t="s">
        <v>169</v>
      </c>
      <c r="E3754" t="s">
        <v>182</v>
      </c>
      <c r="F3754" s="69" t="s">
        <v>208</v>
      </c>
      <c r="G3754" s="69" t="s">
        <v>208</v>
      </c>
      <c r="H3754" s="69" t="s">
        <v>208</v>
      </c>
      <c r="I3754" s="69" t="s">
        <v>208</v>
      </c>
      <c r="J3754" s="64">
        <v>1</v>
      </c>
    </row>
    <row r="3755" spans="1:10" x14ac:dyDescent="0.25">
      <c r="A3755" s="3" t="str">
        <f t="shared" si="58"/>
        <v>IndustrySchools10/15/2020 (6:00pm-7:00pm)10</v>
      </c>
      <c r="B3755" t="s">
        <v>62</v>
      </c>
      <c r="C3755" t="s">
        <v>93</v>
      </c>
      <c r="D3755" t="s">
        <v>169</v>
      </c>
      <c r="E3755" t="s">
        <v>183</v>
      </c>
      <c r="F3755" s="69" t="s">
        <v>208</v>
      </c>
      <c r="G3755" s="69" t="s">
        <v>208</v>
      </c>
      <c r="H3755" s="69" t="s">
        <v>208</v>
      </c>
      <c r="I3755" s="69" t="s">
        <v>208</v>
      </c>
      <c r="J3755" s="64">
        <v>1</v>
      </c>
    </row>
    <row r="3756" spans="1:10" x14ac:dyDescent="0.25">
      <c r="A3756" s="3" t="str">
        <f t="shared" si="58"/>
        <v>IndustrySchools10/15/2020 (6:00pm-7:00pm)11</v>
      </c>
      <c r="B3756" t="s">
        <v>62</v>
      </c>
      <c r="C3756" t="s">
        <v>93</v>
      </c>
      <c r="D3756" t="s">
        <v>169</v>
      </c>
      <c r="E3756" t="s">
        <v>184</v>
      </c>
      <c r="F3756" s="69" t="s">
        <v>208</v>
      </c>
      <c r="G3756" s="69" t="s">
        <v>208</v>
      </c>
      <c r="H3756" s="69" t="s">
        <v>208</v>
      </c>
      <c r="I3756" s="69" t="s">
        <v>208</v>
      </c>
      <c r="J3756" s="64">
        <v>1</v>
      </c>
    </row>
    <row r="3757" spans="1:10" x14ac:dyDescent="0.25">
      <c r="A3757" s="3" t="str">
        <f t="shared" si="58"/>
        <v>IndustrySchools10/15/2020 (6:00pm-7:00pm)12</v>
      </c>
      <c r="B3757" t="s">
        <v>62</v>
      </c>
      <c r="C3757" t="s">
        <v>93</v>
      </c>
      <c r="D3757" t="s">
        <v>169</v>
      </c>
      <c r="E3757" t="s">
        <v>185</v>
      </c>
      <c r="F3757" s="69" t="s">
        <v>208</v>
      </c>
      <c r="G3757" s="69" t="s">
        <v>208</v>
      </c>
      <c r="H3757" s="69" t="s">
        <v>208</v>
      </c>
      <c r="I3757" s="69" t="s">
        <v>208</v>
      </c>
      <c r="J3757" s="64">
        <v>1</v>
      </c>
    </row>
    <row r="3758" spans="1:10" x14ac:dyDescent="0.25">
      <c r="A3758" s="3" t="str">
        <f t="shared" si="58"/>
        <v>IndustrySchools10/15/2020 (6:00pm-7:00pm)13</v>
      </c>
      <c r="B3758" t="s">
        <v>62</v>
      </c>
      <c r="C3758" t="s">
        <v>93</v>
      </c>
      <c r="D3758" t="s">
        <v>169</v>
      </c>
      <c r="E3758" t="s">
        <v>186</v>
      </c>
      <c r="F3758" s="69" t="s">
        <v>208</v>
      </c>
      <c r="G3758" s="69" t="s">
        <v>208</v>
      </c>
      <c r="H3758" s="69" t="s">
        <v>208</v>
      </c>
      <c r="I3758" s="69" t="s">
        <v>208</v>
      </c>
      <c r="J3758" s="64">
        <v>1</v>
      </c>
    </row>
    <row r="3759" spans="1:10" x14ac:dyDescent="0.25">
      <c r="A3759" s="3" t="str">
        <f t="shared" si="58"/>
        <v>IndustrySchools10/15/2020 (6:00pm-7:00pm)14</v>
      </c>
      <c r="B3759" t="s">
        <v>62</v>
      </c>
      <c r="C3759" t="s">
        <v>93</v>
      </c>
      <c r="D3759" t="s">
        <v>169</v>
      </c>
      <c r="E3759" t="s">
        <v>187</v>
      </c>
      <c r="F3759" s="69" t="s">
        <v>208</v>
      </c>
      <c r="G3759" s="69" t="s">
        <v>208</v>
      </c>
      <c r="H3759" s="69" t="s">
        <v>208</v>
      </c>
      <c r="I3759" s="69" t="s">
        <v>208</v>
      </c>
      <c r="J3759" s="64">
        <v>1</v>
      </c>
    </row>
    <row r="3760" spans="1:10" x14ac:dyDescent="0.25">
      <c r="A3760" s="3" t="str">
        <f t="shared" si="58"/>
        <v>IndustrySchools10/15/2020 (6:00pm-7:00pm)15</v>
      </c>
      <c r="B3760" t="s">
        <v>62</v>
      </c>
      <c r="C3760" t="s">
        <v>93</v>
      </c>
      <c r="D3760" t="s">
        <v>169</v>
      </c>
      <c r="E3760" t="s">
        <v>188</v>
      </c>
      <c r="F3760" s="69" t="s">
        <v>208</v>
      </c>
      <c r="G3760" s="69" t="s">
        <v>208</v>
      </c>
      <c r="H3760" s="69" t="s">
        <v>208</v>
      </c>
      <c r="I3760" s="69" t="s">
        <v>208</v>
      </c>
      <c r="J3760" s="64">
        <v>1</v>
      </c>
    </row>
    <row r="3761" spans="1:10" x14ac:dyDescent="0.25">
      <c r="A3761" s="3" t="str">
        <f t="shared" si="58"/>
        <v>IndustrySchools10/15/2020 (6:00pm-7:00pm)16</v>
      </c>
      <c r="B3761" t="s">
        <v>62</v>
      </c>
      <c r="C3761" t="s">
        <v>93</v>
      </c>
      <c r="D3761" t="s">
        <v>169</v>
      </c>
      <c r="E3761" t="s">
        <v>189</v>
      </c>
      <c r="F3761" s="69" t="s">
        <v>208</v>
      </c>
      <c r="G3761" s="69" t="s">
        <v>208</v>
      </c>
      <c r="H3761" s="69" t="s">
        <v>208</v>
      </c>
      <c r="I3761" s="69" t="s">
        <v>208</v>
      </c>
      <c r="J3761" s="64">
        <v>1</v>
      </c>
    </row>
    <row r="3762" spans="1:10" x14ac:dyDescent="0.25">
      <c r="A3762" s="3" t="str">
        <f t="shared" si="58"/>
        <v>IndustrySchools10/15/2020 (6:00pm-7:00pm)17</v>
      </c>
      <c r="B3762" t="s">
        <v>62</v>
      </c>
      <c r="C3762" t="s">
        <v>93</v>
      </c>
      <c r="D3762" t="s">
        <v>169</v>
      </c>
      <c r="E3762" t="s">
        <v>190</v>
      </c>
      <c r="F3762" s="69" t="s">
        <v>208</v>
      </c>
      <c r="G3762" s="69" t="s">
        <v>208</v>
      </c>
      <c r="H3762" s="69" t="s">
        <v>208</v>
      </c>
      <c r="I3762" s="69" t="s">
        <v>208</v>
      </c>
      <c r="J3762" s="64">
        <v>1</v>
      </c>
    </row>
    <row r="3763" spans="1:10" x14ac:dyDescent="0.25">
      <c r="A3763" s="3" t="str">
        <f t="shared" si="58"/>
        <v>IndustrySchools10/15/2020 (6:00pm-7:00pm)18</v>
      </c>
      <c r="B3763" t="s">
        <v>62</v>
      </c>
      <c r="C3763" t="s">
        <v>93</v>
      </c>
      <c r="D3763" t="s">
        <v>169</v>
      </c>
      <c r="E3763" t="s">
        <v>191</v>
      </c>
      <c r="F3763" s="69" t="s">
        <v>208</v>
      </c>
      <c r="G3763" s="69" t="s">
        <v>208</v>
      </c>
      <c r="H3763" s="69" t="s">
        <v>208</v>
      </c>
      <c r="I3763" s="69" t="s">
        <v>208</v>
      </c>
      <c r="J3763" s="64">
        <v>1</v>
      </c>
    </row>
    <row r="3764" spans="1:10" x14ac:dyDescent="0.25">
      <c r="A3764" s="3" t="str">
        <f t="shared" si="58"/>
        <v>IndustrySchools10/15/2020 (6:00pm-7:00pm)19</v>
      </c>
      <c r="B3764" t="s">
        <v>62</v>
      </c>
      <c r="C3764" t="s">
        <v>93</v>
      </c>
      <c r="D3764" t="s">
        <v>169</v>
      </c>
      <c r="E3764" t="s">
        <v>192</v>
      </c>
      <c r="F3764" s="69" t="s">
        <v>208</v>
      </c>
      <c r="G3764" s="69" t="s">
        <v>208</v>
      </c>
      <c r="H3764" s="69" t="s">
        <v>208</v>
      </c>
      <c r="I3764" s="69" t="s">
        <v>208</v>
      </c>
      <c r="J3764" s="64">
        <v>1</v>
      </c>
    </row>
    <row r="3765" spans="1:10" x14ac:dyDescent="0.25">
      <c r="A3765" s="3" t="str">
        <f t="shared" si="58"/>
        <v>IndustrySchools10/15/2020 (6:00pm-7:00pm)20</v>
      </c>
      <c r="B3765" t="s">
        <v>62</v>
      </c>
      <c r="C3765" t="s">
        <v>93</v>
      </c>
      <c r="D3765" t="s">
        <v>169</v>
      </c>
      <c r="E3765" t="s">
        <v>193</v>
      </c>
      <c r="F3765" s="69" t="s">
        <v>208</v>
      </c>
      <c r="G3765" s="69" t="s">
        <v>208</v>
      </c>
      <c r="H3765" s="69" t="s">
        <v>208</v>
      </c>
      <c r="I3765" s="69" t="s">
        <v>208</v>
      </c>
      <c r="J3765" s="64">
        <v>1</v>
      </c>
    </row>
    <row r="3766" spans="1:10" x14ac:dyDescent="0.25">
      <c r="A3766" s="3" t="str">
        <f t="shared" si="58"/>
        <v>IndustrySchools10/15/2020 (6:00pm-7:00pm)21</v>
      </c>
      <c r="B3766" t="s">
        <v>62</v>
      </c>
      <c r="C3766" t="s">
        <v>93</v>
      </c>
      <c r="D3766" t="s">
        <v>169</v>
      </c>
      <c r="E3766" t="s">
        <v>194</v>
      </c>
      <c r="F3766" s="69" t="s">
        <v>208</v>
      </c>
      <c r="G3766" s="69" t="s">
        <v>208</v>
      </c>
      <c r="H3766" s="69" t="s">
        <v>208</v>
      </c>
      <c r="I3766" s="69" t="s">
        <v>208</v>
      </c>
      <c r="J3766" s="64">
        <v>1</v>
      </c>
    </row>
    <row r="3767" spans="1:10" x14ac:dyDescent="0.25">
      <c r="A3767" s="3" t="str">
        <f t="shared" si="58"/>
        <v>IndustrySchools10/15/2020 (6:00pm-7:00pm)22</v>
      </c>
      <c r="B3767" t="s">
        <v>62</v>
      </c>
      <c r="C3767" t="s">
        <v>93</v>
      </c>
      <c r="D3767" t="s">
        <v>169</v>
      </c>
      <c r="E3767" t="s">
        <v>195</v>
      </c>
      <c r="F3767" s="69" t="s">
        <v>208</v>
      </c>
      <c r="G3767" s="69" t="s">
        <v>208</v>
      </c>
      <c r="H3767" s="69" t="s">
        <v>208</v>
      </c>
      <c r="I3767" s="69" t="s">
        <v>208</v>
      </c>
      <c r="J3767" s="64">
        <v>1</v>
      </c>
    </row>
    <row r="3768" spans="1:10" x14ac:dyDescent="0.25">
      <c r="A3768" s="3" t="str">
        <f t="shared" si="58"/>
        <v>IndustrySchools10/15/2020 (6:00pm-7:00pm)23</v>
      </c>
      <c r="B3768" t="s">
        <v>62</v>
      </c>
      <c r="C3768" t="s">
        <v>93</v>
      </c>
      <c r="D3768" t="s">
        <v>169</v>
      </c>
      <c r="E3768" t="s">
        <v>196</v>
      </c>
      <c r="F3768" s="69" t="s">
        <v>208</v>
      </c>
      <c r="G3768" s="69" t="s">
        <v>208</v>
      </c>
      <c r="H3768" s="69" t="s">
        <v>208</v>
      </c>
      <c r="I3768" s="69" t="s">
        <v>208</v>
      </c>
      <c r="J3768" s="64">
        <v>1</v>
      </c>
    </row>
    <row r="3769" spans="1:10" x14ac:dyDescent="0.25">
      <c r="A3769" s="3" t="str">
        <f t="shared" si="58"/>
        <v>IndustrySchools10/15/2020 (6:00pm-7:00pm)24</v>
      </c>
      <c r="B3769" t="s">
        <v>62</v>
      </c>
      <c r="C3769" t="s">
        <v>93</v>
      </c>
      <c r="D3769" t="s">
        <v>169</v>
      </c>
      <c r="E3769" t="s">
        <v>197</v>
      </c>
      <c r="F3769" s="69" t="s">
        <v>208</v>
      </c>
      <c r="G3769" s="69" t="s">
        <v>208</v>
      </c>
      <c r="H3769" s="69" t="s">
        <v>208</v>
      </c>
      <c r="I3769" s="69" t="s">
        <v>208</v>
      </c>
      <c r="J3769" s="64">
        <v>1</v>
      </c>
    </row>
    <row r="3770" spans="1:10" x14ac:dyDescent="0.25">
      <c r="A3770" s="3" t="str">
        <f t="shared" si="58"/>
        <v>IndustrySchools6/17/2021 (5:00pm-6:00pm)1</v>
      </c>
      <c r="B3770" t="s">
        <v>62</v>
      </c>
      <c r="C3770" t="s">
        <v>93</v>
      </c>
      <c r="D3770" t="s">
        <v>170</v>
      </c>
      <c r="E3770" t="s">
        <v>174</v>
      </c>
      <c r="F3770" s="69">
        <v>22.613899230957031</v>
      </c>
      <c r="G3770" s="69">
        <v>22.593051910400391</v>
      </c>
      <c r="H3770" s="69">
        <v>0.5135505199432373</v>
      </c>
      <c r="I3770" s="69">
        <v>71.086898803710938</v>
      </c>
      <c r="J3770" s="64">
        <v>0</v>
      </c>
    </row>
    <row r="3771" spans="1:10" x14ac:dyDescent="0.25">
      <c r="A3771" s="3" t="str">
        <f t="shared" si="58"/>
        <v>IndustrySchools6/17/2021 (5:00pm-6:00pm)2</v>
      </c>
      <c r="B3771" t="s">
        <v>62</v>
      </c>
      <c r="C3771" t="s">
        <v>93</v>
      </c>
      <c r="D3771" t="s">
        <v>170</v>
      </c>
      <c r="E3771" t="s">
        <v>175</v>
      </c>
      <c r="F3771" s="69">
        <v>22.21856689453125</v>
      </c>
      <c r="G3771" s="69">
        <v>22.067592620849609</v>
      </c>
      <c r="H3771" s="69">
        <v>0.41937816143035889</v>
      </c>
      <c r="I3771" s="69">
        <v>70.166488647460938</v>
      </c>
      <c r="J3771" s="64">
        <v>0</v>
      </c>
    </row>
    <row r="3772" spans="1:10" x14ac:dyDescent="0.25">
      <c r="A3772" s="3" t="str">
        <f t="shared" si="58"/>
        <v>IndustrySchools6/17/2021 (5:00pm-6:00pm)3</v>
      </c>
      <c r="B3772" t="s">
        <v>62</v>
      </c>
      <c r="C3772" t="s">
        <v>93</v>
      </c>
      <c r="D3772" t="s">
        <v>170</v>
      </c>
      <c r="E3772" t="s">
        <v>176</v>
      </c>
      <c r="F3772" s="69">
        <v>22.017999649047852</v>
      </c>
      <c r="G3772" s="69">
        <v>21.720544815063477</v>
      </c>
      <c r="H3772" s="69">
        <v>0.48440748453140259</v>
      </c>
      <c r="I3772" s="69">
        <v>69.268325805664063</v>
      </c>
      <c r="J3772" s="64">
        <v>0</v>
      </c>
    </row>
    <row r="3773" spans="1:10" x14ac:dyDescent="0.25">
      <c r="A3773" s="3" t="str">
        <f t="shared" si="58"/>
        <v>IndustrySchools6/17/2021 (5:00pm-6:00pm)4</v>
      </c>
      <c r="B3773" t="s">
        <v>62</v>
      </c>
      <c r="C3773" t="s">
        <v>93</v>
      </c>
      <c r="D3773" t="s">
        <v>170</v>
      </c>
      <c r="E3773" t="s">
        <v>177</v>
      </c>
      <c r="F3773" s="69">
        <v>21.688478469848633</v>
      </c>
      <c r="G3773" s="69">
        <v>21.571744918823242</v>
      </c>
      <c r="H3773" s="69">
        <v>0.56230646371841431</v>
      </c>
      <c r="I3773" s="69">
        <v>68.738533020019531</v>
      </c>
      <c r="J3773" s="64">
        <v>0</v>
      </c>
    </row>
    <row r="3774" spans="1:10" x14ac:dyDescent="0.25">
      <c r="A3774" s="3" t="str">
        <f t="shared" si="58"/>
        <v>IndustrySchools6/17/2021 (5:00pm-6:00pm)5</v>
      </c>
      <c r="B3774" t="s">
        <v>62</v>
      </c>
      <c r="C3774" t="s">
        <v>93</v>
      </c>
      <c r="D3774" t="s">
        <v>170</v>
      </c>
      <c r="E3774" t="s">
        <v>178</v>
      </c>
      <c r="F3774" s="69">
        <v>23.00953483581543</v>
      </c>
      <c r="G3774" s="69">
        <v>22.535530090332031</v>
      </c>
      <c r="H3774" s="69">
        <v>0.58431684970855713</v>
      </c>
      <c r="I3774" s="69">
        <v>68.147758483886719</v>
      </c>
      <c r="J3774" s="64">
        <v>0</v>
      </c>
    </row>
    <row r="3775" spans="1:10" x14ac:dyDescent="0.25">
      <c r="A3775" s="3" t="str">
        <f t="shared" si="58"/>
        <v>IndustrySchools6/17/2021 (5:00pm-6:00pm)6</v>
      </c>
      <c r="B3775" t="s">
        <v>62</v>
      </c>
      <c r="C3775" t="s">
        <v>93</v>
      </c>
      <c r="D3775" t="s">
        <v>170</v>
      </c>
      <c r="E3775" t="s">
        <v>179</v>
      </c>
      <c r="F3775" s="69">
        <v>25.245254516601563</v>
      </c>
      <c r="G3775" s="69">
        <v>25.863121032714844</v>
      </c>
      <c r="H3775" s="69">
        <v>0.73200368881225586</v>
      </c>
      <c r="I3775" s="69">
        <v>67.801185607910156</v>
      </c>
      <c r="J3775" s="64">
        <v>0</v>
      </c>
    </row>
    <row r="3776" spans="1:10" x14ac:dyDescent="0.25">
      <c r="A3776" s="3" t="str">
        <f t="shared" si="58"/>
        <v>IndustrySchools6/17/2021 (5:00pm-6:00pm)7</v>
      </c>
      <c r="B3776" t="s">
        <v>62</v>
      </c>
      <c r="C3776" t="s">
        <v>93</v>
      </c>
      <c r="D3776" t="s">
        <v>170</v>
      </c>
      <c r="E3776" t="s">
        <v>180</v>
      </c>
      <c r="F3776" s="69">
        <v>33.738388061523438</v>
      </c>
      <c r="G3776" s="69">
        <v>34.157405853271484</v>
      </c>
      <c r="H3776" s="69">
        <v>1.3929665088653564</v>
      </c>
      <c r="I3776" s="69">
        <v>67.315467834472656</v>
      </c>
      <c r="J3776" s="64">
        <v>0</v>
      </c>
    </row>
    <row r="3777" spans="1:10" x14ac:dyDescent="0.25">
      <c r="A3777" s="3" t="str">
        <f t="shared" si="58"/>
        <v>IndustrySchools6/17/2021 (5:00pm-6:00pm)8</v>
      </c>
      <c r="B3777" t="s">
        <v>62</v>
      </c>
      <c r="C3777" t="s">
        <v>93</v>
      </c>
      <c r="D3777" t="s">
        <v>170</v>
      </c>
      <c r="E3777" t="s">
        <v>181</v>
      </c>
      <c r="F3777" s="69">
        <v>42.894950866699219</v>
      </c>
      <c r="G3777" s="69">
        <v>43.165775299072266</v>
      </c>
      <c r="H3777" s="69">
        <v>1.5010114908218384</v>
      </c>
      <c r="I3777" s="69">
        <v>68.013923645019531</v>
      </c>
      <c r="J3777" s="64">
        <v>0</v>
      </c>
    </row>
    <row r="3778" spans="1:10" x14ac:dyDescent="0.25">
      <c r="A3778" s="3" t="str">
        <f t="shared" si="58"/>
        <v>IndustrySchools6/17/2021 (5:00pm-6:00pm)9</v>
      </c>
      <c r="B3778" t="s">
        <v>62</v>
      </c>
      <c r="C3778" t="s">
        <v>93</v>
      </c>
      <c r="D3778" t="s">
        <v>170</v>
      </c>
      <c r="E3778" t="s">
        <v>182</v>
      </c>
      <c r="F3778" s="69">
        <v>49.951709747314453</v>
      </c>
      <c r="G3778" s="69">
        <v>49.686321258544922</v>
      </c>
      <c r="H3778" s="69">
        <v>1.8896503448486328</v>
      </c>
      <c r="I3778" s="69">
        <v>71.951553344726563</v>
      </c>
      <c r="J3778" s="64">
        <v>0</v>
      </c>
    </row>
    <row r="3779" spans="1:10" x14ac:dyDescent="0.25">
      <c r="A3779" s="3" t="str">
        <f t="shared" ref="A3779:A3842" si="59">B3779&amp;C3779&amp;D3779&amp;E3779</f>
        <v>IndustrySchools6/17/2021 (5:00pm-6:00pm)10</v>
      </c>
      <c r="B3779" t="s">
        <v>62</v>
      </c>
      <c r="C3779" t="s">
        <v>93</v>
      </c>
      <c r="D3779" t="s">
        <v>170</v>
      </c>
      <c r="E3779" t="s">
        <v>183</v>
      </c>
      <c r="F3779" s="69">
        <v>49.009876251220703</v>
      </c>
      <c r="G3779" s="69">
        <v>49.8939208984375</v>
      </c>
      <c r="H3779" s="69">
        <v>2.0879549980163574</v>
      </c>
      <c r="I3779" s="69">
        <v>75.522026062011719</v>
      </c>
      <c r="J3779" s="64">
        <v>0</v>
      </c>
    </row>
    <row r="3780" spans="1:10" x14ac:dyDescent="0.25">
      <c r="A3780" s="3" t="str">
        <f t="shared" si="59"/>
        <v>IndustrySchools6/17/2021 (5:00pm-6:00pm)11</v>
      </c>
      <c r="B3780" t="s">
        <v>62</v>
      </c>
      <c r="C3780" t="s">
        <v>93</v>
      </c>
      <c r="D3780" t="s">
        <v>170</v>
      </c>
      <c r="E3780" t="s">
        <v>184</v>
      </c>
      <c r="F3780" s="69">
        <v>47.680557250976563</v>
      </c>
      <c r="G3780" s="69">
        <v>49.042800903320313</v>
      </c>
      <c r="H3780" s="69">
        <v>2.0983917713165283</v>
      </c>
      <c r="I3780" s="69">
        <v>77.27801513671875</v>
      </c>
      <c r="J3780" s="64">
        <v>0</v>
      </c>
    </row>
    <row r="3781" spans="1:10" x14ac:dyDescent="0.25">
      <c r="A3781" s="3" t="str">
        <f t="shared" si="59"/>
        <v>IndustrySchools6/17/2021 (5:00pm-6:00pm)12</v>
      </c>
      <c r="B3781" t="s">
        <v>62</v>
      </c>
      <c r="C3781" t="s">
        <v>93</v>
      </c>
      <c r="D3781" t="s">
        <v>170</v>
      </c>
      <c r="E3781" t="s">
        <v>185</v>
      </c>
      <c r="F3781" s="69">
        <v>47.799957275390625</v>
      </c>
      <c r="G3781" s="69">
        <v>48.665962219238281</v>
      </c>
      <c r="H3781" s="69">
        <v>2.1995618343353271</v>
      </c>
      <c r="I3781" s="69">
        <v>81.557716369628906</v>
      </c>
      <c r="J3781" s="64">
        <v>0</v>
      </c>
    </row>
    <row r="3782" spans="1:10" x14ac:dyDescent="0.25">
      <c r="A3782" s="3" t="str">
        <f t="shared" si="59"/>
        <v>IndustrySchools6/17/2021 (5:00pm-6:00pm)13</v>
      </c>
      <c r="B3782" t="s">
        <v>62</v>
      </c>
      <c r="C3782" t="s">
        <v>93</v>
      </c>
      <c r="D3782" t="s">
        <v>170</v>
      </c>
      <c r="E3782" t="s">
        <v>186</v>
      </c>
      <c r="F3782" s="69">
        <v>47.695056915283203</v>
      </c>
      <c r="G3782" s="69">
        <v>48.768459320068359</v>
      </c>
      <c r="H3782" s="69">
        <v>1.9503904581069946</v>
      </c>
      <c r="I3782" s="69">
        <v>84.864616394042969</v>
      </c>
      <c r="J3782" s="64">
        <v>0</v>
      </c>
    </row>
    <row r="3783" spans="1:10" x14ac:dyDescent="0.25">
      <c r="A3783" s="3" t="str">
        <f t="shared" si="59"/>
        <v>IndustrySchools6/17/2021 (5:00pm-6:00pm)14</v>
      </c>
      <c r="B3783" t="s">
        <v>62</v>
      </c>
      <c r="C3783" t="s">
        <v>93</v>
      </c>
      <c r="D3783" t="s">
        <v>170</v>
      </c>
      <c r="E3783" t="s">
        <v>187</v>
      </c>
      <c r="F3783" s="69">
        <v>46.703449249267578</v>
      </c>
      <c r="G3783" s="69">
        <v>48.087863922119141</v>
      </c>
      <c r="H3783" s="69">
        <v>1.7148362398147583</v>
      </c>
      <c r="I3783" s="69">
        <v>86.83172607421875</v>
      </c>
      <c r="J3783" s="64">
        <v>0</v>
      </c>
    </row>
    <row r="3784" spans="1:10" x14ac:dyDescent="0.25">
      <c r="A3784" s="3" t="str">
        <f t="shared" si="59"/>
        <v>IndustrySchools6/17/2021 (5:00pm-6:00pm)15</v>
      </c>
      <c r="B3784" t="s">
        <v>62</v>
      </c>
      <c r="C3784" t="s">
        <v>93</v>
      </c>
      <c r="D3784" t="s">
        <v>170</v>
      </c>
      <c r="E3784" t="s">
        <v>188</v>
      </c>
      <c r="F3784" s="69">
        <v>44.138782501220703</v>
      </c>
      <c r="G3784" s="69">
        <v>44.890403747558594</v>
      </c>
      <c r="H3784" s="69">
        <v>1.0796916484832764</v>
      </c>
      <c r="I3784" s="69">
        <v>88.172698974609375</v>
      </c>
      <c r="J3784" s="64">
        <v>0</v>
      </c>
    </row>
    <row r="3785" spans="1:10" x14ac:dyDescent="0.25">
      <c r="A3785" s="3" t="str">
        <f t="shared" si="59"/>
        <v>IndustrySchools6/17/2021 (5:00pm-6:00pm)16</v>
      </c>
      <c r="B3785" t="s">
        <v>62</v>
      </c>
      <c r="C3785" t="s">
        <v>93</v>
      </c>
      <c r="D3785" t="s">
        <v>170</v>
      </c>
      <c r="E3785" t="s">
        <v>189</v>
      </c>
      <c r="F3785" s="69">
        <v>40.655742645263672</v>
      </c>
      <c r="G3785" s="69">
        <v>39.904121398925781</v>
      </c>
      <c r="H3785" s="69">
        <v>1.0796916484832764</v>
      </c>
      <c r="I3785" s="69">
        <v>87.368232727050781</v>
      </c>
      <c r="J3785" s="64">
        <v>0</v>
      </c>
    </row>
    <row r="3786" spans="1:10" x14ac:dyDescent="0.25">
      <c r="A3786" s="3" t="str">
        <f t="shared" si="59"/>
        <v>IndustrySchools6/17/2021 (5:00pm-6:00pm)17</v>
      </c>
      <c r="B3786" t="s">
        <v>62</v>
      </c>
      <c r="C3786" t="s">
        <v>93</v>
      </c>
      <c r="D3786" t="s">
        <v>170</v>
      </c>
      <c r="E3786" t="s">
        <v>190</v>
      </c>
      <c r="F3786" s="69">
        <v>27.651071548461914</v>
      </c>
      <c r="G3786" s="69">
        <v>29.692228317260742</v>
      </c>
      <c r="H3786" s="69">
        <v>1.6432512998580933</v>
      </c>
      <c r="I3786" s="69">
        <v>87.00164794921875</v>
      </c>
      <c r="J3786" s="64">
        <v>0</v>
      </c>
    </row>
    <row r="3787" spans="1:10" x14ac:dyDescent="0.25">
      <c r="A3787" s="3" t="str">
        <f t="shared" si="59"/>
        <v>IndustrySchools6/17/2021 (5:00pm-6:00pm)18</v>
      </c>
      <c r="B3787" t="s">
        <v>62</v>
      </c>
      <c r="C3787" t="s">
        <v>93</v>
      </c>
      <c r="D3787" t="s">
        <v>170</v>
      </c>
      <c r="E3787" t="s">
        <v>191</v>
      </c>
      <c r="F3787" s="69">
        <v>24.671037673950195</v>
      </c>
      <c r="G3787" s="69">
        <v>23.568517684936523</v>
      </c>
      <c r="H3787" s="69">
        <v>1.4494125843048096</v>
      </c>
      <c r="I3787" s="69">
        <v>85.718551635742188</v>
      </c>
      <c r="J3787" s="64">
        <v>0</v>
      </c>
    </row>
    <row r="3788" spans="1:10" x14ac:dyDescent="0.25">
      <c r="A3788" s="3" t="str">
        <f t="shared" si="59"/>
        <v>IndustrySchools6/17/2021 (5:00pm-6:00pm)19</v>
      </c>
      <c r="B3788" t="s">
        <v>62</v>
      </c>
      <c r="C3788" t="s">
        <v>93</v>
      </c>
      <c r="D3788" t="s">
        <v>170</v>
      </c>
      <c r="E3788" t="s">
        <v>192</v>
      </c>
      <c r="F3788" s="69">
        <v>25.720418930053711</v>
      </c>
      <c r="G3788" s="69">
        <v>27.643627166748047</v>
      </c>
      <c r="H3788" s="69">
        <v>1.0102730989456177</v>
      </c>
      <c r="I3788" s="69">
        <v>83.917655944824219</v>
      </c>
      <c r="J3788" s="64">
        <v>0</v>
      </c>
    </row>
    <row r="3789" spans="1:10" x14ac:dyDescent="0.25">
      <c r="A3789" s="3" t="str">
        <f t="shared" si="59"/>
        <v>IndustrySchools6/17/2021 (5:00pm-6:00pm)20</v>
      </c>
      <c r="B3789" t="s">
        <v>62</v>
      </c>
      <c r="C3789" t="s">
        <v>93</v>
      </c>
      <c r="D3789" t="s">
        <v>170</v>
      </c>
      <c r="E3789" t="s">
        <v>193</v>
      </c>
      <c r="F3789" s="69">
        <v>27.873199462890625</v>
      </c>
      <c r="G3789" s="69">
        <v>28.279964447021484</v>
      </c>
      <c r="H3789" s="69">
        <v>0.86197578907012939</v>
      </c>
      <c r="I3789" s="69">
        <v>81.257003784179688</v>
      </c>
      <c r="J3789" s="64">
        <v>0</v>
      </c>
    </row>
    <row r="3790" spans="1:10" x14ac:dyDescent="0.25">
      <c r="A3790" s="3" t="str">
        <f t="shared" si="59"/>
        <v>IndustrySchools6/17/2021 (5:00pm-6:00pm)21</v>
      </c>
      <c r="B3790" t="s">
        <v>62</v>
      </c>
      <c r="C3790" t="s">
        <v>93</v>
      </c>
      <c r="D3790" t="s">
        <v>170</v>
      </c>
      <c r="E3790" t="s">
        <v>194</v>
      </c>
      <c r="F3790" s="69">
        <v>27.604970932006836</v>
      </c>
      <c r="G3790" s="69">
        <v>28.040184020996094</v>
      </c>
      <c r="H3790" s="69">
        <v>1.1227000951766968</v>
      </c>
      <c r="I3790" s="69">
        <v>77.744415283203125</v>
      </c>
      <c r="J3790" s="64">
        <v>0</v>
      </c>
    </row>
    <row r="3791" spans="1:10" x14ac:dyDescent="0.25">
      <c r="A3791" s="3" t="str">
        <f t="shared" si="59"/>
        <v>IndustrySchools6/17/2021 (5:00pm-6:00pm)22</v>
      </c>
      <c r="B3791" t="s">
        <v>62</v>
      </c>
      <c r="C3791" t="s">
        <v>93</v>
      </c>
      <c r="D3791" t="s">
        <v>170</v>
      </c>
      <c r="E3791" t="s">
        <v>195</v>
      </c>
      <c r="F3791" s="69">
        <v>26.306838989257813</v>
      </c>
      <c r="G3791" s="69">
        <v>26.166088104248047</v>
      </c>
      <c r="H3791" s="69">
        <v>1.082675576210022</v>
      </c>
      <c r="I3791" s="69">
        <v>74.639999389648438</v>
      </c>
      <c r="J3791" s="64">
        <v>0</v>
      </c>
    </row>
    <row r="3792" spans="1:10" x14ac:dyDescent="0.25">
      <c r="A3792" s="3" t="str">
        <f t="shared" si="59"/>
        <v>IndustrySchools6/17/2021 (5:00pm-6:00pm)23</v>
      </c>
      <c r="B3792" t="s">
        <v>62</v>
      </c>
      <c r="C3792" t="s">
        <v>93</v>
      </c>
      <c r="D3792" t="s">
        <v>170</v>
      </c>
      <c r="E3792" t="s">
        <v>196</v>
      </c>
      <c r="F3792" s="69">
        <v>25.124261856079102</v>
      </c>
      <c r="G3792" s="69">
        <v>24.647548675537109</v>
      </c>
      <c r="H3792" s="69">
        <v>0.61317592859268188</v>
      </c>
      <c r="I3792" s="69">
        <v>72.974510192871094</v>
      </c>
      <c r="J3792" s="64">
        <v>0</v>
      </c>
    </row>
    <row r="3793" spans="1:10" x14ac:dyDescent="0.25">
      <c r="A3793" s="3" t="str">
        <f t="shared" si="59"/>
        <v>IndustrySchools6/17/2021 (5:00pm-6:00pm)24</v>
      </c>
      <c r="B3793" t="s">
        <v>62</v>
      </c>
      <c r="C3793" t="s">
        <v>93</v>
      </c>
      <c r="D3793" t="s">
        <v>170</v>
      </c>
      <c r="E3793" t="s">
        <v>197</v>
      </c>
      <c r="F3793" s="69">
        <v>23.74122428894043</v>
      </c>
      <c r="G3793" s="69">
        <v>23.240440368652344</v>
      </c>
      <c r="H3793" s="69">
        <v>0.5911983847618103</v>
      </c>
      <c r="I3793" s="69">
        <v>71.222747802734375</v>
      </c>
      <c r="J3793" s="64">
        <v>0</v>
      </c>
    </row>
    <row r="3794" spans="1:10" x14ac:dyDescent="0.25">
      <c r="A3794" s="3" t="str">
        <f t="shared" si="59"/>
        <v>IndustrySchools7/9/2021 (5:50pm-8:55pm)1</v>
      </c>
      <c r="B3794" t="s">
        <v>62</v>
      </c>
      <c r="C3794" t="s">
        <v>93</v>
      </c>
      <c r="D3794" t="s">
        <v>171</v>
      </c>
      <c r="E3794" t="s">
        <v>174</v>
      </c>
      <c r="F3794" s="69">
        <v>23.194967269897461</v>
      </c>
      <c r="G3794" s="69">
        <v>23.106786727905273</v>
      </c>
      <c r="H3794" s="69">
        <v>0.28442153334617615</v>
      </c>
      <c r="I3794" s="69">
        <v>73.681732177734375</v>
      </c>
      <c r="J3794" s="64">
        <v>0</v>
      </c>
    </row>
    <row r="3795" spans="1:10" x14ac:dyDescent="0.25">
      <c r="A3795" s="3" t="str">
        <f t="shared" si="59"/>
        <v>IndustrySchools7/9/2021 (5:50pm-8:55pm)2</v>
      </c>
      <c r="B3795" t="s">
        <v>62</v>
      </c>
      <c r="C3795" t="s">
        <v>93</v>
      </c>
      <c r="D3795" t="s">
        <v>171</v>
      </c>
      <c r="E3795" t="s">
        <v>175</v>
      </c>
      <c r="F3795" s="69">
        <v>22.412210464477539</v>
      </c>
      <c r="G3795" s="69">
        <v>22.583967208862305</v>
      </c>
      <c r="H3795" s="69">
        <v>0.27039432525634766</v>
      </c>
      <c r="I3795" s="69">
        <v>72.977447509765625</v>
      </c>
      <c r="J3795" s="64">
        <v>0</v>
      </c>
    </row>
    <row r="3796" spans="1:10" x14ac:dyDescent="0.25">
      <c r="A3796" s="3" t="str">
        <f t="shared" si="59"/>
        <v>IndustrySchools7/9/2021 (5:50pm-8:55pm)3</v>
      </c>
      <c r="B3796" t="s">
        <v>62</v>
      </c>
      <c r="C3796" t="s">
        <v>93</v>
      </c>
      <c r="D3796" t="s">
        <v>171</v>
      </c>
      <c r="E3796" t="s">
        <v>176</v>
      </c>
      <c r="F3796" s="69">
        <v>21.97576904296875</v>
      </c>
      <c r="G3796" s="69">
        <v>22.197450637817383</v>
      </c>
      <c r="H3796" s="69">
        <v>0.25635820627212524</v>
      </c>
      <c r="I3796" s="69">
        <v>72.262237548828125</v>
      </c>
      <c r="J3796" s="64">
        <v>0</v>
      </c>
    </row>
    <row r="3797" spans="1:10" x14ac:dyDescent="0.25">
      <c r="A3797" s="3" t="str">
        <f t="shared" si="59"/>
        <v>IndustrySchools7/9/2021 (5:50pm-8:55pm)4</v>
      </c>
      <c r="B3797" t="s">
        <v>62</v>
      </c>
      <c r="C3797" t="s">
        <v>93</v>
      </c>
      <c r="D3797" t="s">
        <v>171</v>
      </c>
      <c r="E3797" t="s">
        <v>177</v>
      </c>
      <c r="F3797" s="69">
        <v>22.112388610839844</v>
      </c>
      <c r="G3797" s="69">
        <v>22.082908630371094</v>
      </c>
      <c r="H3797" s="69">
        <v>0.29396757483482361</v>
      </c>
      <c r="I3797" s="69">
        <v>71.405738830566406</v>
      </c>
      <c r="J3797" s="64">
        <v>0</v>
      </c>
    </row>
    <row r="3798" spans="1:10" x14ac:dyDescent="0.25">
      <c r="A3798" s="3" t="str">
        <f t="shared" si="59"/>
        <v>IndustrySchools7/9/2021 (5:50pm-8:55pm)5</v>
      </c>
      <c r="B3798" t="s">
        <v>62</v>
      </c>
      <c r="C3798" t="s">
        <v>93</v>
      </c>
      <c r="D3798" t="s">
        <v>171</v>
      </c>
      <c r="E3798" t="s">
        <v>178</v>
      </c>
      <c r="F3798" s="69">
        <v>22.863527297973633</v>
      </c>
      <c r="G3798" s="69">
        <v>22.933788299560547</v>
      </c>
      <c r="H3798" s="69">
        <v>0.2876276969909668</v>
      </c>
      <c r="I3798" s="69">
        <v>70.910369873046875</v>
      </c>
      <c r="J3798" s="64">
        <v>0</v>
      </c>
    </row>
    <row r="3799" spans="1:10" x14ac:dyDescent="0.25">
      <c r="A3799" s="3" t="str">
        <f t="shared" si="59"/>
        <v>IndustrySchools7/9/2021 (5:50pm-8:55pm)6</v>
      </c>
      <c r="B3799" t="s">
        <v>62</v>
      </c>
      <c r="C3799" t="s">
        <v>93</v>
      </c>
      <c r="D3799" t="s">
        <v>171</v>
      </c>
      <c r="E3799" t="s">
        <v>179</v>
      </c>
      <c r="F3799" s="69">
        <v>26.570920944213867</v>
      </c>
      <c r="G3799" s="69">
        <v>26.48765754699707</v>
      </c>
      <c r="H3799" s="69">
        <v>0.3321511447429657</v>
      </c>
      <c r="I3799" s="69">
        <v>70.570404052734375</v>
      </c>
      <c r="J3799" s="64">
        <v>0</v>
      </c>
    </row>
    <row r="3800" spans="1:10" x14ac:dyDescent="0.25">
      <c r="A3800" s="3" t="str">
        <f t="shared" si="59"/>
        <v>IndustrySchools7/9/2021 (5:50pm-8:55pm)7</v>
      </c>
      <c r="B3800" t="s">
        <v>62</v>
      </c>
      <c r="C3800" t="s">
        <v>93</v>
      </c>
      <c r="D3800" t="s">
        <v>171</v>
      </c>
      <c r="E3800" t="s">
        <v>180</v>
      </c>
      <c r="F3800" s="69">
        <v>33.285873413085938</v>
      </c>
      <c r="G3800" s="69">
        <v>34.373184204101563</v>
      </c>
      <c r="H3800" s="69">
        <v>1.2240536212921143</v>
      </c>
      <c r="I3800" s="69">
        <v>70.115646362304688</v>
      </c>
      <c r="J3800" s="64">
        <v>0</v>
      </c>
    </row>
    <row r="3801" spans="1:10" x14ac:dyDescent="0.25">
      <c r="A3801" s="3" t="str">
        <f t="shared" si="59"/>
        <v>IndustrySchools7/9/2021 (5:50pm-8:55pm)8</v>
      </c>
      <c r="B3801" t="s">
        <v>62</v>
      </c>
      <c r="C3801" t="s">
        <v>93</v>
      </c>
      <c r="D3801" t="s">
        <v>171</v>
      </c>
      <c r="E3801" t="s">
        <v>181</v>
      </c>
      <c r="F3801" s="69">
        <v>38.290725708007813</v>
      </c>
      <c r="G3801" s="69">
        <v>40.714340209960938</v>
      </c>
      <c r="H3801" s="69">
        <v>1.9881739616394043</v>
      </c>
      <c r="I3801" s="69">
        <v>70.366409301757813</v>
      </c>
      <c r="J3801" s="64">
        <v>0</v>
      </c>
    </row>
    <row r="3802" spans="1:10" x14ac:dyDescent="0.25">
      <c r="A3802" s="3" t="str">
        <f t="shared" si="59"/>
        <v>IndustrySchools7/9/2021 (5:50pm-8:55pm)9</v>
      </c>
      <c r="B3802" t="s">
        <v>62</v>
      </c>
      <c r="C3802" t="s">
        <v>93</v>
      </c>
      <c r="D3802" t="s">
        <v>171</v>
      </c>
      <c r="E3802" t="s">
        <v>182</v>
      </c>
      <c r="F3802" s="69">
        <v>39.605098724365234</v>
      </c>
      <c r="G3802" s="69">
        <v>41.286098480224609</v>
      </c>
      <c r="H3802" s="69">
        <v>1.5479570627212524</v>
      </c>
      <c r="I3802" s="69">
        <v>72.978828430175781</v>
      </c>
      <c r="J3802" s="64">
        <v>0</v>
      </c>
    </row>
    <row r="3803" spans="1:10" x14ac:dyDescent="0.25">
      <c r="A3803" s="3" t="str">
        <f t="shared" si="59"/>
        <v>IndustrySchools7/9/2021 (5:50pm-8:55pm)10</v>
      </c>
      <c r="B3803" t="s">
        <v>62</v>
      </c>
      <c r="C3803" t="s">
        <v>93</v>
      </c>
      <c r="D3803" t="s">
        <v>171</v>
      </c>
      <c r="E3803" t="s">
        <v>183</v>
      </c>
      <c r="F3803" s="69">
        <v>39.052791595458984</v>
      </c>
      <c r="G3803" s="69">
        <v>40.664730072021484</v>
      </c>
      <c r="H3803" s="69">
        <v>1.7721436023712158</v>
      </c>
      <c r="I3803" s="69">
        <v>76.823898315429688</v>
      </c>
      <c r="J3803" s="64">
        <v>0</v>
      </c>
    </row>
    <row r="3804" spans="1:10" x14ac:dyDescent="0.25">
      <c r="A3804" s="3" t="str">
        <f t="shared" si="59"/>
        <v>IndustrySchools7/9/2021 (5:50pm-8:55pm)11</v>
      </c>
      <c r="B3804" t="s">
        <v>62</v>
      </c>
      <c r="C3804" t="s">
        <v>93</v>
      </c>
      <c r="D3804" t="s">
        <v>171</v>
      </c>
      <c r="E3804" t="s">
        <v>184</v>
      </c>
      <c r="F3804" s="69">
        <v>39.124011993408203</v>
      </c>
      <c r="G3804" s="69">
        <v>40.948928833007813</v>
      </c>
      <c r="H3804" s="69">
        <v>1.8031482696533203</v>
      </c>
      <c r="I3804" s="69">
        <v>81.800567626953125</v>
      </c>
      <c r="J3804" s="64">
        <v>0</v>
      </c>
    </row>
    <row r="3805" spans="1:10" x14ac:dyDescent="0.25">
      <c r="A3805" s="3" t="str">
        <f t="shared" si="59"/>
        <v>IndustrySchools7/9/2021 (5:50pm-8:55pm)12</v>
      </c>
      <c r="B3805" t="s">
        <v>62</v>
      </c>
      <c r="C3805" t="s">
        <v>93</v>
      </c>
      <c r="D3805" t="s">
        <v>171</v>
      </c>
      <c r="E3805" t="s">
        <v>185</v>
      </c>
      <c r="F3805" s="69">
        <v>40.610477447509766</v>
      </c>
      <c r="G3805" s="69">
        <v>41.593452453613281</v>
      </c>
      <c r="H3805" s="69">
        <v>1.9825571775436401</v>
      </c>
      <c r="I3805" s="69">
        <v>84.980056762695313</v>
      </c>
      <c r="J3805" s="64">
        <v>0</v>
      </c>
    </row>
    <row r="3806" spans="1:10" x14ac:dyDescent="0.25">
      <c r="A3806" s="3" t="str">
        <f t="shared" si="59"/>
        <v>IndustrySchools7/9/2021 (5:50pm-8:55pm)13</v>
      </c>
      <c r="B3806" t="s">
        <v>62</v>
      </c>
      <c r="C3806" t="s">
        <v>93</v>
      </c>
      <c r="D3806" t="s">
        <v>171</v>
      </c>
      <c r="E3806" t="s">
        <v>186</v>
      </c>
      <c r="F3806" s="69">
        <v>40.337017059326172</v>
      </c>
      <c r="G3806" s="69">
        <v>41.046859741210938</v>
      </c>
      <c r="H3806" s="69">
        <v>1.6911071538925171</v>
      </c>
      <c r="I3806" s="69">
        <v>87.240455627441406</v>
      </c>
      <c r="J3806" s="64">
        <v>0</v>
      </c>
    </row>
    <row r="3807" spans="1:10" x14ac:dyDescent="0.25">
      <c r="A3807" s="3" t="str">
        <f t="shared" si="59"/>
        <v>IndustrySchools7/9/2021 (5:50pm-8:55pm)14</v>
      </c>
      <c r="B3807" t="s">
        <v>62</v>
      </c>
      <c r="C3807" t="s">
        <v>93</v>
      </c>
      <c r="D3807" t="s">
        <v>171</v>
      </c>
      <c r="E3807" t="s">
        <v>187</v>
      </c>
      <c r="F3807" s="69">
        <v>38.776313781738281</v>
      </c>
      <c r="G3807" s="69">
        <v>38.724105834960938</v>
      </c>
      <c r="H3807" s="69">
        <v>1.2316467761993408</v>
      </c>
      <c r="I3807" s="69">
        <v>89.228988647460938</v>
      </c>
      <c r="J3807" s="64">
        <v>0</v>
      </c>
    </row>
    <row r="3808" spans="1:10" x14ac:dyDescent="0.25">
      <c r="A3808" s="3" t="str">
        <f t="shared" si="59"/>
        <v>IndustrySchools7/9/2021 (5:50pm-8:55pm)15</v>
      </c>
      <c r="B3808" t="s">
        <v>62</v>
      </c>
      <c r="C3808" t="s">
        <v>93</v>
      </c>
      <c r="D3808" t="s">
        <v>171</v>
      </c>
      <c r="E3808" t="s">
        <v>188</v>
      </c>
      <c r="F3808" s="69">
        <v>35.789936065673828</v>
      </c>
      <c r="G3808" s="69">
        <v>37.019287109375</v>
      </c>
      <c r="H3808" s="69">
        <v>0.53785264492034912</v>
      </c>
      <c r="I3808" s="69">
        <v>90.191307067871094</v>
      </c>
      <c r="J3808" s="64">
        <v>0</v>
      </c>
    </row>
    <row r="3809" spans="1:10" x14ac:dyDescent="0.25">
      <c r="A3809" s="3" t="str">
        <f t="shared" si="59"/>
        <v>IndustrySchools7/9/2021 (5:50pm-8:55pm)16</v>
      </c>
      <c r="B3809" t="s">
        <v>62</v>
      </c>
      <c r="C3809" t="s">
        <v>93</v>
      </c>
      <c r="D3809" t="s">
        <v>171</v>
      </c>
      <c r="E3809" t="s">
        <v>189</v>
      </c>
      <c r="F3809" s="69">
        <v>34.075160980224609</v>
      </c>
      <c r="G3809" s="69">
        <v>32.845809936523438</v>
      </c>
      <c r="H3809" s="69">
        <v>0.53785264492034912</v>
      </c>
      <c r="I3809" s="69">
        <v>91.072647094726563</v>
      </c>
      <c r="J3809" s="64">
        <v>0</v>
      </c>
    </row>
    <row r="3810" spans="1:10" x14ac:dyDescent="0.25">
      <c r="A3810" s="3" t="str">
        <f t="shared" si="59"/>
        <v>IndustrySchools7/9/2021 (5:50pm-8:55pm)17</v>
      </c>
      <c r="B3810" t="s">
        <v>62</v>
      </c>
      <c r="C3810" t="s">
        <v>93</v>
      </c>
      <c r="D3810" t="s">
        <v>171</v>
      </c>
      <c r="E3810" t="s">
        <v>190</v>
      </c>
      <c r="F3810" s="69">
        <v>27.225749969482422</v>
      </c>
      <c r="G3810" s="69">
        <v>25.245780944824219</v>
      </c>
      <c r="H3810" s="69">
        <v>0.69170224666595459</v>
      </c>
      <c r="I3810" s="69">
        <v>91.700714111328125</v>
      </c>
      <c r="J3810" s="64">
        <v>0</v>
      </c>
    </row>
    <row r="3811" spans="1:10" x14ac:dyDescent="0.25">
      <c r="A3811" s="3" t="str">
        <f t="shared" si="59"/>
        <v>IndustrySchools7/9/2021 (5:50pm-8:55pm)18</v>
      </c>
      <c r="B3811" t="s">
        <v>62</v>
      </c>
      <c r="C3811" t="s">
        <v>93</v>
      </c>
      <c r="D3811" t="s">
        <v>171</v>
      </c>
      <c r="E3811" t="s">
        <v>191</v>
      </c>
      <c r="F3811" s="69">
        <v>27.514907836914063</v>
      </c>
      <c r="G3811" s="69">
        <v>24.491397857666016</v>
      </c>
      <c r="H3811" s="69">
        <v>1.1113806962966919</v>
      </c>
      <c r="I3811" s="69">
        <v>91.013458251953125</v>
      </c>
      <c r="J3811" s="64">
        <v>0</v>
      </c>
    </row>
    <row r="3812" spans="1:10" x14ac:dyDescent="0.25">
      <c r="A3812" s="3" t="str">
        <f t="shared" si="59"/>
        <v>IndustrySchools7/9/2021 (5:50pm-8:55pm)19</v>
      </c>
      <c r="B3812" t="s">
        <v>62</v>
      </c>
      <c r="C3812" t="s">
        <v>93</v>
      </c>
      <c r="D3812" t="s">
        <v>171</v>
      </c>
      <c r="E3812" t="s">
        <v>192</v>
      </c>
      <c r="F3812" s="69">
        <v>27.398174285888672</v>
      </c>
      <c r="G3812" s="69">
        <v>23.734399795532227</v>
      </c>
      <c r="H3812" s="69">
        <v>1.0474413633346558</v>
      </c>
      <c r="I3812" s="69">
        <v>89.470230102539063</v>
      </c>
      <c r="J3812" s="64">
        <v>0</v>
      </c>
    </row>
    <row r="3813" spans="1:10" x14ac:dyDescent="0.25">
      <c r="A3813" s="3" t="str">
        <f t="shared" si="59"/>
        <v>IndustrySchools7/9/2021 (5:50pm-8:55pm)20</v>
      </c>
      <c r="B3813" t="s">
        <v>62</v>
      </c>
      <c r="C3813" t="s">
        <v>93</v>
      </c>
      <c r="D3813" t="s">
        <v>171</v>
      </c>
      <c r="E3813" t="s">
        <v>193</v>
      </c>
      <c r="F3813" s="69">
        <v>28.457765579223633</v>
      </c>
      <c r="G3813" s="69">
        <v>26.500232696533203</v>
      </c>
      <c r="H3813" s="69">
        <v>0.93462669849395752</v>
      </c>
      <c r="I3813" s="69">
        <v>86.714248657226563</v>
      </c>
      <c r="J3813" s="64">
        <v>0</v>
      </c>
    </row>
    <row r="3814" spans="1:10" x14ac:dyDescent="0.25">
      <c r="A3814" s="3" t="str">
        <f t="shared" si="59"/>
        <v>IndustrySchools7/9/2021 (5:50pm-8:55pm)21</v>
      </c>
      <c r="B3814" t="s">
        <v>62</v>
      </c>
      <c r="C3814" t="s">
        <v>93</v>
      </c>
      <c r="D3814" t="s">
        <v>171</v>
      </c>
      <c r="E3814" t="s">
        <v>194</v>
      </c>
      <c r="F3814" s="69">
        <v>28.134973526000977</v>
      </c>
      <c r="G3814" s="69">
        <v>27.258525848388672</v>
      </c>
      <c r="H3814" s="69">
        <v>0.79328829050064087</v>
      </c>
      <c r="I3814" s="69">
        <v>83.082267761230469</v>
      </c>
      <c r="J3814" s="64">
        <v>0</v>
      </c>
    </row>
    <row r="3815" spans="1:10" x14ac:dyDescent="0.25">
      <c r="A3815" s="3" t="str">
        <f t="shared" si="59"/>
        <v>IndustrySchools7/9/2021 (5:50pm-8:55pm)22</v>
      </c>
      <c r="B3815" t="s">
        <v>62</v>
      </c>
      <c r="C3815" t="s">
        <v>93</v>
      </c>
      <c r="D3815" t="s">
        <v>171</v>
      </c>
      <c r="E3815" t="s">
        <v>195</v>
      </c>
      <c r="F3815" s="69">
        <v>26.718276977539063</v>
      </c>
      <c r="G3815" s="69">
        <v>28.063198089599609</v>
      </c>
      <c r="H3815" s="69">
        <v>0.56131976842880249</v>
      </c>
      <c r="I3815" s="69">
        <v>79.537872314453125</v>
      </c>
      <c r="J3815" s="64">
        <v>0</v>
      </c>
    </row>
    <row r="3816" spans="1:10" x14ac:dyDescent="0.25">
      <c r="A3816" s="3" t="str">
        <f t="shared" si="59"/>
        <v>IndustrySchools7/9/2021 (5:50pm-8:55pm)23</v>
      </c>
      <c r="B3816" t="s">
        <v>62</v>
      </c>
      <c r="C3816" t="s">
        <v>93</v>
      </c>
      <c r="D3816" t="s">
        <v>171</v>
      </c>
      <c r="E3816" t="s">
        <v>196</v>
      </c>
      <c r="F3816" s="69">
        <v>25.572423934936523</v>
      </c>
      <c r="G3816" s="69">
        <v>25.622320175170898</v>
      </c>
      <c r="H3816" s="69">
        <v>0.40905961394309998</v>
      </c>
      <c r="I3816" s="69">
        <v>77.751945495605469</v>
      </c>
      <c r="J3816" s="64">
        <v>0</v>
      </c>
    </row>
    <row r="3817" spans="1:10" x14ac:dyDescent="0.25">
      <c r="A3817" s="3" t="str">
        <f t="shared" si="59"/>
        <v>IndustrySchools7/9/2021 (5:50pm-8:55pm)24</v>
      </c>
      <c r="B3817" t="s">
        <v>62</v>
      </c>
      <c r="C3817" t="s">
        <v>93</v>
      </c>
      <c r="D3817" t="s">
        <v>171</v>
      </c>
      <c r="E3817" t="s">
        <v>197</v>
      </c>
      <c r="F3817" s="69">
        <v>24.307479858398438</v>
      </c>
      <c r="G3817" s="69">
        <v>24.126749038696289</v>
      </c>
      <c r="H3817" s="69">
        <v>0.43472185730934143</v>
      </c>
      <c r="I3817" s="69">
        <v>76.442596435546875</v>
      </c>
      <c r="J3817" s="64">
        <v>0</v>
      </c>
    </row>
    <row r="3818" spans="1:10" x14ac:dyDescent="0.25">
      <c r="A3818" s="3" t="str">
        <f t="shared" si="59"/>
        <v>IndustrySchools8/27/2021 (5:00pm-6:00pm)1</v>
      </c>
      <c r="B3818" t="s">
        <v>62</v>
      </c>
      <c r="C3818" t="s">
        <v>93</v>
      </c>
      <c r="D3818" t="s">
        <v>172</v>
      </c>
      <c r="E3818" t="s">
        <v>174</v>
      </c>
      <c r="F3818" s="69">
        <v>25.049322128295898</v>
      </c>
      <c r="G3818" s="69">
        <v>25.701274871826172</v>
      </c>
      <c r="H3818" s="69">
        <v>0.44507494568824768</v>
      </c>
      <c r="I3818" s="69">
        <v>72.985054016113281</v>
      </c>
      <c r="J3818" s="64">
        <v>0</v>
      </c>
    </row>
    <row r="3819" spans="1:10" x14ac:dyDescent="0.25">
      <c r="A3819" s="3" t="str">
        <f t="shared" si="59"/>
        <v>IndustrySchools8/27/2021 (5:00pm-6:00pm)2</v>
      </c>
      <c r="B3819" t="s">
        <v>62</v>
      </c>
      <c r="C3819" t="s">
        <v>93</v>
      </c>
      <c r="D3819" t="s">
        <v>172</v>
      </c>
      <c r="E3819" t="s">
        <v>175</v>
      </c>
      <c r="F3819" s="69">
        <v>24.285079956054688</v>
      </c>
      <c r="G3819" s="69">
        <v>24.814085006713867</v>
      </c>
      <c r="H3819" s="69">
        <v>0.41700127720832825</v>
      </c>
      <c r="I3819" s="69">
        <v>71.244163513183594</v>
      </c>
      <c r="J3819" s="64">
        <v>0</v>
      </c>
    </row>
    <row r="3820" spans="1:10" x14ac:dyDescent="0.25">
      <c r="A3820" s="3" t="str">
        <f t="shared" si="59"/>
        <v>IndustrySchools8/27/2021 (5:00pm-6:00pm)3</v>
      </c>
      <c r="B3820" t="s">
        <v>62</v>
      </c>
      <c r="C3820" t="s">
        <v>93</v>
      </c>
      <c r="D3820" t="s">
        <v>172</v>
      </c>
      <c r="E3820" t="s">
        <v>176</v>
      </c>
      <c r="F3820" s="69">
        <v>23.662328720092773</v>
      </c>
      <c r="G3820" s="69">
        <v>23.869922637939453</v>
      </c>
      <c r="H3820" s="69">
        <v>0.33803313970565796</v>
      </c>
      <c r="I3820" s="69">
        <v>69.659820556640625</v>
      </c>
      <c r="J3820" s="64">
        <v>0</v>
      </c>
    </row>
    <row r="3821" spans="1:10" x14ac:dyDescent="0.25">
      <c r="A3821" s="3" t="str">
        <f t="shared" si="59"/>
        <v>IndustrySchools8/27/2021 (5:00pm-6:00pm)4</v>
      </c>
      <c r="B3821" t="s">
        <v>62</v>
      </c>
      <c r="C3821" t="s">
        <v>93</v>
      </c>
      <c r="D3821" t="s">
        <v>172</v>
      </c>
      <c r="E3821" t="s">
        <v>177</v>
      </c>
      <c r="F3821" s="69">
        <v>23.573326110839844</v>
      </c>
      <c r="G3821" s="69">
        <v>23.443044662475586</v>
      </c>
      <c r="H3821" s="69">
        <v>0.35464230179786682</v>
      </c>
      <c r="I3821" s="69">
        <v>68.580772399902344</v>
      </c>
      <c r="J3821" s="64">
        <v>0</v>
      </c>
    </row>
    <row r="3822" spans="1:10" x14ac:dyDescent="0.25">
      <c r="A3822" s="3" t="str">
        <f t="shared" si="59"/>
        <v>IndustrySchools8/27/2021 (5:00pm-6:00pm)5</v>
      </c>
      <c r="B3822" t="s">
        <v>62</v>
      </c>
      <c r="C3822" t="s">
        <v>93</v>
      </c>
      <c r="D3822" t="s">
        <v>172</v>
      </c>
      <c r="E3822" t="s">
        <v>178</v>
      </c>
      <c r="F3822" s="69">
        <v>24.010904312133789</v>
      </c>
      <c r="G3822" s="69">
        <v>24.014047622680664</v>
      </c>
      <c r="H3822" s="69">
        <v>0.43425208330154419</v>
      </c>
      <c r="I3822" s="69">
        <v>67.537734985351563</v>
      </c>
      <c r="J3822" s="64">
        <v>0</v>
      </c>
    </row>
    <row r="3823" spans="1:10" x14ac:dyDescent="0.25">
      <c r="A3823" s="3" t="str">
        <f t="shared" si="59"/>
        <v>IndustrySchools8/27/2021 (5:00pm-6:00pm)6</v>
      </c>
      <c r="B3823" t="s">
        <v>62</v>
      </c>
      <c r="C3823" t="s">
        <v>93</v>
      </c>
      <c r="D3823" t="s">
        <v>172</v>
      </c>
      <c r="E3823" t="s">
        <v>179</v>
      </c>
      <c r="F3823" s="69">
        <v>28.146142959594727</v>
      </c>
      <c r="G3823" s="69">
        <v>29.220920562744141</v>
      </c>
      <c r="H3823" s="69">
        <v>0.72275429964065552</v>
      </c>
      <c r="I3823" s="69">
        <v>66.676216125488281</v>
      </c>
      <c r="J3823" s="64">
        <v>0</v>
      </c>
    </row>
    <row r="3824" spans="1:10" x14ac:dyDescent="0.25">
      <c r="A3824" s="3" t="str">
        <f t="shared" si="59"/>
        <v>IndustrySchools8/27/2021 (5:00pm-6:00pm)7</v>
      </c>
      <c r="B3824" t="s">
        <v>62</v>
      </c>
      <c r="C3824" t="s">
        <v>93</v>
      </c>
      <c r="D3824" t="s">
        <v>172</v>
      </c>
      <c r="E3824" t="s">
        <v>180</v>
      </c>
      <c r="F3824" s="69">
        <v>41.769138336181641</v>
      </c>
      <c r="G3824" s="69">
        <v>42.633941650390625</v>
      </c>
      <c r="H3824" s="69">
        <v>0.96857845783233643</v>
      </c>
      <c r="I3824" s="69">
        <v>65.890510559082031</v>
      </c>
      <c r="J3824" s="64">
        <v>0</v>
      </c>
    </row>
    <row r="3825" spans="1:10" x14ac:dyDescent="0.25">
      <c r="A3825" s="3" t="str">
        <f t="shared" si="59"/>
        <v>IndustrySchools8/27/2021 (5:00pm-6:00pm)8</v>
      </c>
      <c r="B3825" t="s">
        <v>62</v>
      </c>
      <c r="C3825" t="s">
        <v>93</v>
      </c>
      <c r="D3825" t="s">
        <v>172</v>
      </c>
      <c r="E3825" t="s">
        <v>181</v>
      </c>
      <c r="F3825" s="69">
        <v>64.474029541015625</v>
      </c>
      <c r="G3825" s="69">
        <v>62.535018920898438</v>
      </c>
      <c r="H3825" s="69">
        <v>0.94284635782241821</v>
      </c>
      <c r="I3825" s="69">
        <v>65.68951416015625</v>
      </c>
      <c r="J3825" s="64">
        <v>0</v>
      </c>
    </row>
    <row r="3826" spans="1:10" x14ac:dyDescent="0.25">
      <c r="A3826" s="3" t="str">
        <f t="shared" si="59"/>
        <v>IndustrySchools8/27/2021 (5:00pm-6:00pm)9</v>
      </c>
      <c r="B3826" t="s">
        <v>62</v>
      </c>
      <c r="C3826" t="s">
        <v>93</v>
      </c>
      <c r="D3826" t="s">
        <v>172</v>
      </c>
      <c r="E3826" t="s">
        <v>182</v>
      </c>
      <c r="F3826" s="69">
        <v>85.221397399902344</v>
      </c>
      <c r="G3826" s="69">
        <v>83.892051696777344</v>
      </c>
      <c r="H3826" s="69">
        <v>1.1382896900177002</v>
      </c>
      <c r="I3826" s="69">
        <v>68.730583190917969</v>
      </c>
      <c r="J3826" s="64">
        <v>0</v>
      </c>
    </row>
    <row r="3827" spans="1:10" x14ac:dyDescent="0.25">
      <c r="A3827" s="3" t="str">
        <f t="shared" si="59"/>
        <v>IndustrySchools8/27/2021 (5:00pm-6:00pm)10</v>
      </c>
      <c r="B3827" t="s">
        <v>62</v>
      </c>
      <c r="C3827" t="s">
        <v>93</v>
      </c>
      <c r="D3827" t="s">
        <v>172</v>
      </c>
      <c r="E3827" t="s">
        <v>183</v>
      </c>
      <c r="F3827" s="69">
        <v>93.877540588378906</v>
      </c>
      <c r="G3827" s="69">
        <v>92.195297241210938</v>
      </c>
      <c r="H3827" s="69">
        <v>1.1190247535705566</v>
      </c>
      <c r="I3827" s="69">
        <v>74.314140319824219</v>
      </c>
      <c r="J3827" s="64">
        <v>0</v>
      </c>
    </row>
    <row r="3828" spans="1:10" x14ac:dyDescent="0.25">
      <c r="A3828" s="3" t="str">
        <f t="shared" si="59"/>
        <v>IndustrySchools8/27/2021 (5:00pm-6:00pm)11</v>
      </c>
      <c r="B3828" t="s">
        <v>62</v>
      </c>
      <c r="C3828" t="s">
        <v>93</v>
      </c>
      <c r="D3828" t="s">
        <v>172</v>
      </c>
      <c r="E3828" t="s">
        <v>184</v>
      </c>
      <c r="F3828" s="69">
        <v>102.686767578125</v>
      </c>
      <c r="G3828" s="69">
        <v>100.29585266113281</v>
      </c>
      <c r="H3828" s="69">
        <v>1.1744829416275024</v>
      </c>
      <c r="I3828" s="69">
        <v>79.799552917480469</v>
      </c>
      <c r="J3828" s="64">
        <v>0</v>
      </c>
    </row>
    <row r="3829" spans="1:10" x14ac:dyDescent="0.25">
      <c r="A3829" s="3" t="str">
        <f t="shared" si="59"/>
        <v>IndustrySchools8/27/2021 (5:00pm-6:00pm)12</v>
      </c>
      <c r="B3829" t="s">
        <v>62</v>
      </c>
      <c r="C3829" t="s">
        <v>93</v>
      </c>
      <c r="D3829" t="s">
        <v>172</v>
      </c>
      <c r="E3829" t="s">
        <v>185</v>
      </c>
      <c r="F3829" s="69">
        <v>112.50448608398438</v>
      </c>
      <c r="G3829" s="69">
        <v>109.67877197265625</v>
      </c>
      <c r="H3829" s="69">
        <v>1.1728370189666748</v>
      </c>
      <c r="I3829" s="69">
        <v>84.309181213378906</v>
      </c>
      <c r="J3829" s="64">
        <v>0</v>
      </c>
    </row>
    <row r="3830" spans="1:10" x14ac:dyDescent="0.25">
      <c r="A3830" s="3" t="str">
        <f t="shared" si="59"/>
        <v>IndustrySchools8/27/2021 (5:00pm-6:00pm)13</v>
      </c>
      <c r="B3830" t="s">
        <v>62</v>
      </c>
      <c r="C3830" t="s">
        <v>93</v>
      </c>
      <c r="D3830" t="s">
        <v>172</v>
      </c>
      <c r="E3830" t="s">
        <v>186</v>
      </c>
      <c r="F3830" s="69">
        <v>116.58987426757813</v>
      </c>
      <c r="G3830" s="69">
        <v>114.34172821044922</v>
      </c>
      <c r="H3830" s="69">
        <v>1.2459784746170044</v>
      </c>
      <c r="I3830" s="69">
        <v>87.909423828125</v>
      </c>
      <c r="J3830" s="64">
        <v>0</v>
      </c>
    </row>
    <row r="3831" spans="1:10" x14ac:dyDescent="0.25">
      <c r="A3831" s="3" t="str">
        <f t="shared" si="59"/>
        <v>IndustrySchools8/27/2021 (5:00pm-6:00pm)14</v>
      </c>
      <c r="B3831" t="s">
        <v>62</v>
      </c>
      <c r="C3831" t="s">
        <v>93</v>
      </c>
      <c r="D3831" t="s">
        <v>172</v>
      </c>
      <c r="E3831" t="s">
        <v>187</v>
      </c>
      <c r="F3831" s="69">
        <v>123.80397796630859</v>
      </c>
      <c r="G3831" s="69">
        <v>122.51298522949219</v>
      </c>
      <c r="H3831" s="69">
        <v>1.0881364345550537</v>
      </c>
      <c r="I3831" s="69">
        <v>90.54766845703125</v>
      </c>
      <c r="J3831" s="64">
        <v>0</v>
      </c>
    </row>
    <row r="3832" spans="1:10" x14ac:dyDescent="0.25">
      <c r="A3832" s="3" t="str">
        <f t="shared" si="59"/>
        <v>IndustrySchools8/27/2021 (5:00pm-6:00pm)15</v>
      </c>
      <c r="B3832" t="s">
        <v>62</v>
      </c>
      <c r="C3832" t="s">
        <v>93</v>
      </c>
      <c r="D3832" t="s">
        <v>172</v>
      </c>
      <c r="E3832" t="s">
        <v>188</v>
      </c>
      <c r="F3832" s="69">
        <v>120.45215606689453</v>
      </c>
      <c r="G3832" s="69">
        <v>120.01079559326172</v>
      </c>
      <c r="H3832" s="69">
        <v>0.57604575157165527</v>
      </c>
      <c r="I3832" s="69">
        <v>92.003433227539063</v>
      </c>
      <c r="J3832" s="64">
        <v>0</v>
      </c>
    </row>
    <row r="3833" spans="1:10" x14ac:dyDescent="0.25">
      <c r="A3833" s="3" t="str">
        <f t="shared" si="59"/>
        <v>IndustrySchools8/27/2021 (5:00pm-6:00pm)16</v>
      </c>
      <c r="B3833" t="s">
        <v>62</v>
      </c>
      <c r="C3833" t="s">
        <v>93</v>
      </c>
      <c r="D3833" t="s">
        <v>172</v>
      </c>
      <c r="E3833" t="s">
        <v>189</v>
      </c>
      <c r="F3833" s="69">
        <v>94.398658752441406</v>
      </c>
      <c r="G3833" s="69">
        <v>94.840011596679688</v>
      </c>
      <c r="H3833" s="69">
        <v>0.57604587078094482</v>
      </c>
      <c r="I3833" s="69">
        <v>93.202018737792969</v>
      </c>
      <c r="J3833" s="64">
        <v>0</v>
      </c>
    </row>
    <row r="3834" spans="1:10" x14ac:dyDescent="0.25">
      <c r="A3834" s="3" t="str">
        <f t="shared" si="59"/>
        <v>IndustrySchools8/27/2021 (5:00pm-6:00pm)17</v>
      </c>
      <c r="B3834" t="s">
        <v>62</v>
      </c>
      <c r="C3834" t="s">
        <v>93</v>
      </c>
      <c r="D3834" t="s">
        <v>172</v>
      </c>
      <c r="E3834" t="s">
        <v>190</v>
      </c>
      <c r="F3834" s="69">
        <v>61.573551177978516</v>
      </c>
      <c r="G3834" s="69">
        <v>61.373897552490234</v>
      </c>
      <c r="H3834" s="69">
        <v>1.2679668664932251</v>
      </c>
      <c r="I3834" s="69">
        <v>92.682655334472656</v>
      </c>
      <c r="J3834" s="64">
        <v>0</v>
      </c>
    </row>
    <row r="3835" spans="1:10" x14ac:dyDescent="0.25">
      <c r="A3835" s="3" t="str">
        <f t="shared" si="59"/>
        <v>IndustrySchools8/27/2021 (5:00pm-6:00pm)18</v>
      </c>
      <c r="B3835" t="s">
        <v>62</v>
      </c>
      <c r="C3835" t="s">
        <v>93</v>
      </c>
      <c r="D3835" t="s">
        <v>172</v>
      </c>
      <c r="E3835" t="s">
        <v>191</v>
      </c>
      <c r="F3835" s="69">
        <v>51.128425598144531</v>
      </c>
      <c r="G3835" s="69">
        <v>42.882678985595703</v>
      </c>
      <c r="H3835" s="69">
        <v>1.684351921081543</v>
      </c>
      <c r="I3835" s="69">
        <v>90.780540466308594</v>
      </c>
      <c r="J3835" s="64">
        <v>0</v>
      </c>
    </row>
    <row r="3836" spans="1:10" x14ac:dyDescent="0.25">
      <c r="A3836" s="3" t="str">
        <f t="shared" si="59"/>
        <v>IndustrySchools8/27/2021 (5:00pm-6:00pm)19</v>
      </c>
      <c r="B3836" t="s">
        <v>62</v>
      </c>
      <c r="C3836" t="s">
        <v>93</v>
      </c>
      <c r="D3836" t="s">
        <v>172</v>
      </c>
      <c r="E3836" t="s">
        <v>192</v>
      </c>
      <c r="F3836" s="69">
        <v>42.812370300292969</v>
      </c>
      <c r="G3836" s="69">
        <v>43.833995819091797</v>
      </c>
      <c r="H3836" s="69">
        <v>1.1270292997360229</v>
      </c>
      <c r="I3836" s="69">
        <v>88.755470275878906</v>
      </c>
      <c r="J3836" s="64">
        <v>0</v>
      </c>
    </row>
    <row r="3837" spans="1:10" x14ac:dyDescent="0.25">
      <c r="A3837" s="3" t="str">
        <f t="shared" si="59"/>
        <v>IndustrySchools8/27/2021 (5:00pm-6:00pm)20</v>
      </c>
      <c r="B3837" t="s">
        <v>62</v>
      </c>
      <c r="C3837" t="s">
        <v>93</v>
      </c>
      <c r="D3837" t="s">
        <v>172</v>
      </c>
      <c r="E3837" t="s">
        <v>193</v>
      </c>
      <c r="F3837" s="69">
        <v>41.381771087646484</v>
      </c>
      <c r="G3837" s="69">
        <v>41.662006378173828</v>
      </c>
      <c r="H3837" s="69">
        <v>1.1095888614654541</v>
      </c>
      <c r="I3837" s="69">
        <v>85.909126281738281</v>
      </c>
      <c r="J3837" s="64">
        <v>0</v>
      </c>
    </row>
    <row r="3838" spans="1:10" x14ac:dyDescent="0.25">
      <c r="A3838" s="3" t="str">
        <f t="shared" si="59"/>
        <v>IndustrySchools8/27/2021 (5:00pm-6:00pm)21</v>
      </c>
      <c r="B3838" t="s">
        <v>62</v>
      </c>
      <c r="C3838" t="s">
        <v>93</v>
      </c>
      <c r="D3838" t="s">
        <v>172</v>
      </c>
      <c r="E3838" t="s">
        <v>194</v>
      </c>
      <c r="F3838" s="69">
        <v>37.502326965332031</v>
      </c>
      <c r="G3838" s="69">
        <v>37.722373962402344</v>
      </c>
      <c r="H3838" s="69">
        <v>1.5114763975143433</v>
      </c>
      <c r="I3838" s="69">
        <v>81.214683532714844</v>
      </c>
      <c r="J3838" s="64">
        <v>0</v>
      </c>
    </row>
    <row r="3839" spans="1:10" x14ac:dyDescent="0.25">
      <c r="A3839" s="3" t="str">
        <f t="shared" si="59"/>
        <v>IndustrySchools8/27/2021 (5:00pm-6:00pm)22</v>
      </c>
      <c r="B3839" t="s">
        <v>62</v>
      </c>
      <c r="C3839" t="s">
        <v>93</v>
      </c>
      <c r="D3839" t="s">
        <v>172</v>
      </c>
      <c r="E3839" t="s">
        <v>195</v>
      </c>
      <c r="F3839" s="69">
        <v>32.989192962646484</v>
      </c>
      <c r="G3839" s="69">
        <v>33.610923767089844</v>
      </c>
      <c r="H3839" s="69">
        <v>1.5168242454528809</v>
      </c>
      <c r="I3839" s="69">
        <v>77.424591064453125</v>
      </c>
      <c r="J3839" s="64">
        <v>0</v>
      </c>
    </row>
    <row r="3840" spans="1:10" x14ac:dyDescent="0.25">
      <c r="A3840" s="3" t="str">
        <f t="shared" si="59"/>
        <v>IndustrySchools8/27/2021 (5:00pm-6:00pm)23</v>
      </c>
      <c r="B3840" t="s">
        <v>62</v>
      </c>
      <c r="C3840" t="s">
        <v>93</v>
      </c>
      <c r="D3840" t="s">
        <v>172</v>
      </c>
      <c r="E3840" t="s">
        <v>196</v>
      </c>
      <c r="F3840" s="69">
        <v>29.041763305664063</v>
      </c>
      <c r="G3840" s="69">
        <v>29.423965454101563</v>
      </c>
      <c r="H3840" s="69">
        <v>1.1160345077514648</v>
      </c>
      <c r="I3840" s="69">
        <v>75.077079772949219</v>
      </c>
      <c r="J3840" s="64">
        <v>0</v>
      </c>
    </row>
    <row r="3841" spans="1:10" x14ac:dyDescent="0.25">
      <c r="A3841" s="3" t="str">
        <f t="shared" si="59"/>
        <v>IndustrySchools8/27/2021 (5:00pm-6:00pm)24</v>
      </c>
      <c r="B3841" t="s">
        <v>62</v>
      </c>
      <c r="C3841" t="s">
        <v>93</v>
      </c>
      <c r="D3841" t="s">
        <v>172</v>
      </c>
      <c r="E3841" t="s">
        <v>197</v>
      </c>
      <c r="F3841" s="69">
        <v>26.223203659057617</v>
      </c>
      <c r="G3841" s="69">
        <v>26.254947662353516</v>
      </c>
      <c r="H3841" s="69">
        <v>0.71480345726013184</v>
      </c>
      <c r="I3841" s="69">
        <v>73.056709289550781</v>
      </c>
      <c r="J3841" s="64">
        <v>0</v>
      </c>
    </row>
    <row r="3842" spans="1:10" x14ac:dyDescent="0.25">
      <c r="A3842" s="3" t="str">
        <f t="shared" si="59"/>
        <v>IndustrySchools9/9/2021 (3:58pm-5:00pm)1</v>
      </c>
      <c r="B3842" t="s">
        <v>62</v>
      </c>
      <c r="C3842" t="s">
        <v>93</v>
      </c>
      <c r="D3842" t="s">
        <v>173</v>
      </c>
      <c r="E3842" t="s">
        <v>174</v>
      </c>
      <c r="F3842" s="69">
        <v>25.48614501953125</v>
      </c>
      <c r="G3842" s="69">
        <v>26.314002990722656</v>
      </c>
      <c r="H3842" s="69">
        <v>0.42769375443458557</v>
      </c>
      <c r="I3842" s="69">
        <v>70.650505065917969</v>
      </c>
      <c r="J3842" s="64">
        <v>0</v>
      </c>
    </row>
    <row r="3843" spans="1:10" x14ac:dyDescent="0.25">
      <c r="A3843" s="3" t="str">
        <f t="shared" ref="A3843:A3906" si="60">B3843&amp;C3843&amp;D3843&amp;E3843</f>
        <v>IndustrySchools9/9/2021 (3:58pm-5:00pm)2</v>
      </c>
      <c r="B3843" t="s">
        <v>62</v>
      </c>
      <c r="C3843" t="s">
        <v>93</v>
      </c>
      <c r="D3843" t="s">
        <v>173</v>
      </c>
      <c r="E3843" t="s">
        <v>175</v>
      </c>
      <c r="F3843" s="69">
        <v>25.011556625366211</v>
      </c>
      <c r="G3843" s="69">
        <v>26.005975723266602</v>
      </c>
      <c r="H3843" s="69">
        <v>0.49805954098701477</v>
      </c>
      <c r="I3843" s="69">
        <v>70.289970397949219</v>
      </c>
      <c r="J3843" s="64">
        <v>0</v>
      </c>
    </row>
    <row r="3844" spans="1:10" x14ac:dyDescent="0.25">
      <c r="A3844" s="3" t="str">
        <f t="shared" si="60"/>
        <v>IndustrySchools9/9/2021 (3:58pm-5:00pm)3</v>
      </c>
      <c r="B3844" t="s">
        <v>62</v>
      </c>
      <c r="C3844" t="s">
        <v>93</v>
      </c>
      <c r="D3844" t="s">
        <v>173</v>
      </c>
      <c r="E3844" t="s">
        <v>176</v>
      </c>
      <c r="F3844" s="69">
        <v>24.440616607666016</v>
      </c>
      <c r="G3844" s="69">
        <v>24.744985580444336</v>
      </c>
      <c r="H3844" s="69">
        <v>0.35423058271408081</v>
      </c>
      <c r="I3844" s="69">
        <v>69.955459594726563</v>
      </c>
      <c r="J3844" s="64">
        <v>0</v>
      </c>
    </row>
    <row r="3845" spans="1:10" x14ac:dyDescent="0.25">
      <c r="A3845" s="3" t="str">
        <f t="shared" si="60"/>
        <v>IndustrySchools9/9/2021 (3:58pm-5:00pm)4</v>
      </c>
      <c r="B3845" t="s">
        <v>62</v>
      </c>
      <c r="C3845" t="s">
        <v>93</v>
      </c>
      <c r="D3845" t="s">
        <v>173</v>
      </c>
      <c r="E3845" t="s">
        <v>177</v>
      </c>
      <c r="F3845" s="69">
        <v>24.590719223022461</v>
      </c>
      <c r="G3845" s="69">
        <v>24.594947814941406</v>
      </c>
      <c r="H3845" s="69">
        <v>0.33723035454750061</v>
      </c>
      <c r="I3845" s="69">
        <v>69.709976196289063</v>
      </c>
      <c r="J3845" s="64">
        <v>0</v>
      </c>
    </row>
    <row r="3846" spans="1:10" x14ac:dyDescent="0.25">
      <c r="A3846" s="3" t="str">
        <f t="shared" si="60"/>
        <v>IndustrySchools9/9/2021 (3:58pm-5:00pm)5</v>
      </c>
      <c r="B3846" t="s">
        <v>62</v>
      </c>
      <c r="C3846" t="s">
        <v>93</v>
      </c>
      <c r="D3846" t="s">
        <v>173</v>
      </c>
      <c r="E3846" t="s">
        <v>178</v>
      </c>
      <c r="F3846" s="69">
        <v>25.824752807617188</v>
      </c>
      <c r="G3846" s="69">
        <v>25.511348724365234</v>
      </c>
      <c r="H3846" s="69">
        <v>0.35196954011917114</v>
      </c>
      <c r="I3846" s="69">
        <v>69.787162780761719</v>
      </c>
      <c r="J3846" s="64">
        <v>0</v>
      </c>
    </row>
    <row r="3847" spans="1:10" x14ac:dyDescent="0.25">
      <c r="A3847" s="3" t="str">
        <f t="shared" si="60"/>
        <v>IndustrySchools9/9/2021 (3:58pm-5:00pm)6</v>
      </c>
      <c r="B3847" t="s">
        <v>62</v>
      </c>
      <c r="C3847" t="s">
        <v>93</v>
      </c>
      <c r="D3847" t="s">
        <v>173</v>
      </c>
      <c r="E3847" t="s">
        <v>179</v>
      </c>
      <c r="F3847" s="69">
        <v>32.852035522460938</v>
      </c>
      <c r="G3847" s="69">
        <v>32.535388946533203</v>
      </c>
      <c r="H3847" s="69">
        <v>0.54164409637451172</v>
      </c>
      <c r="I3847" s="69">
        <v>70.128616333007813</v>
      </c>
      <c r="J3847" s="64">
        <v>0</v>
      </c>
    </row>
    <row r="3848" spans="1:10" x14ac:dyDescent="0.25">
      <c r="A3848" s="3" t="str">
        <f t="shared" si="60"/>
        <v>IndustrySchools9/9/2021 (3:58pm-5:00pm)7</v>
      </c>
      <c r="B3848" t="s">
        <v>62</v>
      </c>
      <c r="C3848" t="s">
        <v>93</v>
      </c>
      <c r="D3848" t="s">
        <v>173</v>
      </c>
      <c r="E3848" t="s">
        <v>180</v>
      </c>
      <c r="F3848" s="69">
        <v>50.795181274414063</v>
      </c>
      <c r="G3848" s="69">
        <v>50.805679321289063</v>
      </c>
      <c r="H3848" s="69">
        <v>0.64819639921188354</v>
      </c>
      <c r="I3848" s="69">
        <v>70.419731140136719</v>
      </c>
      <c r="J3848" s="64">
        <v>0</v>
      </c>
    </row>
    <row r="3849" spans="1:10" x14ac:dyDescent="0.25">
      <c r="A3849" s="3" t="str">
        <f t="shared" si="60"/>
        <v>IndustrySchools9/9/2021 (3:58pm-5:00pm)8</v>
      </c>
      <c r="B3849" t="s">
        <v>62</v>
      </c>
      <c r="C3849" t="s">
        <v>93</v>
      </c>
      <c r="D3849" t="s">
        <v>173</v>
      </c>
      <c r="E3849" t="s">
        <v>181</v>
      </c>
      <c r="F3849" s="69">
        <v>78.28033447265625</v>
      </c>
      <c r="G3849" s="69">
        <v>77.563995361328125</v>
      </c>
      <c r="H3849" s="69">
        <v>0.80770653486251831</v>
      </c>
      <c r="I3849" s="69">
        <v>70.1416015625</v>
      </c>
      <c r="J3849" s="64">
        <v>0</v>
      </c>
    </row>
    <row r="3850" spans="1:10" x14ac:dyDescent="0.25">
      <c r="A3850" s="3" t="str">
        <f t="shared" si="60"/>
        <v>IndustrySchools9/9/2021 (3:58pm-5:00pm)9</v>
      </c>
      <c r="B3850" t="s">
        <v>62</v>
      </c>
      <c r="C3850" t="s">
        <v>93</v>
      </c>
      <c r="D3850" t="s">
        <v>173</v>
      </c>
      <c r="E3850" t="s">
        <v>182</v>
      </c>
      <c r="F3850" s="69">
        <v>104.16386413574219</v>
      </c>
      <c r="G3850" s="69">
        <v>103.59523010253906</v>
      </c>
      <c r="H3850" s="69">
        <v>1.0928840637207031</v>
      </c>
      <c r="I3850" s="69">
        <v>71.357192993164063</v>
      </c>
      <c r="J3850" s="64">
        <v>0</v>
      </c>
    </row>
    <row r="3851" spans="1:10" x14ac:dyDescent="0.25">
      <c r="A3851" s="3" t="str">
        <f t="shared" si="60"/>
        <v>IndustrySchools9/9/2021 (3:58pm-5:00pm)10</v>
      </c>
      <c r="B3851" t="s">
        <v>62</v>
      </c>
      <c r="C3851" t="s">
        <v>93</v>
      </c>
      <c r="D3851" t="s">
        <v>173</v>
      </c>
      <c r="E3851" t="s">
        <v>183</v>
      </c>
      <c r="F3851" s="69">
        <v>110.94659423828125</v>
      </c>
      <c r="G3851" s="69">
        <v>111.13524627685547</v>
      </c>
      <c r="H3851" s="69">
        <v>1.0877008438110352</v>
      </c>
      <c r="I3851" s="69">
        <v>74.793190002441406</v>
      </c>
      <c r="J3851" s="64">
        <v>0</v>
      </c>
    </row>
    <row r="3852" spans="1:10" x14ac:dyDescent="0.25">
      <c r="A3852" s="3" t="str">
        <f t="shared" si="60"/>
        <v>IndustrySchools9/9/2021 (3:58pm-5:00pm)11</v>
      </c>
      <c r="B3852" t="s">
        <v>62</v>
      </c>
      <c r="C3852" t="s">
        <v>93</v>
      </c>
      <c r="D3852" t="s">
        <v>173</v>
      </c>
      <c r="E3852" t="s">
        <v>184</v>
      </c>
      <c r="F3852" s="69">
        <v>115.84690093994141</v>
      </c>
      <c r="G3852" s="69">
        <v>116.63336944580078</v>
      </c>
      <c r="H3852" s="69">
        <v>1.0381530523300171</v>
      </c>
      <c r="I3852" s="69">
        <v>79.014633178710938</v>
      </c>
      <c r="J3852" s="64">
        <v>0</v>
      </c>
    </row>
    <row r="3853" spans="1:10" x14ac:dyDescent="0.25">
      <c r="A3853" s="3" t="str">
        <f t="shared" si="60"/>
        <v>IndustrySchools9/9/2021 (3:58pm-5:00pm)12</v>
      </c>
      <c r="B3853" t="s">
        <v>62</v>
      </c>
      <c r="C3853" t="s">
        <v>93</v>
      </c>
      <c r="D3853" t="s">
        <v>173</v>
      </c>
      <c r="E3853" t="s">
        <v>185</v>
      </c>
      <c r="F3853" s="69">
        <v>122.50165557861328</v>
      </c>
      <c r="G3853" s="69">
        <v>123.23777770996094</v>
      </c>
      <c r="H3853" s="69">
        <v>0.86101490259170532</v>
      </c>
      <c r="I3853" s="69">
        <v>83.081787109375</v>
      </c>
      <c r="J3853" s="64">
        <v>0</v>
      </c>
    </row>
    <row r="3854" spans="1:10" x14ac:dyDescent="0.25">
      <c r="A3854" s="3" t="str">
        <f t="shared" si="60"/>
        <v>IndustrySchools9/9/2021 (3:58pm-5:00pm)13</v>
      </c>
      <c r="B3854" t="s">
        <v>62</v>
      </c>
      <c r="C3854" t="s">
        <v>93</v>
      </c>
      <c r="D3854" t="s">
        <v>173</v>
      </c>
      <c r="E3854" t="s">
        <v>186</v>
      </c>
      <c r="F3854" s="69">
        <v>126.83054351806641</v>
      </c>
      <c r="G3854" s="69">
        <v>126.92420196533203</v>
      </c>
      <c r="H3854" s="69">
        <v>0.41749703884124756</v>
      </c>
      <c r="I3854" s="69">
        <v>85.885421752929688</v>
      </c>
      <c r="J3854" s="64">
        <v>0</v>
      </c>
    </row>
    <row r="3855" spans="1:10" x14ac:dyDescent="0.25">
      <c r="A3855" s="3" t="str">
        <f t="shared" si="60"/>
        <v>IndustrySchools9/9/2021 (3:58pm-5:00pm)14</v>
      </c>
      <c r="B3855" t="s">
        <v>62</v>
      </c>
      <c r="C3855" t="s">
        <v>93</v>
      </c>
      <c r="D3855" t="s">
        <v>173</v>
      </c>
      <c r="E3855" t="s">
        <v>187</v>
      </c>
      <c r="F3855" s="69">
        <v>135.26353454589844</v>
      </c>
      <c r="G3855" s="69">
        <v>135.16987609863281</v>
      </c>
      <c r="H3855" s="69">
        <v>0.41749700903892517</v>
      </c>
      <c r="I3855" s="69">
        <v>88.359092712402344</v>
      </c>
      <c r="J3855" s="64">
        <v>0</v>
      </c>
    </row>
    <row r="3856" spans="1:10" x14ac:dyDescent="0.25">
      <c r="A3856" s="3" t="str">
        <f t="shared" si="60"/>
        <v>IndustrySchools9/9/2021 (3:58pm-5:00pm)15</v>
      </c>
      <c r="B3856" t="s">
        <v>62</v>
      </c>
      <c r="C3856" t="s">
        <v>93</v>
      </c>
      <c r="D3856" t="s">
        <v>173</v>
      </c>
      <c r="E3856" t="s">
        <v>188</v>
      </c>
      <c r="F3856" s="69">
        <v>134.0648193359375</v>
      </c>
      <c r="G3856" s="69">
        <v>133.7197265625</v>
      </c>
      <c r="H3856" s="69">
        <v>1.0010025501251221</v>
      </c>
      <c r="I3856" s="69">
        <v>90.377021789550781</v>
      </c>
      <c r="J3856" s="64">
        <v>0</v>
      </c>
    </row>
    <row r="3857" spans="1:10" x14ac:dyDescent="0.25">
      <c r="A3857" s="3" t="str">
        <f t="shared" si="60"/>
        <v>IndustrySchools9/9/2021 (3:58pm-5:00pm)16</v>
      </c>
      <c r="B3857" t="s">
        <v>62</v>
      </c>
      <c r="C3857" t="s">
        <v>93</v>
      </c>
      <c r="D3857" t="s">
        <v>173</v>
      </c>
      <c r="E3857" t="s">
        <v>189</v>
      </c>
      <c r="F3857" s="69">
        <v>107.44741058349609</v>
      </c>
      <c r="G3857" s="69">
        <v>106.819091796875</v>
      </c>
      <c r="H3857" s="69">
        <v>1.2554031610488892</v>
      </c>
      <c r="I3857" s="69">
        <v>92.289039611816406</v>
      </c>
      <c r="J3857" s="64">
        <v>0</v>
      </c>
    </row>
    <row r="3858" spans="1:10" x14ac:dyDescent="0.25">
      <c r="A3858" s="3" t="str">
        <f t="shared" si="60"/>
        <v>IndustrySchools9/9/2021 (3:58pm-5:00pm)17</v>
      </c>
      <c r="B3858" t="s">
        <v>62</v>
      </c>
      <c r="C3858" t="s">
        <v>93</v>
      </c>
      <c r="D3858" t="s">
        <v>173</v>
      </c>
      <c r="E3858" t="s">
        <v>190</v>
      </c>
      <c r="F3858" s="69">
        <v>71.78106689453125</v>
      </c>
      <c r="G3858" s="69">
        <v>61.581756591796875</v>
      </c>
      <c r="H3858" s="69">
        <v>1.2672441005706787</v>
      </c>
      <c r="I3858" s="69">
        <v>92.050361633300781</v>
      </c>
      <c r="J3858" s="64">
        <v>0</v>
      </c>
    </row>
    <row r="3859" spans="1:10" x14ac:dyDescent="0.25">
      <c r="A3859" s="3" t="str">
        <f t="shared" si="60"/>
        <v>IndustrySchools9/9/2021 (3:58pm-5:00pm)18</v>
      </c>
      <c r="B3859" t="s">
        <v>62</v>
      </c>
      <c r="C3859" t="s">
        <v>93</v>
      </c>
      <c r="D3859" t="s">
        <v>173</v>
      </c>
      <c r="E3859" t="s">
        <v>191</v>
      </c>
      <c r="F3859" s="69">
        <v>58.789314270019531</v>
      </c>
      <c r="G3859" s="69">
        <v>60.153568267822266</v>
      </c>
      <c r="H3859" s="69">
        <v>1.3746892213821411</v>
      </c>
      <c r="I3859" s="69">
        <v>90.952926635742188</v>
      </c>
      <c r="J3859" s="64">
        <v>0</v>
      </c>
    </row>
    <row r="3860" spans="1:10" x14ac:dyDescent="0.25">
      <c r="A3860" s="3" t="str">
        <f t="shared" si="60"/>
        <v>IndustrySchools9/9/2021 (3:58pm-5:00pm)19</v>
      </c>
      <c r="B3860" t="s">
        <v>62</v>
      </c>
      <c r="C3860" t="s">
        <v>93</v>
      </c>
      <c r="D3860" t="s">
        <v>173</v>
      </c>
      <c r="E3860" t="s">
        <v>192</v>
      </c>
      <c r="F3860" s="69">
        <v>48.55755615234375</v>
      </c>
      <c r="G3860" s="69">
        <v>50.144416809082031</v>
      </c>
      <c r="H3860" s="69">
        <v>1.218158483505249</v>
      </c>
      <c r="I3860" s="69">
        <v>88.390022277832031</v>
      </c>
      <c r="J3860" s="64">
        <v>0</v>
      </c>
    </row>
    <row r="3861" spans="1:10" x14ac:dyDescent="0.25">
      <c r="A3861" s="3" t="str">
        <f t="shared" si="60"/>
        <v>IndustrySchools9/9/2021 (3:58pm-5:00pm)20</v>
      </c>
      <c r="B3861" t="s">
        <v>62</v>
      </c>
      <c r="C3861" t="s">
        <v>93</v>
      </c>
      <c r="D3861" t="s">
        <v>173</v>
      </c>
      <c r="E3861" t="s">
        <v>193</v>
      </c>
      <c r="F3861" s="69">
        <v>45.980655670166016</v>
      </c>
      <c r="G3861" s="69">
        <v>46.052085876464844</v>
      </c>
      <c r="H3861" s="69">
        <v>1.1187269687652588</v>
      </c>
      <c r="I3861" s="69">
        <v>84.551765441894531</v>
      </c>
      <c r="J3861" s="64">
        <v>0</v>
      </c>
    </row>
    <row r="3862" spans="1:10" x14ac:dyDescent="0.25">
      <c r="A3862" s="3" t="str">
        <f t="shared" si="60"/>
        <v>IndustrySchools9/9/2021 (3:58pm-5:00pm)21</v>
      </c>
      <c r="B3862" t="s">
        <v>62</v>
      </c>
      <c r="C3862" t="s">
        <v>93</v>
      </c>
      <c r="D3862" t="s">
        <v>173</v>
      </c>
      <c r="E3862" t="s">
        <v>194</v>
      </c>
      <c r="F3862" s="69">
        <v>40.984413146972656</v>
      </c>
      <c r="G3862" s="69">
        <v>40.562015533447266</v>
      </c>
      <c r="H3862" s="69">
        <v>0.93718063831329346</v>
      </c>
      <c r="I3862" s="69">
        <v>80.572502136230469</v>
      </c>
      <c r="J3862" s="64">
        <v>0</v>
      </c>
    </row>
    <row r="3863" spans="1:10" x14ac:dyDescent="0.25">
      <c r="A3863" s="3" t="str">
        <f t="shared" si="60"/>
        <v>IndustrySchools9/9/2021 (3:58pm-5:00pm)22</v>
      </c>
      <c r="B3863" t="s">
        <v>62</v>
      </c>
      <c r="C3863" t="s">
        <v>93</v>
      </c>
      <c r="D3863" t="s">
        <v>173</v>
      </c>
      <c r="E3863" t="s">
        <v>195</v>
      </c>
      <c r="F3863" s="69">
        <v>36.140613555908203</v>
      </c>
      <c r="G3863" s="69">
        <v>35.200725555419922</v>
      </c>
      <c r="H3863" s="69">
        <v>0.83951973915100098</v>
      </c>
      <c r="I3863" s="69">
        <v>77.730018615722656</v>
      </c>
      <c r="J3863" s="64">
        <v>0</v>
      </c>
    </row>
    <row r="3864" spans="1:10" x14ac:dyDescent="0.25">
      <c r="A3864" s="3" t="str">
        <f t="shared" si="60"/>
        <v>IndustrySchools9/9/2021 (3:58pm-5:00pm)23</v>
      </c>
      <c r="B3864" t="s">
        <v>62</v>
      </c>
      <c r="C3864" t="s">
        <v>93</v>
      </c>
      <c r="D3864" t="s">
        <v>173</v>
      </c>
      <c r="E3864" t="s">
        <v>196</v>
      </c>
      <c r="F3864" s="69">
        <v>31.481834411621094</v>
      </c>
      <c r="G3864" s="69">
        <v>31.064456939697266</v>
      </c>
      <c r="H3864" s="69">
        <v>0.74767524003982544</v>
      </c>
      <c r="I3864" s="69">
        <v>75.54376220703125</v>
      </c>
      <c r="J3864" s="64">
        <v>0</v>
      </c>
    </row>
    <row r="3865" spans="1:10" x14ac:dyDescent="0.25">
      <c r="A3865" s="3" t="str">
        <f t="shared" si="60"/>
        <v>IndustrySchools9/9/2021 (3:58pm-5:00pm)24</v>
      </c>
      <c r="B3865" t="s">
        <v>62</v>
      </c>
      <c r="C3865" t="s">
        <v>93</v>
      </c>
      <c r="D3865" t="s">
        <v>173</v>
      </c>
      <c r="E3865" t="s">
        <v>197</v>
      </c>
      <c r="F3865" s="69">
        <v>28.246166229248047</v>
      </c>
      <c r="G3865" s="69">
        <v>28.074787139892578</v>
      </c>
      <c r="H3865" s="69">
        <v>1.0220240354537964</v>
      </c>
      <c r="I3865" s="69">
        <v>74.081245422363281</v>
      </c>
      <c r="J3865" s="64">
        <v>0</v>
      </c>
    </row>
    <row r="3866" spans="1:10" x14ac:dyDescent="0.25">
      <c r="A3866" s="3" t="str">
        <f t="shared" si="60"/>
        <v>IndustrySchoolsAverage Event Day (5:00pm-6:00pm)1</v>
      </c>
      <c r="B3866" t="s">
        <v>62</v>
      </c>
      <c r="C3866" t="s">
        <v>93</v>
      </c>
      <c r="D3866" t="s">
        <v>167</v>
      </c>
      <c r="E3866" t="s">
        <v>174</v>
      </c>
      <c r="F3866" s="69">
        <v>23.340904235839844</v>
      </c>
      <c r="G3866" s="69">
        <v>23.604110717773438</v>
      </c>
      <c r="H3866" s="69">
        <v>0.19666843116283417</v>
      </c>
      <c r="I3866" s="69">
        <v>72.310493469238281</v>
      </c>
      <c r="J3866" s="64">
        <v>0</v>
      </c>
    </row>
    <row r="3867" spans="1:10" x14ac:dyDescent="0.25">
      <c r="A3867" s="3" t="str">
        <f t="shared" si="60"/>
        <v>IndustrySchoolsAverage Event Day (5:00pm-6:00pm)2</v>
      </c>
      <c r="B3867" t="s">
        <v>62</v>
      </c>
      <c r="C3867" t="s">
        <v>93</v>
      </c>
      <c r="D3867" t="s">
        <v>167</v>
      </c>
      <c r="E3867" t="s">
        <v>175</v>
      </c>
      <c r="F3867" s="69">
        <v>23.468952178955078</v>
      </c>
      <c r="G3867" s="69">
        <v>23.820621490478516</v>
      </c>
      <c r="H3867" s="69">
        <v>0.17299026250839233</v>
      </c>
      <c r="I3867" s="69">
        <v>71.040321350097656</v>
      </c>
      <c r="J3867" s="64">
        <v>0</v>
      </c>
    </row>
    <row r="3868" spans="1:10" x14ac:dyDescent="0.25">
      <c r="A3868" s="3" t="str">
        <f t="shared" si="60"/>
        <v>IndustrySchoolsAverage Event Day (5:00pm-6:00pm)3</v>
      </c>
      <c r="B3868" t="s">
        <v>62</v>
      </c>
      <c r="C3868" t="s">
        <v>93</v>
      </c>
      <c r="D3868" t="s">
        <v>167</v>
      </c>
      <c r="E3868" t="s">
        <v>176</v>
      </c>
      <c r="F3868" s="69">
        <v>23.158260345458984</v>
      </c>
      <c r="G3868" s="69">
        <v>23.394941329956055</v>
      </c>
      <c r="H3868" s="69">
        <v>0.17398858070373535</v>
      </c>
      <c r="I3868" s="69">
        <v>70.1138916015625</v>
      </c>
      <c r="J3868" s="64">
        <v>0</v>
      </c>
    </row>
    <row r="3869" spans="1:10" x14ac:dyDescent="0.25">
      <c r="A3869" s="3" t="str">
        <f t="shared" si="60"/>
        <v>IndustrySchoolsAverage Event Day (5:00pm-6:00pm)4</v>
      </c>
      <c r="B3869" t="s">
        <v>62</v>
      </c>
      <c r="C3869" t="s">
        <v>93</v>
      </c>
      <c r="D3869" t="s">
        <v>167</v>
      </c>
      <c r="E3869" t="s">
        <v>177</v>
      </c>
      <c r="F3869" s="69">
        <v>23.117927551269531</v>
      </c>
      <c r="G3869" s="69">
        <v>23.156341552734375</v>
      </c>
      <c r="H3869" s="69">
        <v>0.17674484848976135</v>
      </c>
      <c r="I3869" s="69">
        <v>69.501976013183594</v>
      </c>
      <c r="J3869" s="64">
        <v>0</v>
      </c>
    </row>
    <row r="3870" spans="1:10" x14ac:dyDescent="0.25">
      <c r="A3870" s="3" t="str">
        <f t="shared" si="60"/>
        <v>IndustrySchoolsAverage Event Day (5:00pm-6:00pm)5</v>
      </c>
      <c r="B3870" t="s">
        <v>62</v>
      </c>
      <c r="C3870" t="s">
        <v>93</v>
      </c>
      <c r="D3870" t="s">
        <v>167</v>
      </c>
      <c r="E3870" t="s">
        <v>178</v>
      </c>
      <c r="F3870" s="69">
        <v>24.527702331542969</v>
      </c>
      <c r="G3870" s="69">
        <v>24.402956008911133</v>
      </c>
      <c r="H3870" s="69">
        <v>0.1795942485332489</v>
      </c>
      <c r="I3870" s="69">
        <v>68.94110107421875</v>
      </c>
      <c r="J3870" s="64">
        <v>0</v>
      </c>
    </row>
    <row r="3871" spans="1:10" x14ac:dyDescent="0.25">
      <c r="A3871" s="3" t="str">
        <f t="shared" si="60"/>
        <v>IndustrySchoolsAverage Event Day (5:00pm-6:00pm)6</v>
      </c>
      <c r="B3871" t="s">
        <v>62</v>
      </c>
      <c r="C3871" t="s">
        <v>93</v>
      </c>
      <c r="D3871" t="s">
        <v>167</v>
      </c>
      <c r="E3871" t="s">
        <v>179</v>
      </c>
      <c r="F3871" s="69">
        <v>28.141258239746094</v>
      </c>
      <c r="G3871" s="69">
        <v>28.749622344970703</v>
      </c>
      <c r="H3871" s="69">
        <v>0.3264726996421814</v>
      </c>
      <c r="I3871" s="69">
        <v>68.546730041503906</v>
      </c>
      <c r="J3871" s="64">
        <v>0</v>
      </c>
    </row>
    <row r="3872" spans="1:10" x14ac:dyDescent="0.25">
      <c r="A3872" s="3" t="str">
        <f t="shared" si="60"/>
        <v>IndustrySchoolsAverage Event Day (5:00pm-6:00pm)7</v>
      </c>
      <c r="B3872" t="s">
        <v>62</v>
      </c>
      <c r="C3872" t="s">
        <v>93</v>
      </c>
      <c r="D3872" t="s">
        <v>167</v>
      </c>
      <c r="E3872" t="s">
        <v>180</v>
      </c>
      <c r="F3872" s="69">
        <v>36.710983276367188</v>
      </c>
      <c r="G3872" s="69">
        <v>37.497886657714844</v>
      </c>
      <c r="H3872" s="69">
        <v>0.44774726033210754</v>
      </c>
      <c r="I3872" s="69">
        <v>68.362602233886719</v>
      </c>
      <c r="J3872" s="64">
        <v>0</v>
      </c>
    </row>
    <row r="3873" spans="1:10" x14ac:dyDescent="0.25">
      <c r="A3873" s="3" t="str">
        <f t="shared" si="60"/>
        <v>IndustrySchoolsAverage Event Day (5:00pm-6:00pm)8</v>
      </c>
      <c r="B3873" t="s">
        <v>62</v>
      </c>
      <c r="C3873" t="s">
        <v>93</v>
      </c>
      <c r="D3873" t="s">
        <v>167</v>
      </c>
      <c r="E3873" t="s">
        <v>181</v>
      </c>
      <c r="F3873" s="69">
        <v>49.560222625732422</v>
      </c>
      <c r="G3873" s="69">
        <v>49.335849761962891</v>
      </c>
      <c r="H3873" s="69">
        <v>0.51189935207366943</v>
      </c>
      <c r="I3873" s="69">
        <v>69.164543151855469</v>
      </c>
      <c r="J3873" s="64">
        <v>0</v>
      </c>
    </row>
    <row r="3874" spans="1:10" x14ac:dyDescent="0.25">
      <c r="A3874" s="3" t="str">
        <f t="shared" si="60"/>
        <v>IndustrySchoolsAverage Event Day (5:00pm-6:00pm)9</v>
      </c>
      <c r="B3874" t="s">
        <v>62</v>
      </c>
      <c r="C3874" t="s">
        <v>93</v>
      </c>
      <c r="D3874" t="s">
        <v>167</v>
      </c>
      <c r="E3874" t="s">
        <v>182</v>
      </c>
      <c r="F3874" s="69">
        <v>63.015148162841797</v>
      </c>
      <c r="G3874" s="69">
        <v>62.682884216308594</v>
      </c>
      <c r="H3874" s="69">
        <v>0.56779396533966064</v>
      </c>
      <c r="I3874" s="69">
        <v>71.781913757324219</v>
      </c>
      <c r="J3874" s="64">
        <v>0</v>
      </c>
    </row>
    <row r="3875" spans="1:10" x14ac:dyDescent="0.25">
      <c r="A3875" s="3" t="str">
        <f t="shared" si="60"/>
        <v>IndustrySchoolsAverage Event Day (5:00pm-6:00pm)10</v>
      </c>
      <c r="B3875" t="s">
        <v>62</v>
      </c>
      <c r="C3875" t="s">
        <v>93</v>
      </c>
      <c r="D3875" t="s">
        <v>167</v>
      </c>
      <c r="E3875" t="s">
        <v>183</v>
      </c>
      <c r="F3875" s="69">
        <v>71.201911926269531</v>
      </c>
      <c r="G3875" s="69">
        <v>71.254013061523438</v>
      </c>
      <c r="H3875" s="69">
        <v>0.63707071542739868</v>
      </c>
      <c r="I3875" s="69">
        <v>75.784347534179688</v>
      </c>
      <c r="J3875" s="64">
        <v>0</v>
      </c>
    </row>
    <row r="3876" spans="1:10" x14ac:dyDescent="0.25">
      <c r="A3876" s="3" t="str">
        <f t="shared" si="60"/>
        <v>IndustrySchoolsAverage Event Day (5:00pm-6:00pm)11</v>
      </c>
      <c r="B3876" t="s">
        <v>62</v>
      </c>
      <c r="C3876" t="s">
        <v>93</v>
      </c>
      <c r="D3876" t="s">
        <v>167</v>
      </c>
      <c r="E3876" t="s">
        <v>184</v>
      </c>
      <c r="F3876" s="69">
        <v>75.053085327148438</v>
      </c>
      <c r="G3876" s="69">
        <v>75.046592712402344</v>
      </c>
      <c r="H3876" s="69">
        <v>0.61079639196395874</v>
      </c>
      <c r="I3876" s="69">
        <v>79.230201721191406</v>
      </c>
      <c r="J3876" s="64">
        <v>0</v>
      </c>
    </row>
    <row r="3877" spans="1:10" x14ac:dyDescent="0.25">
      <c r="A3877" s="3" t="str">
        <f t="shared" si="60"/>
        <v>IndustrySchoolsAverage Event Day (5:00pm-6:00pm)12</v>
      </c>
      <c r="B3877" t="s">
        <v>62</v>
      </c>
      <c r="C3877" t="s">
        <v>93</v>
      </c>
      <c r="D3877" t="s">
        <v>167</v>
      </c>
      <c r="E3877" t="s">
        <v>185</v>
      </c>
      <c r="F3877" s="69">
        <v>78.665077209472656</v>
      </c>
      <c r="G3877" s="69">
        <v>78.473098754882813</v>
      </c>
      <c r="H3877" s="69">
        <v>0.5072750449180603</v>
      </c>
      <c r="I3877" s="69">
        <v>83.042686462402344</v>
      </c>
      <c r="J3877" s="64">
        <v>0</v>
      </c>
    </row>
    <row r="3878" spans="1:10" x14ac:dyDescent="0.25">
      <c r="A3878" s="3" t="str">
        <f t="shared" si="60"/>
        <v>IndustrySchoolsAverage Event Day (5:00pm-6:00pm)13</v>
      </c>
      <c r="B3878" t="s">
        <v>62</v>
      </c>
      <c r="C3878" t="s">
        <v>93</v>
      </c>
      <c r="D3878" t="s">
        <v>167</v>
      </c>
      <c r="E3878" t="s">
        <v>186</v>
      </c>
      <c r="F3878" s="69">
        <v>80.894683837890625</v>
      </c>
      <c r="G3878" s="69">
        <v>80.685089111328125</v>
      </c>
      <c r="H3878" s="69">
        <v>0.23888410627841949</v>
      </c>
      <c r="I3878" s="69">
        <v>86.276161193847656</v>
      </c>
      <c r="J3878" s="64">
        <v>0</v>
      </c>
    </row>
    <row r="3879" spans="1:10" x14ac:dyDescent="0.25">
      <c r="A3879" s="3" t="str">
        <f t="shared" si="60"/>
        <v>IndustrySchoolsAverage Event Day (5:00pm-6:00pm)14</v>
      </c>
      <c r="B3879" t="s">
        <v>62</v>
      </c>
      <c r="C3879" t="s">
        <v>93</v>
      </c>
      <c r="D3879" t="s">
        <v>167</v>
      </c>
      <c r="E3879" t="s">
        <v>187</v>
      </c>
      <c r="F3879" s="69">
        <v>82.774726867675781</v>
      </c>
      <c r="G3879" s="69">
        <v>82.997955322265625</v>
      </c>
      <c r="H3879" s="69">
        <v>0.23641544580459595</v>
      </c>
      <c r="I3879" s="69">
        <v>88.36065673828125</v>
      </c>
      <c r="J3879" s="64">
        <v>0</v>
      </c>
    </row>
    <row r="3880" spans="1:10" x14ac:dyDescent="0.25">
      <c r="A3880" s="3" t="str">
        <f t="shared" si="60"/>
        <v>IndustrySchoolsAverage Event Day (5:00pm-6:00pm)15</v>
      </c>
      <c r="B3880" t="s">
        <v>62</v>
      </c>
      <c r="C3880" t="s">
        <v>93</v>
      </c>
      <c r="D3880" t="s">
        <v>167</v>
      </c>
      <c r="E3880" t="s">
        <v>188</v>
      </c>
      <c r="F3880" s="69">
        <v>83.019950866699219</v>
      </c>
      <c r="G3880" s="69">
        <v>82.540321350097656</v>
      </c>
      <c r="H3880" s="69">
        <v>0.47917720675468445</v>
      </c>
      <c r="I3880" s="69">
        <v>89.892555236816406</v>
      </c>
      <c r="J3880" s="64">
        <v>0</v>
      </c>
    </row>
    <row r="3881" spans="1:10" x14ac:dyDescent="0.25">
      <c r="A3881" s="3" t="str">
        <f t="shared" si="60"/>
        <v>IndustrySchoolsAverage Event Day (5:00pm-6:00pm)16</v>
      </c>
      <c r="B3881" t="s">
        <v>62</v>
      </c>
      <c r="C3881" t="s">
        <v>93</v>
      </c>
      <c r="D3881" t="s">
        <v>167</v>
      </c>
      <c r="E3881" t="s">
        <v>189</v>
      </c>
      <c r="F3881" s="69">
        <v>73.595932006835938</v>
      </c>
      <c r="G3881" s="69">
        <v>72.799087524414063</v>
      </c>
      <c r="H3881" s="69">
        <v>0.64449131488800049</v>
      </c>
      <c r="I3881" s="69">
        <v>90.636566162109375</v>
      </c>
      <c r="J3881" s="64">
        <v>0</v>
      </c>
    </row>
    <row r="3882" spans="1:10" x14ac:dyDescent="0.25">
      <c r="A3882" s="3" t="str">
        <f t="shared" si="60"/>
        <v>IndustrySchoolsAverage Event Day (5:00pm-6:00pm)17</v>
      </c>
      <c r="B3882" t="s">
        <v>62</v>
      </c>
      <c r="C3882" t="s">
        <v>93</v>
      </c>
      <c r="D3882" t="s">
        <v>167</v>
      </c>
      <c r="E3882" t="s">
        <v>190</v>
      </c>
      <c r="F3882" s="69">
        <v>55.378517150878906</v>
      </c>
      <c r="G3882" s="69">
        <v>55.147201538085938</v>
      </c>
      <c r="H3882" s="69">
        <v>0.73630321025848389</v>
      </c>
      <c r="I3882" s="69">
        <v>90.712043762207031</v>
      </c>
      <c r="J3882" s="64">
        <v>0</v>
      </c>
    </row>
    <row r="3883" spans="1:10" x14ac:dyDescent="0.25">
      <c r="A3883" s="3" t="str">
        <f t="shared" si="60"/>
        <v>IndustrySchoolsAverage Event Day (5:00pm-6:00pm)18</v>
      </c>
      <c r="B3883" t="s">
        <v>62</v>
      </c>
      <c r="C3883" t="s">
        <v>93</v>
      </c>
      <c r="D3883" t="s">
        <v>167</v>
      </c>
      <c r="E3883" t="s">
        <v>191</v>
      </c>
      <c r="F3883" s="69">
        <v>43.498561859130859</v>
      </c>
      <c r="G3883" s="69">
        <v>37.7130126953125</v>
      </c>
      <c r="H3883" s="69">
        <v>0.61947846412658691</v>
      </c>
      <c r="I3883" s="69">
        <v>89.467964172363281</v>
      </c>
      <c r="J3883" s="64">
        <v>0</v>
      </c>
    </row>
    <row r="3884" spans="1:10" x14ac:dyDescent="0.25">
      <c r="A3884" s="3" t="str">
        <f t="shared" si="60"/>
        <v>IndustrySchoolsAverage Event Day (5:00pm-6:00pm)19</v>
      </c>
      <c r="B3884" t="s">
        <v>62</v>
      </c>
      <c r="C3884" t="s">
        <v>93</v>
      </c>
      <c r="D3884" t="s">
        <v>167</v>
      </c>
      <c r="E3884" t="s">
        <v>192</v>
      </c>
      <c r="F3884" s="69">
        <v>42.107181549072266</v>
      </c>
      <c r="G3884" s="69">
        <v>43.666389465332031</v>
      </c>
      <c r="H3884" s="69">
        <v>0.55709075927734375</v>
      </c>
      <c r="I3884" s="69">
        <v>87.823989868164063</v>
      </c>
      <c r="J3884" s="64">
        <v>0</v>
      </c>
    </row>
    <row r="3885" spans="1:10" x14ac:dyDescent="0.25">
      <c r="A3885" s="3" t="str">
        <f t="shared" si="60"/>
        <v>IndustrySchoolsAverage Event Day (5:00pm-6:00pm)20</v>
      </c>
      <c r="B3885" t="s">
        <v>62</v>
      </c>
      <c r="C3885" t="s">
        <v>93</v>
      </c>
      <c r="D3885" t="s">
        <v>167</v>
      </c>
      <c r="E3885" t="s">
        <v>193</v>
      </c>
      <c r="F3885" s="69">
        <v>38.952793121337891</v>
      </c>
      <c r="G3885" s="69">
        <v>39.876323699951172</v>
      </c>
      <c r="H3885" s="69">
        <v>0.47199317812919617</v>
      </c>
      <c r="I3885" s="69">
        <v>85.1343994140625</v>
      </c>
      <c r="J3885" s="64">
        <v>0</v>
      </c>
    </row>
    <row r="3886" spans="1:10" x14ac:dyDescent="0.25">
      <c r="A3886" s="3" t="str">
        <f t="shared" si="60"/>
        <v>IndustrySchoolsAverage Event Day (5:00pm-6:00pm)21</v>
      </c>
      <c r="B3886" t="s">
        <v>62</v>
      </c>
      <c r="C3886" t="s">
        <v>93</v>
      </c>
      <c r="D3886" t="s">
        <v>167</v>
      </c>
      <c r="E3886" t="s">
        <v>194</v>
      </c>
      <c r="F3886" s="69">
        <v>36.785491943359375</v>
      </c>
      <c r="G3886" s="69">
        <v>37.151744842529297</v>
      </c>
      <c r="H3886" s="69">
        <v>0.58417081832885742</v>
      </c>
      <c r="I3886" s="69">
        <v>81.125831604003906</v>
      </c>
      <c r="J3886" s="64">
        <v>0</v>
      </c>
    </row>
    <row r="3887" spans="1:10" x14ac:dyDescent="0.25">
      <c r="A3887" s="3" t="str">
        <f t="shared" si="60"/>
        <v>IndustrySchoolsAverage Event Day (5:00pm-6:00pm)22</v>
      </c>
      <c r="B3887" t="s">
        <v>62</v>
      </c>
      <c r="C3887" t="s">
        <v>93</v>
      </c>
      <c r="D3887" t="s">
        <v>167</v>
      </c>
      <c r="E3887" t="s">
        <v>195</v>
      </c>
      <c r="F3887" s="69">
        <v>33.263290405273438</v>
      </c>
      <c r="G3887" s="69">
        <v>33.351863861083984</v>
      </c>
      <c r="H3887" s="69">
        <v>0.51215726137161255</v>
      </c>
      <c r="I3887" s="69">
        <v>77.507987976074219</v>
      </c>
      <c r="J3887" s="64">
        <v>0</v>
      </c>
    </row>
    <row r="3888" spans="1:10" x14ac:dyDescent="0.25">
      <c r="A3888" s="3" t="str">
        <f t="shared" si="60"/>
        <v>IndustrySchoolsAverage Event Day (5:00pm-6:00pm)23</v>
      </c>
      <c r="B3888" t="s">
        <v>62</v>
      </c>
      <c r="C3888" t="s">
        <v>93</v>
      </c>
      <c r="D3888" t="s">
        <v>167</v>
      </c>
      <c r="E3888" t="s">
        <v>196</v>
      </c>
      <c r="F3888" s="69">
        <v>30.011941909790039</v>
      </c>
      <c r="G3888" s="69">
        <v>29.691099166870117</v>
      </c>
      <c r="H3888" s="69">
        <v>0.36722245812416077</v>
      </c>
      <c r="I3888" s="69">
        <v>75.230873107910156</v>
      </c>
      <c r="J3888" s="64">
        <v>0</v>
      </c>
    </row>
    <row r="3889" spans="1:10" x14ac:dyDescent="0.25">
      <c r="A3889" s="3" t="str">
        <f t="shared" si="60"/>
        <v>IndustrySchoolsAverage Event Day (5:00pm-6:00pm)24</v>
      </c>
      <c r="B3889" t="s">
        <v>62</v>
      </c>
      <c r="C3889" t="s">
        <v>93</v>
      </c>
      <c r="D3889" t="s">
        <v>167</v>
      </c>
      <c r="E3889" t="s">
        <v>197</v>
      </c>
      <c r="F3889" s="69">
        <v>27.106698989868164</v>
      </c>
      <c r="G3889" s="69">
        <v>26.806396484375</v>
      </c>
      <c r="H3889" s="69">
        <v>0.34982606768608093</v>
      </c>
      <c r="I3889" s="69">
        <v>73.247779846191406</v>
      </c>
      <c r="J3889" s="64">
        <v>0</v>
      </c>
    </row>
    <row r="3890" spans="1:10" x14ac:dyDescent="0.25">
      <c r="A3890" s="3" t="str">
        <f t="shared" si="60"/>
        <v>IndustryUnknown/Other6/17/2021 (5:00pm-6:00pm)1</v>
      </c>
      <c r="B3890" t="s">
        <v>62</v>
      </c>
      <c r="C3890" t="s">
        <v>94</v>
      </c>
      <c r="D3890" t="s">
        <v>170</v>
      </c>
      <c r="E3890" t="s">
        <v>174</v>
      </c>
      <c r="F3890" s="69" t="s">
        <v>208</v>
      </c>
      <c r="G3890" s="69" t="s">
        <v>208</v>
      </c>
      <c r="H3890" s="69" t="s">
        <v>208</v>
      </c>
      <c r="I3890" s="69" t="s">
        <v>208</v>
      </c>
      <c r="J3890" s="64">
        <v>1</v>
      </c>
    </row>
    <row r="3891" spans="1:10" x14ac:dyDescent="0.25">
      <c r="A3891" s="3" t="str">
        <f t="shared" si="60"/>
        <v>IndustryUnknown/Other6/17/2021 (5:00pm-6:00pm)2</v>
      </c>
      <c r="B3891" t="s">
        <v>62</v>
      </c>
      <c r="C3891" t="s">
        <v>94</v>
      </c>
      <c r="D3891" t="s">
        <v>170</v>
      </c>
      <c r="E3891" t="s">
        <v>175</v>
      </c>
      <c r="F3891" s="69" t="s">
        <v>208</v>
      </c>
      <c r="G3891" s="69" t="s">
        <v>208</v>
      </c>
      <c r="H3891" s="69" t="s">
        <v>208</v>
      </c>
      <c r="I3891" s="69" t="s">
        <v>208</v>
      </c>
      <c r="J3891" s="64">
        <v>1</v>
      </c>
    </row>
    <row r="3892" spans="1:10" x14ac:dyDescent="0.25">
      <c r="A3892" s="3" t="str">
        <f t="shared" si="60"/>
        <v>IndustryUnknown/Other6/17/2021 (5:00pm-6:00pm)3</v>
      </c>
      <c r="B3892" t="s">
        <v>62</v>
      </c>
      <c r="C3892" t="s">
        <v>94</v>
      </c>
      <c r="D3892" t="s">
        <v>170</v>
      </c>
      <c r="E3892" t="s">
        <v>176</v>
      </c>
      <c r="F3892" s="69" t="s">
        <v>208</v>
      </c>
      <c r="G3892" s="69" t="s">
        <v>208</v>
      </c>
      <c r="H3892" s="69" t="s">
        <v>208</v>
      </c>
      <c r="I3892" s="69" t="s">
        <v>208</v>
      </c>
      <c r="J3892" s="64">
        <v>1</v>
      </c>
    </row>
    <row r="3893" spans="1:10" x14ac:dyDescent="0.25">
      <c r="A3893" s="3" t="str">
        <f t="shared" si="60"/>
        <v>IndustryUnknown/Other6/17/2021 (5:00pm-6:00pm)4</v>
      </c>
      <c r="B3893" t="s">
        <v>62</v>
      </c>
      <c r="C3893" t="s">
        <v>94</v>
      </c>
      <c r="D3893" t="s">
        <v>170</v>
      </c>
      <c r="E3893" t="s">
        <v>177</v>
      </c>
      <c r="F3893" s="69" t="s">
        <v>208</v>
      </c>
      <c r="G3893" s="69" t="s">
        <v>208</v>
      </c>
      <c r="H3893" s="69" t="s">
        <v>208</v>
      </c>
      <c r="I3893" s="69" t="s">
        <v>208</v>
      </c>
      <c r="J3893" s="64">
        <v>1</v>
      </c>
    </row>
    <row r="3894" spans="1:10" x14ac:dyDescent="0.25">
      <c r="A3894" s="3" t="str">
        <f t="shared" si="60"/>
        <v>IndustryUnknown/Other6/17/2021 (5:00pm-6:00pm)5</v>
      </c>
      <c r="B3894" t="s">
        <v>62</v>
      </c>
      <c r="C3894" t="s">
        <v>94</v>
      </c>
      <c r="D3894" t="s">
        <v>170</v>
      </c>
      <c r="E3894" t="s">
        <v>178</v>
      </c>
      <c r="F3894" s="69" t="s">
        <v>208</v>
      </c>
      <c r="G3894" s="69" t="s">
        <v>208</v>
      </c>
      <c r="H3894" s="69" t="s">
        <v>208</v>
      </c>
      <c r="I3894" s="69" t="s">
        <v>208</v>
      </c>
      <c r="J3894" s="64">
        <v>1</v>
      </c>
    </row>
    <row r="3895" spans="1:10" x14ac:dyDescent="0.25">
      <c r="A3895" s="3" t="str">
        <f t="shared" si="60"/>
        <v>IndustryUnknown/Other6/17/2021 (5:00pm-6:00pm)6</v>
      </c>
      <c r="B3895" t="s">
        <v>62</v>
      </c>
      <c r="C3895" t="s">
        <v>94</v>
      </c>
      <c r="D3895" t="s">
        <v>170</v>
      </c>
      <c r="E3895" t="s">
        <v>179</v>
      </c>
      <c r="F3895" s="69" t="s">
        <v>208</v>
      </c>
      <c r="G3895" s="69" t="s">
        <v>208</v>
      </c>
      <c r="H3895" s="69" t="s">
        <v>208</v>
      </c>
      <c r="I3895" s="69" t="s">
        <v>208</v>
      </c>
      <c r="J3895" s="64">
        <v>1</v>
      </c>
    </row>
    <row r="3896" spans="1:10" x14ac:dyDescent="0.25">
      <c r="A3896" s="3" t="str">
        <f t="shared" si="60"/>
        <v>IndustryUnknown/Other6/17/2021 (5:00pm-6:00pm)7</v>
      </c>
      <c r="B3896" t="s">
        <v>62</v>
      </c>
      <c r="C3896" t="s">
        <v>94</v>
      </c>
      <c r="D3896" t="s">
        <v>170</v>
      </c>
      <c r="E3896" t="s">
        <v>180</v>
      </c>
      <c r="F3896" s="69" t="s">
        <v>208</v>
      </c>
      <c r="G3896" s="69" t="s">
        <v>208</v>
      </c>
      <c r="H3896" s="69" t="s">
        <v>208</v>
      </c>
      <c r="I3896" s="69" t="s">
        <v>208</v>
      </c>
      <c r="J3896" s="64">
        <v>1</v>
      </c>
    </row>
    <row r="3897" spans="1:10" x14ac:dyDescent="0.25">
      <c r="A3897" s="3" t="str">
        <f t="shared" si="60"/>
        <v>IndustryUnknown/Other6/17/2021 (5:00pm-6:00pm)8</v>
      </c>
      <c r="B3897" t="s">
        <v>62</v>
      </c>
      <c r="C3897" t="s">
        <v>94</v>
      </c>
      <c r="D3897" t="s">
        <v>170</v>
      </c>
      <c r="E3897" t="s">
        <v>181</v>
      </c>
      <c r="F3897" s="69" t="s">
        <v>208</v>
      </c>
      <c r="G3897" s="69" t="s">
        <v>208</v>
      </c>
      <c r="H3897" s="69" t="s">
        <v>208</v>
      </c>
      <c r="I3897" s="69" t="s">
        <v>208</v>
      </c>
      <c r="J3897" s="64">
        <v>1</v>
      </c>
    </row>
    <row r="3898" spans="1:10" x14ac:dyDescent="0.25">
      <c r="A3898" s="3" t="str">
        <f t="shared" si="60"/>
        <v>IndustryUnknown/Other6/17/2021 (5:00pm-6:00pm)9</v>
      </c>
      <c r="B3898" t="s">
        <v>62</v>
      </c>
      <c r="C3898" t="s">
        <v>94</v>
      </c>
      <c r="D3898" t="s">
        <v>170</v>
      </c>
      <c r="E3898" t="s">
        <v>182</v>
      </c>
      <c r="F3898" s="69" t="s">
        <v>208</v>
      </c>
      <c r="G3898" s="69" t="s">
        <v>208</v>
      </c>
      <c r="H3898" s="69" t="s">
        <v>208</v>
      </c>
      <c r="I3898" s="69" t="s">
        <v>208</v>
      </c>
      <c r="J3898" s="64">
        <v>1</v>
      </c>
    </row>
    <row r="3899" spans="1:10" x14ac:dyDescent="0.25">
      <c r="A3899" s="3" t="str">
        <f t="shared" si="60"/>
        <v>IndustryUnknown/Other6/17/2021 (5:00pm-6:00pm)10</v>
      </c>
      <c r="B3899" t="s">
        <v>62</v>
      </c>
      <c r="C3899" t="s">
        <v>94</v>
      </c>
      <c r="D3899" t="s">
        <v>170</v>
      </c>
      <c r="E3899" t="s">
        <v>183</v>
      </c>
      <c r="F3899" s="69" t="s">
        <v>208</v>
      </c>
      <c r="G3899" s="69" t="s">
        <v>208</v>
      </c>
      <c r="H3899" s="69" t="s">
        <v>208</v>
      </c>
      <c r="I3899" s="69" t="s">
        <v>208</v>
      </c>
      <c r="J3899" s="64">
        <v>1</v>
      </c>
    </row>
    <row r="3900" spans="1:10" x14ac:dyDescent="0.25">
      <c r="A3900" s="3" t="str">
        <f t="shared" si="60"/>
        <v>IndustryUnknown/Other6/17/2021 (5:00pm-6:00pm)11</v>
      </c>
      <c r="B3900" t="s">
        <v>62</v>
      </c>
      <c r="C3900" t="s">
        <v>94</v>
      </c>
      <c r="D3900" t="s">
        <v>170</v>
      </c>
      <c r="E3900" t="s">
        <v>184</v>
      </c>
      <c r="F3900" s="69" t="s">
        <v>208</v>
      </c>
      <c r="G3900" s="69" t="s">
        <v>208</v>
      </c>
      <c r="H3900" s="69" t="s">
        <v>208</v>
      </c>
      <c r="I3900" s="69" t="s">
        <v>208</v>
      </c>
      <c r="J3900" s="64">
        <v>1</v>
      </c>
    </row>
    <row r="3901" spans="1:10" x14ac:dyDescent="0.25">
      <c r="A3901" s="3" t="str">
        <f t="shared" si="60"/>
        <v>IndustryUnknown/Other6/17/2021 (5:00pm-6:00pm)12</v>
      </c>
      <c r="B3901" t="s">
        <v>62</v>
      </c>
      <c r="C3901" t="s">
        <v>94</v>
      </c>
      <c r="D3901" t="s">
        <v>170</v>
      </c>
      <c r="E3901" t="s">
        <v>185</v>
      </c>
      <c r="F3901" s="69" t="s">
        <v>208</v>
      </c>
      <c r="G3901" s="69" t="s">
        <v>208</v>
      </c>
      <c r="H3901" s="69" t="s">
        <v>208</v>
      </c>
      <c r="I3901" s="69" t="s">
        <v>208</v>
      </c>
      <c r="J3901" s="64">
        <v>1</v>
      </c>
    </row>
    <row r="3902" spans="1:10" x14ac:dyDescent="0.25">
      <c r="A3902" s="3" t="str">
        <f t="shared" si="60"/>
        <v>IndustryUnknown/Other6/17/2021 (5:00pm-6:00pm)13</v>
      </c>
      <c r="B3902" t="s">
        <v>62</v>
      </c>
      <c r="C3902" t="s">
        <v>94</v>
      </c>
      <c r="D3902" t="s">
        <v>170</v>
      </c>
      <c r="E3902" t="s">
        <v>186</v>
      </c>
      <c r="F3902" s="69" t="s">
        <v>208</v>
      </c>
      <c r="G3902" s="69" t="s">
        <v>208</v>
      </c>
      <c r="H3902" s="69" t="s">
        <v>208</v>
      </c>
      <c r="I3902" s="69" t="s">
        <v>208</v>
      </c>
      <c r="J3902" s="64">
        <v>1</v>
      </c>
    </row>
    <row r="3903" spans="1:10" x14ac:dyDescent="0.25">
      <c r="A3903" s="3" t="str">
        <f t="shared" si="60"/>
        <v>IndustryUnknown/Other6/17/2021 (5:00pm-6:00pm)14</v>
      </c>
      <c r="B3903" t="s">
        <v>62</v>
      </c>
      <c r="C3903" t="s">
        <v>94</v>
      </c>
      <c r="D3903" t="s">
        <v>170</v>
      </c>
      <c r="E3903" t="s">
        <v>187</v>
      </c>
      <c r="F3903" s="69" t="s">
        <v>208</v>
      </c>
      <c r="G3903" s="69" t="s">
        <v>208</v>
      </c>
      <c r="H3903" s="69" t="s">
        <v>208</v>
      </c>
      <c r="I3903" s="69" t="s">
        <v>208</v>
      </c>
      <c r="J3903" s="64">
        <v>1</v>
      </c>
    </row>
    <row r="3904" spans="1:10" x14ac:dyDescent="0.25">
      <c r="A3904" s="3" t="str">
        <f t="shared" si="60"/>
        <v>IndustryUnknown/Other6/17/2021 (5:00pm-6:00pm)15</v>
      </c>
      <c r="B3904" t="s">
        <v>62</v>
      </c>
      <c r="C3904" t="s">
        <v>94</v>
      </c>
      <c r="D3904" t="s">
        <v>170</v>
      </c>
      <c r="E3904" t="s">
        <v>188</v>
      </c>
      <c r="F3904" s="69" t="s">
        <v>208</v>
      </c>
      <c r="G3904" s="69" t="s">
        <v>208</v>
      </c>
      <c r="H3904" s="69" t="s">
        <v>208</v>
      </c>
      <c r="I3904" s="69" t="s">
        <v>208</v>
      </c>
      <c r="J3904" s="64">
        <v>1</v>
      </c>
    </row>
    <row r="3905" spans="1:10" x14ac:dyDescent="0.25">
      <c r="A3905" s="3" t="str">
        <f t="shared" si="60"/>
        <v>IndustryUnknown/Other6/17/2021 (5:00pm-6:00pm)16</v>
      </c>
      <c r="B3905" t="s">
        <v>62</v>
      </c>
      <c r="C3905" t="s">
        <v>94</v>
      </c>
      <c r="D3905" t="s">
        <v>170</v>
      </c>
      <c r="E3905" t="s">
        <v>189</v>
      </c>
      <c r="F3905" s="69" t="s">
        <v>208</v>
      </c>
      <c r="G3905" s="69" t="s">
        <v>208</v>
      </c>
      <c r="H3905" s="69" t="s">
        <v>208</v>
      </c>
      <c r="I3905" s="69" t="s">
        <v>208</v>
      </c>
      <c r="J3905" s="64">
        <v>1</v>
      </c>
    </row>
    <row r="3906" spans="1:10" x14ac:dyDescent="0.25">
      <c r="A3906" s="3" t="str">
        <f t="shared" si="60"/>
        <v>IndustryUnknown/Other6/17/2021 (5:00pm-6:00pm)17</v>
      </c>
      <c r="B3906" t="s">
        <v>62</v>
      </c>
      <c r="C3906" t="s">
        <v>94</v>
      </c>
      <c r="D3906" t="s">
        <v>170</v>
      </c>
      <c r="E3906" t="s">
        <v>190</v>
      </c>
      <c r="F3906" s="69" t="s">
        <v>208</v>
      </c>
      <c r="G3906" s="69" t="s">
        <v>208</v>
      </c>
      <c r="H3906" s="69" t="s">
        <v>208</v>
      </c>
      <c r="I3906" s="69" t="s">
        <v>208</v>
      </c>
      <c r="J3906" s="64">
        <v>1</v>
      </c>
    </row>
    <row r="3907" spans="1:10" x14ac:dyDescent="0.25">
      <c r="A3907" s="3" t="str">
        <f t="shared" ref="A3907:A3970" si="61">B3907&amp;C3907&amp;D3907&amp;E3907</f>
        <v>IndustryUnknown/Other6/17/2021 (5:00pm-6:00pm)18</v>
      </c>
      <c r="B3907" t="s">
        <v>62</v>
      </c>
      <c r="C3907" t="s">
        <v>94</v>
      </c>
      <c r="D3907" t="s">
        <v>170</v>
      </c>
      <c r="E3907" t="s">
        <v>191</v>
      </c>
      <c r="F3907" s="69" t="s">
        <v>208</v>
      </c>
      <c r="G3907" s="69" t="s">
        <v>208</v>
      </c>
      <c r="H3907" s="69" t="s">
        <v>208</v>
      </c>
      <c r="I3907" s="69" t="s">
        <v>208</v>
      </c>
      <c r="J3907" s="64">
        <v>1</v>
      </c>
    </row>
    <row r="3908" spans="1:10" x14ac:dyDescent="0.25">
      <c r="A3908" s="3" t="str">
        <f t="shared" si="61"/>
        <v>IndustryUnknown/Other6/17/2021 (5:00pm-6:00pm)19</v>
      </c>
      <c r="B3908" t="s">
        <v>62</v>
      </c>
      <c r="C3908" t="s">
        <v>94</v>
      </c>
      <c r="D3908" t="s">
        <v>170</v>
      </c>
      <c r="E3908" t="s">
        <v>192</v>
      </c>
      <c r="F3908" s="69" t="s">
        <v>208</v>
      </c>
      <c r="G3908" s="69" t="s">
        <v>208</v>
      </c>
      <c r="H3908" s="69" t="s">
        <v>208</v>
      </c>
      <c r="I3908" s="69" t="s">
        <v>208</v>
      </c>
      <c r="J3908" s="64">
        <v>1</v>
      </c>
    </row>
    <row r="3909" spans="1:10" x14ac:dyDescent="0.25">
      <c r="A3909" s="3" t="str">
        <f t="shared" si="61"/>
        <v>IndustryUnknown/Other6/17/2021 (5:00pm-6:00pm)20</v>
      </c>
      <c r="B3909" t="s">
        <v>62</v>
      </c>
      <c r="C3909" t="s">
        <v>94</v>
      </c>
      <c r="D3909" t="s">
        <v>170</v>
      </c>
      <c r="E3909" t="s">
        <v>193</v>
      </c>
      <c r="F3909" s="69" t="s">
        <v>208</v>
      </c>
      <c r="G3909" s="69" t="s">
        <v>208</v>
      </c>
      <c r="H3909" s="69" t="s">
        <v>208</v>
      </c>
      <c r="I3909" s="69" t="s">
        <v>208</v>
      </c>
      <c r="J3909" s="64">
        <v>1</v>
      </c>
    </row>
    <row r="3910" spans="1:10" x14ac:dyDescent="0.25">
      <c r="A3910" s="3" t="str">
        <f t="shared" si="61"/>
        <v>IndustryUnknown/Other6/17/2021 (5:00pm-6:00pm)21</v>
      </c>
      <c r="B3910" t="s">
        <v>62</v>
      </c>
      <c r="C3910" t="s">
        <v>94</v>
      </c>
      <c r="D3910" t="s">
        <v>170</v>
      </c>
      <c r="E3910" t="s">
        <v>194</v>
      </c>
      <c r="F3910" s="69" t="s">
        <v>208</v>
      </c>
      <c r="G3910" s="69" t="s">
        <v>208</v>
      </c>
      <c r="H3910" s="69" t="s">
        <v>208</v>
      </c>
      <c r="I3910" s="69" t="s">
        <v>208</v>
      </c>
      <c r="J3910" s="64">
        <v>1</v>
      </c>
    </row>
    <row r="3911" spans="1:10" x14ac:dyDescent="0.25">
      <c r="A3911" s="3" t="str">
        <f t="shared" si="61"/>
        <v>IndustryUnknown/Other6/17/2021 (5:00pm-6:00pm)22</v>
      </c>
      <c r="B3911" t="s">
        <v>62</v>
      </c>
      <c r="C3911" t="s">
        <v>94</v>
      </c>
      <c r="D3911" t="s">
        <v>170</v>
      </c>
      <c r="E3911" t="s">
        <v>195</v>
      </c>
      <c r="F3911" s="69" t="s">
        <v>208</v>
      </c>
      <c r="G3911" s="69" t="s">
        <v>208</v>
      </c>
      <c r="H3911" s="69" t="s">
        <v>208</v>
      </c>
      <c r="I3911" s="69" t="s">
        <v>208</v>
      </c>
      <c r="J3911" s="64">
        <v>1</v>
      </c>
    </row>
    <row r="3912" spans="1:10" x14ac:dyDescent="0.25">
      <c r="A3912" s="3" t="str">
        <f t="shared" si="61"/>
        <v>IndustryUnknown/Other6/17/2021 (5:00pm-6:00pm)23</v>
      </c>
      <c r="B3912" t="s">
        <v>62</v>
      </c>
      <c r="C3912" t="s">
        <v>94</v>
      </c>
      <c r="D3912" t="s">
        <v>170</v>
      </c>
      <c r="E3912" t="s">
        <v>196</v>
      </c>
      <c r="F3912" s="69" t="s">
        <v>208</v>
      </c>
      <c r="G3912" s="69" t="s">
        <v>208</v>
      </c>
      <c r="H3912" s="69" t="s">
        <v>208</v>
      </c>
      <c r="I3912" s="69" t="s">
        <v>208</v>
      </c>
      <c r="J3912" s="64">
        <v>1</v>
      </c>
    </row>
    <row r="3913" spans="1:10" x14ac:dyDescent="0.25">
      <c r="A3913" s="3" t="str">
        <f t="shared" si="61"/>
        <v>IndustryUnknown/Other6/17/2021 (5:00pm-6:00pm)24</v>
      </c>
      <c r="B3913" t="s">
        <v>62</v>
      </c>
      <c r="C3913" t="s">
        <v>94</v>
      </c>
      <c r="D3913" t="s">
        <v>170</v>
      </c>
      <c r="E3913" t="s">
        <v>197</v>
      </c>
      <c r="F3913" s="69" t="s">
        <v>208</v>
      </c>
      <c r="G3913" s="69" t="s">
        <v>208</v>
      </c>
      <c r="H3913" s="69" t="s">
        <v>208</v>
      </c>
      <c r="I3913" s="69" t="s">
        <v>208</v>
      </c>
      <c r="J3913" s="64">
        <v>1</v>
      </c>
    </row>
    <row r="3914" spans="1:10" x14ac:dyDescent="0.25">
      <c r="A3914" s="3" t="str">
        <f t="shared" si="61"/>
        <v>IndustryUnknown/Other7/9/2021 (5:50pm-8:55pm)1</v>
      </c>
      <c r="B3914" t="s">
        <v>62</v>
      </c>
      <c r="C3914" t="s">
        <v>94</v>
      </c>
      <c r="D3914" t="s">
        <v>171</v>
      </c>
      <c r="E3914" t="s">
        <v>174</v>
      </c>
      <c r="F3914" s="69" t="s">
        <v>208</v>
      </c>
      <c r="G3914" s="69" t="s">
        <v>208</v>
      </c>
      <c r="H3914" s="69" t="s">
        <v>208</v>
      </c>
      <c r="I3914" s="69" t="s">
        <v>208</v>
      </c>
      <c r="J3914" s="64">
        <v>1</v>
      </c>
    </row>
    <row r="3915" spans="1:10" x14ac:dyDescent="0.25">
      <c r="A3915" s="3" t="str">
        <f t="shared" si="61"/>
        <v>IndustryUnknown/Other7/9/2021 (5:50pm-8:55pm)2</v>
      </c>
      <c r="B3915" t="s">
        <v>62</v>
      </c>
      <c r="C3915" t="s">
        <v>94</v>
      </c>
      <c r="D3915" t="s">
        <v>171</v>
      </c>
      <c r="E3915" t="s">
        <v>175</v>
      </c>
      <c r="F3915" s="69" t="s">
        <v>208</v>
      </c>
      <c r="G3915" s="69" t="s">
        <v>208</v>
      </c>
      <c r="H3915" s="69" t="s">
        <v>208</v>
      </c>
      <c r="I3915" s="69" t="s">
        <v>208</v>
      </c>
      <c r="J3915" s="64">
        <v>1</v>
      </c>
    </row>
    <row r="3916" spans="1:10" x14ac:dyDescent="0.25">
      <c r="A3916" s="3" t="str">
        <f t="shared" si="61"/>
        <v>IndustryUnknown/Other7/9/2021 (5:50pm-8:55pm)3</v>
      </c>
      <c r="B3916" t="s">
        <v>62</v>
      </c>
      <c r="C3916" t="s">
        <v>94</v>
      </c>
      <c r="D3916" t="s">
        <v>171</v>
      </c>
      <c r="E3916" t="s">
        <v>176</v>
      </c>
      <c r="F3916" s="69" t="s">
        <v>208</v>
      </c>
      <c r="G3916" s="69" t="s">
        <v>208</v>
      </c>
      <c r="H3916" s="69" t="s">
        <v>208</v>
      </c>
      <c r="I3916" s="69" t="s">
        <v>208</v>
      </c>
      <c r="J3916" s="64">
        <v>1</v>
      </c>
    </row>
    <row r="3917" spans="1:10" x14ac:dyDescent="0.25">
      <c r="A3917" s="3" t="str">
        <f t="shared" si="61"/>
        <v>IndustryUnknown/Other7/9/2021 (5:50pm-8:55pm)4</v>
      </c>
      <c r="B3917" t="s">
        <v>62</v>
      </c>
      <c r="C3917" t="s">
        <v>94</v>
      </c>
      <c r="D3917" t="s">
        <v>171</v>
      </c>
      <c r="E3917" t="s">
        <v>177</v>
      </c>
      <c r="F3917" s="69" t="s">
        <v>208</v>
      </c>
      <c r="G3917" s="69" t="s">
        <v>208</v>
      </c>
      <c r="H3917" s="69" t="s">
        <v>208</v>
      </c>
      <c r="I3917" s="69" t="s">
        <v>208</v>
      </c>
      <c r="J3917" s="64">
        <v>1</v>
      </c>
    </row>
    <row r="3918" spans="1:10" x14ac:dyDescent="0.25">
      <c r="A3918" s="3" t="str">
        <f t="shared" si="61"/>
        <v>IndustryUnknown/Other7/9/2021 (5:50pm-8:55pm)5</v>
      </c>
      <c r="B3918" t="s">
        <v>62</v>
      </c>
      <c r="C3918" t="s">
        <v>94</v>
      </c>
      <c r="D3918" t="s">
        <v>171</v>
      </c>
      <c r="E3918" t="s">
        <v>178</v>
      </c>
      <c r="F3918" s="69" t="s">
        <v>208</v>
      </c>
      <c r="G3918" s="69" t="s">
        <v>208</v>
      </c>
      <c r="H3918" s="69" t="s">
        <v>208</v>
      </c>
      <c r="I3918" s="69" t="s">
        <v>208</v>
      </c>
      <c r="J3918" s="64">
        <v>1</v>
      </c>
    </row>
    <row r="3919" spans="1:10" x14ac:dyDescent="0.25">
      <c r="A3919" s="3" t="str">
        <f t="shared" si="61"/>
        <v>IndustryUnknown/Other7/9/2021 (5:50pm-8:55pm)6</v>
      </c>
      <c r="B3919" t="s">
        <v>62</v>
      </c>
      <c r="C3919" t="s">
        <v>94</v>
      </c>
      <c r="D3919" t="s">
        <v>171</v>
      </c>
      <c r="E3919" t="s">
        <v>179</v>
      </c>
      <c r="F3919" s="69" t="s">
        <v>208</v>
      </c>
      <c r="G3919" s="69" t="s">
        <v>208</v>
      </c>
      <c r="H3919" s="69" t="s">
        <v>208</v>
      </c>
      <c r="I3919" s="69" t="s">
        <v>208</v>
      </c>
      <c r="J3919" s="64">
        <v>1</v>
      </c>
    </row>
    <row r="3920" spans="1:10" x14ac:dyDescent="0.25">
      <c r="A3920" s="3" t="str">
        <f t="shared" si="61"/>
        <v>IndustryUnknown/Other7/9/2021 (5:50pm-8:55pm)7</v>
      </c>
      <c r="B3920" t="s">
        <v>62</v>
      </c>
      <c r="C3920" t="s">
        <v>94</v>
      </c>
      <c r="D3920" t="s">
        <v>171</v>
      </c>
      <c r="E3920" t="s">
        <v>180</v>
      </c>
      <c r="F3920" s="69" t="s">
        <v>208</v>
      </c>
      <c r="G3920" s="69" t="s">
        <v>208</v>
      </c>
      <c r="H3920" s="69" t="s">
        <v>208</v>
      </c>
      <c r="I3920" s="69" t="s">
        <v>208</v>
      </c>
      <c r="J3920" s="64">
        <v>1</v>
      </c>
    </row>
    <row r="3921" spans="1:10" x14ac:dyDescent="0.25">
      <c r="A3921" s="3" t="str">
        <f t="shared" si="61"/>
        <v>IndustryUnknown/Other7/9/2021 (5:50pm-8:55pm)8</v>
      </c>
      <c r="B3921" t="s">
        <v>62</v>
      </c>
      <c r="C3921" t="s">
        <v>94</v>
      </c>
      <c r="D3921" t="s">
        <v>171</v>
      </c>
      <c r="E3921" t="s">
        <v>181</v>
      </c>
      <c r="F3921" s="69" t="s">
        <v>208</v>
      </c>
      <c r="G3921" s="69" t="s">
        <v>208</v>
      </c>
      <c r="H3921" s="69" t="s">
        <v>208</v>
      </c>
      <c r="I3921" s="69" t="s">
        <v>208</v>
      </c>
      <c r="J3921" s="64">
        <v>1</v>
      </c>
    </row>
    <row r="3922" spans="1:10" x14ac:dyDescent="0.25">
      <c r="A3922" s="3" t="str">
        <f t="shared" si="61"/>
        <v>IndustryUnknown/Other7/9/2021 (5:50pm-8:55pm)9</v>
      </c>
      <c r="B3922" t="s">
        <v>62</v>
      </c>
      <c r="C3922" t="s">
        <v>94</v>
      </c>
      <c r="D3922" t="s">
        <v>171</v>
      </c>
      <c r="E3922" t="s">
        <v>182</v>
      </c>
      <c r="F3922" s="69" t="s">
        <v>208</v>
      </c>
      <c r="G3922" s="69" t="s">
        <v>208</v>
      </c>
      <c r="H3922" s="69" t="s">
        <v>208</v>
      </c>
      <c r="I3922" s="69" t="s">
        <v>208</v>
      </c>
      <c r="J3922" s="64">
        <v>1</v>
      </c>
    </row>
    <row r="3923" spans="1:10" x14ac:dyDescent="0.25">
      <c r="A3923" s="3" t="str">
        <f t="shared" si="61"/>
        <v>IndustryUnknown/Other7/9/2021 (5:50pm-8:55pm)10</v>
      </c>
      <c r="B3923" t="s">
        <v>62</v>
      </c>
      <c r="C3923" t="s">
        <v>94</v>
      </c>
      <c r="D3923" t="s">
        <v>171</v>
      </c>
      <c r="E3923" t="s">
        <v>183</v>
      </c>
      <c r="F3923" s="69" t="s">
        <v>208</v>
      </c>
      <c r="G3923" s="69" t="s">
        <v>208</v>
      </c>
      <c r="H3923" s="69" t="s">
        <v>208</v>
      </c>
      <c r="I3923" s="69" t="s">
        <v>208</v>
      </c>
      <c r="J3923" s="64">
        <v>1</v>
      </c>
    </row>
    <row r="3924" spans="1:10" x14ac:dyDescent="0.25">
      <c r="A3924" s="3" t="str">
        <f t="shared" si="61"/>
        <v>IndustryUnknown/Other7/9/2021 (5:50pm-8:55pm)11</v>
      </c>
      <c r="B3924" t="s">
        <v>62</v>
      </c>
      <c r="C3924" t="s">
        <v>94</v>
      </c>
      <c r="D3924" t="s">
        <v>171</v>
      </c>
      <c r="E3924" t="s">
        <v>184</v>
      </c>
      <c r="F3924" s="69" t="s">
        <v>208</v>
      </c>
      <c r="G3924" s="69" t="s">
        <v>208</v>
      </c>
      <c r="H3924" s="69" t="s">
        <v>208</v>
      </c>
      <c r="I3924" s="69" t="s">
        <v>208</v>
      </c>
      <c r="J3924" s="64">
        <v>1</v>
      </c>
    </row>
    <row r="3925" spans="1:10" x14ac:dyDescent="0.25">
      <c r="A3925" s="3" t="str">
        <f t="shared" si="61"/>
        <v>IndustryUnknown/Other7/9/2021 (5:50pm-8:55pm)12</v>
      </c>
      <c r="B3925" t="s">
        <v>62</v>
      </c>
      <c r="C3925" t="s">
        <v>94</v>
      </c>
      <c r="D3925" t="s">
        <v>171</v>
      </c>
      <c r="E3925" t="s">
        <v>185</v>
      </c>
      <c r="F3925" s="69" t="s">
        <v>208</v>
      </c>
      <c r="G3925" s="69" t="s">
        <v>208</v>
      </c>
      <c r="H3925" s="69" t="s">
        <v>208</v>
      </c>
      <c r="I3925" s="69" t="s">
        <v>208</v>
      </c>
      <c r="J3925" s="64">
        <v>1</v>
      </c>
    </row>
    <row r="3926" spans="1:10" x14ac:dyDescent="0.25">
      <c r="A3926" s="3" t="str">
        <f t="shared" si="61"/>
        <v>IndustryUnknown/Other7/9/2021 (5:50pm-8:55pm)13</v>
      </c>
      <c r="B3926" t="s">
        <v>62</v>
      </c>
      <c r="C3926" t="s">
        <v>94</v>
      </c>
      <c r="D3926" t="s">
        <v>171</v>
      </c>
      <c r="E3926" t="s">
        <v>186</v>
      </c>
      <c r="F3926" s="69" t="s">
        <v>208</v>
      </c>
      <c r="G3926" s="69" t="s">
        <v>208</v>
      </c>
      <c r="H3926" s="69" t="s">
        <v>208</v>
      </c>
      <c r="I3926" s="69" t="s">
        <v>208</v>
      </c>
      <c r="J3926" s="64">
        <v>1</v>
      </c>
    </row>
    <row r="3927" spans="1:10" x14ac:dyDescent="0.25">
      <c r="A3927" s="3" t="str">
        <f t="shared" si="61"/>
        <v>IndustryUnknown/Other7/9/2021 (5:50pm-8:55pm)14</v>
      </c>
      <c r="B3927" t="s">
        <v>62</v>
      </c>
      <c r="C3927" t="s">
        <v>94</v>
      </c>
      <c r="D3927" t="s">
        <v>171</v>
      </c>
      <c r="E3927" t="s">
        <v>187</v>
      </c>
      <c r="F3927" s="69" t="s">
        <v>208</v>
      </c>
      <c r="G3927" s="69" t="s">
        <v>208</v>
      </c>
      <c r="H3927" s="69" t="s">
        <v>208</v>
      </c>
      <c r="I3927" s="69" t="s">
        <v>208</v>
      </c>
      <c r="J3927" s="64">
        <v>1</v>
      </c>
    </row>
    <row r="3928" spans="1:10" x14ac:dyDescent="0.25">
      <c r="A3928" s="3" t="str">
        <f t="shared" si="61"/>
        <v>IndustryUnknown/Other7/9/2021 (5:50pm-8:55pm)15</v>
      </c>
      <c r="B3928" t="s">
        <v>62</v>
      </c>
      <c r="C3928" t="s">
        <v>94</v>
      </c>
      <c r="D3928" t="s">
        <v>171</v>
      </c>
      <c r="E3928" t="s">
        <v>188</v>
      </c>
      <c r="F3928" s="69" t="s">
        <v>208</v>
      </c>
      <c r="G3928" s="69" t="s">
        <v>208</v>
      </c>
      <c r="H3928" s="69" t="s">
        <v>208</v>
      </c>
      <c r="I3928" s="69" t="s">
        <v>208</v>
      </c>
      <c r="J3928" s="64">
        <v>1</v>
      </c>
    </row>
    <row r="3929" spans="1:10" x14ac:dyDescent="0.25">
      <c r="A3929" s="3" t="str">
        <f t="shared" si="61"/>
        <v>IndustryUnknown/Other7/9/2021 (5:50pm-8:55pm)16</v>
      </c>
      <c r="B3929" t="s">
        <v>62</v>
      </c>
      <c r="C3929" t="s">
        <v>94</v>
      </c>
      <c r="D3929" t="s">
        <v>171</v>
      </c>
      <c r="E3929" t="s">
        <v>189</v>
      </c>
      <c r="F3929" s="69" t="s">
        <v>208</v>
      </c>
      <c r="G3929" s="69" t="s">
        <v>208</v>
      </c>
      <c r="H3929" s="69" t="s">
        <v>208</v>
      </c>
      <c r="I3929" s="69" t="s">
        <v>208</v>
      </c>
      <c r="J3929" s="64">
        <v>1</v>
      </c>
    </row>
    <row r="3930" spans="1:10" x14ac:dyDescent="0.25">
      <c r="A3930" s="3" t="str">
        <f t="shared" si="61"/>
        <v>IndustryUnknown/Other7/9/2021 (5:50pm-8:55pm)17</v>
      </c>
      <c r="B3930" t="s">
        <v>62</v>
      </c>
      <c r="C3930" t="s">
        <v>94</v>
      </c>
      <c r="D3930" t="s">
        <v>171</v>
      </c>
      <c r="E3930" t="s">
        <v>190</v>
      </c>
      <c r="F3930" s="69" t="s">
        <v>208</v>
      </c>
      <c r="G3930" s="69" t="s">
        <v>208</v>
      </c>
      <c r="H3930" s="69" t="s">
        <v>208</v>
      </c>
      <c r="I3930" s="69" t="s">
        <v>208</v>
      </c>
      <c r="J3930" s="64">
        <v>1</v>
      </c>
    </row>
    <row r="3931" spans="1:10" x14ac:dyDescent="0.25">
      <c r="A3931" s="3" t="str">
        <f t="shared" si="61"/>
        <v>IndustryUnknown/Other7/9/2021 (5:50pm-8:55pm)18</v>
      </c>
      <c r="B3931" t="s">
        <v>62</v>
      </c>
      <c r="C3931" t="s">
        <v>94</v>
      </c>
      <c r="D3931" t="s">
        <v>171</v>
      </c>
      <c r="E3931" t="s">
        <v>191</v>
      </c>
      <c r="F3931" s="69" t="s">
        <v>208</v>
      </c>
      <c r="G3931" s="69" t="s">
        <v>208</v>
      </c>
      <c r="H3931" s="69" t="s">
        <v>208</v>
      </c>
      <c r="I3931" s="69" t="s">
        <v>208</v>
      </c>
      <c r="J3931" s="64">
        <v>1</v>
      </c>
    </row>
    <row r="3932" spans="1:10" x14ac:dyDescent="0.25">
      <c r="A3932" s="3" t="str">
        <f t="shared" si="61"/>
        <v>IndustryUnknown/Other7/9/2021 (5:50pm-8:55pm)19</v>
      </c>
      <c r="B3932" t="s">
        <v>62</v>
      </c>
      <c r="C3932" t="s">
        <v>94</v>
      </c>
      <c r="D3932" t="s">
        <v>171</v>
      </c>
      <c r="E3932" t="s">
        <v>192</v>
      </c>
      <c r="F3932" s="69" t="s">
        <v>208</v>
      </c>
      <c r="G3932" s="69" t="s">
        <v>208</v>
      </c>
      <c r="H3932" s="69" t="s">
        <v>208</v>
      </c>
      <c r="I3932" s="69" t="s">
        <v>208</v>
      </c>
      <c r="J3932" s="64">
        <v>1</v>
      </c>
    </row>
    <row r="3933" spans="1:10" x14ac:dyDescent="0.25">
      <c r="A3933" s="3" t="str">
        <f t="shared" si="61"/>
        <v>IndustryUnknown/Other7/9/2021 (5:50pm-8:55pm)20</v>
      </c>
      <c r="B3933" t="s">
        <v>62</v>
      </c>
      <c r="C3933" t="s">
        <v>94</v>
      </c>
      <c r="D3933" t="s">
        <v>171</v>
      </c>
      <c r="E3933" t="s">
        <v>193</v>
      </c>
      <c r="F3933" s="69" t="s">
        <v>208</v>
      </c>
      <c r="G3933" s="69" t="s">
        <v>208</v>
      </c>
      <c r="H3933" s="69" t="s">
        <v>208</v>
      </c>
      <c r="I3933" s="69" t="s">
        <v>208</v>
      </c>
      <c r="J3933" s="64">
        <v>1</v>
      </c>
    </row>
    <row r="3934" spans="1:10" x14ac:dyDescent="0.25">
      <c r="A3934" s="3" t="str">
        <f t="shared" si="61"/>
        <v>IndustryUnknown/Other7/9/2021 (5:50pm-8:55pm)21</v>
      </c>
      <c r="B3934" t="s">
        <v>62</v>
      </c>
      <c r="C3934" t="s">
        <v>94</v>
      </c>
      <c r="D3934" t="s">
        <v>171</v>
      </c>
      <c r="E3934" t="s">
        <v>194</v>
      </c>
      <c r="F3934" s="69" t="s">
        <v>208</v>
      </c>
      <c r="G3934" s="69" t="s">
        <v>208</v>
      </c>
      <c r="H3934" s="69" t="s">
        <v>208</v>
      </c>
      <c r="I3934" s="69" t="s">
        <v>208</v>
      </c>
      <c r="J3934" s="64">
        <v>1</v>
      </c>
    </row>
    <row r="3935" spans="1:10" x14ac:dyDescent="0.25">
      <c r="A3935" s="3" t="str">
        <f t="shared" si="61"/>
        <v>IndustryUnknown/Other7/9/2021 (5:50pm-8:55pm)22</v>
      </c>
      <c r="B3935" t="s">
        <v>62</v>
      </c>
      <c r="C3935" t="s">
        <v>94</v>
      </c>
      <c r="D3935" t="s">
        <v>171</v>
      </c>
      <c r="E3935" t="s">
        <v>195</v>
      </c>
      <c r="F3935" s="69" t="s">
        <v>208</v>
      </c>
      <c r="G3935" s="69" t="s">
        <v>208</v>
      </c>
      <c r="H3935" s="69" t="s">
        <v>208</v>
      </c>
      <c r="I3935" s="69" t="s">
        <v>208</v>
      </c>
      <c r="J3935" s="64">
        <v>1</v>
      </c>
    </row>
    <row r="3936" spans="1:10" x14ac:dyDescent="0.25">
      <c r="A3936" s="3" t="str">
        <f t="shared" si="61"/>
        <v>IndustryUnknown/Other7/9/2021 (5:50pm-8:55pm)23</v>
      </c>
      <c r="B3936" t="s">
        <v>62</v>
      </c>
      <c r="C3936" t="s">
        <v>94</v>
      </c>
      <c r="D3936" t="s">
        <v>171</v>
      </c>
      <c r="E3936" t="s">
        <v>196</v>
      </c>
      <c r="F3936" s="69" t="s">
        <v>208</v>
      </c>
      <c r="G3936" s="69" t="s">
        <v>208</v>
      </c>
      <c r="H3936" s="69" t="s">
        <v>208</v>
      </c>
      <c r="I3936" s="69" t="s">
        <v>208</v>
      </c>
      <c r="J3936" s="64">
        <v>1</v>
      </c>
    </row>
    <row r="3937" spans="1:10" x14ac:dyDescent="0.25">
      <c r="A3937" s="3" t="str">
        <f t="shared" si="61"/>
        <v>IndustryUnknown/Other7/9/2021 (5:50pm-8:55pm)24</v>
      </c>
      <c r="B3937" t="s">
        <v>62</v>
      </c>
      <c r="C3937" t="s">
        <v>94</v>
      </c>
      <c r="D3937" t="s">
        <v>171</v>
      </c>
      <c r="E3937" t="s">
        <v>197</v>
      </c>
      <c r="F3937" s="69" t="s">
        <v>208</v>
      </c>
      <c r="G3937" s="69" t="s">
        <v>208</v>
      </c>
      <c r="H3937" s="69" t="s">
        <v>208</v>
      </c>
      <c r="I3937" s="69" t="s">
        <v>208</v>
      </c>
      <c r="J3937" s="64">
        <v>1</v>
      </c>
    </row>
    <row r="3938" spans="1:10" x14ac:dyDescent="0.25">
      <c r="A3938" s="3" t="str">
        <f t="shared" si="61"/>
        <v>IndustryUnknown/Other8/27/2021 (5:00pm-6:00pm)1</v>
      </c>
      <c r="B3938" t="s">
        <v>62</v>
      </c>
      <c r="C3938" t="s">
        <v>94</v>
      </c>
      <c r="D3938" t="s">
        <v>172</v>
      </c>
      <c r="E3938" t="s">
        <v>174</v>
      </c>
      <c r="F3938" s="69" t="s">
        <v>208</v>
      </c>
      <c r="G3938" s="69" t="s">
        <v>208</v>
      </c>
      <c r="H3938" s="69" t="s">
        <v>208</v>
      </c>
      <c r="I3938" s="69" t="s">
        <v>208</v>
      </c>
      <c r="J3938" s="64">
        <v>1</v>
      </c>
    </row>
    <row r="3939" spans="1:10" x14ac:dyDescent="0.25">
      <c r="A3939" s="3" t="str">
        <f t="shared" si="61"/>
        <v>IndustryUnknown/Other8/27/2021 (5:00pm-6:00pm)2</v>
      </c>
      <c r="B3939" t="s">
        <v>62</v>
      </c>
      <c r="C3939" t="s">
        <v>94</v>
      </c>
      <c r="D3939" t="s">
        <v>172</v>
      </c>
      <c r="E3939" t="s">
        <v>175</v>
      </c>
      <c r="F3939" s="69" t="s">
        <v>208</v>
      </c>
      <c r="G3939" s="69" t="s">
        <v>208</v>
      </c>
      <c r="H3939" s="69" t="s">
        <v>208</v>
      </c>
      <c r="I3939" s="69" t="s">
        <v>208</v>
      </c>
      <c r="J3939" s="64">
        <v>1</v>
      </c>
    </row>
    <row r="3940" spans="1:10" x14ac:dyDescent="0.25">
      <c r="A3940" s="3" t="str">
        <f t="shared" si="61"/>
        <v>IndustryUnknown/Other8/27/2021 (5:00pm-6:00pm)3</v>
      </c>
      <c r="B3940" t="s">
        <v>62</v>
      </c>
      <c r="C3940" t="s">
        <v>94</v>
      </c>
      <c r="D3940" t="s">
        <v>172</v>
      </c>
      <c r="E3940" t="s">
        <v>176</v>
      </c>
      <c r="F3940" s="69" t="s">
        <v>208</v>
      </c>
      <c r="G3940" s="69" t="s">
        <v>208</v>
      </c>
      <c r="H3940" s="69" t="s">
        <v>208</v>
      </c>
      <c r="I3940" s="69" t="s">
        <v>208</v>
      </c>
      <c r="J3940" s="64">
        <v>1</v>
      </c>
    </row>
    <row r="3941" spans="1:10" x14ac:dyDescent="0.25">
      <c r="A3941" s="3" t="str">
        <f t="shared" si="61"/>
        <v>IndustryUnknown/Other8/27/2021 (5:00pm-6:00pm)4</v>
      </c>
      <c r="B3941" t="s">
        <v>62</v>
      </c>
      <c r="C3941" t="s">
        <v>94</v>
      </c>
      <c r="D3941" t="s">
        <v>172</v>
      </c>
      <c r="E3941" t="s">
        <v>177</v>
      </c>
      <c r="F3941" s="69" t="s">
        <v>208</v>
      </c>
      <c r="G3941" s="69" t="s">
        <v>208</v>
      </c>
      <c r="H3941" s="69" t="s">
        <v>208</v>
      </c>
      <c r="I3941" s="69" t="s">
        <v>208</v>
      </c>
      <c r="J3941" s="64">
        <v>1</v>
      </c>
    </row>
    <row r="3942" spans="1:10" x14ac:dyDescent="0.25">
      <c r="A3942" s="3" t="str">
        <f t="shared" si="61"/>
        <v>IndustryUnknown/Other8/27/2021 (5:00pm-6:00pm)5</v>
      </c>
      <c r="B3942" t="s">
        <v>62</v>
      </c>
      <c r="C3942" t="s">
        <v>94</v>
      </c>
      <c r="D3942" t="s">
        <v>172</v>
      </c>
      <c r="E3942" t="s">
        <v>178</v>
      </c>
      <c r="F3942" s="69" t="s">
        <v>208</v>
      </c>
      <c r="G3942" s="69" t="s">
        <v>208</v>
      </c>
      <c r="H3942" s="69" t="s">
        <v>208</v>
      </c>
      <c r="I3942" s="69" t="s">
        <v>208</v>
      </c>
      <c r="J3942" s="64">
        <v>1</v>
      </c>
    </row>
    <row r="3943" spans="1:10" x14ac:dyDescent="0.25">
      <c r="A3943" s="3" t="str">
        <f t="shared" si="61"/>
        <v>IndustryUnknown/Other8/27/2021 (5:00pm-6:00pm)6</v>
      </c>
      <c r="B3943" t="s">
        <v>62</v>
      </c>
      <c r="C3943" t="s">
        <v>94</v>
      </c>
      <c r="D3943" t="s">
        <v>172</v>
      </c>
      <c r="E3943" t="s">
        <v>179</v>
      </c>
      <c r="F3943" s="69" t="s">
        <v>208</v>
      </c>
      <c r="G3943" s="69" t="s">
        <v>208</v>
      </c>
      <c r="H3943" s="69" t="s">
        <v>208</v>
      </c>
      <c r="I3943" s="69" t="s">
        <v>208</v>
      </c>
      <c r="J3943" s="64">
        <v>1</v>
      </c>
    </row>
    <row r="3944" spans="1:10" x14ac:dyDescent="0.25">
      <c r="A3944" s="3" t="str">
        <f t="shared" si="61"/>
        <v>IndustryUnknown/Other8/27/2021 (5:00pm-6:00pm)7</v>
      </c>
      <c r="B3944" t="s">
        <v>62</v>
      </c>
      <c r="C3944" t="s">
        <v>94</v>
      </c>
      <c r="D3944" t="s">
        <v>172</v>
      </c>
      <c r="E3944" t="s">
        <v>180</v>
      </c>
      <c r="F3944" s="69" t="s">
        <v>208</v>
      </c>
      <c r="G3944" s="69" t="s">
        <v>208</v>
      </c>
      <c r="H3944" s="69" t="s">
        <v>208</v>
      </c>
      <c r="I3944" s="69" t="s">
        <v>208</v>
      </c>
      <c r="J3944" s="64">
        <v>1</v>
      </c>
    </row>
    <row r="3945" spans="1:10" x14ac:dyDescent="0.25">
      <c r="A3945" s="3" t="str">
        <f t="shared" si="61"/>
        <v>IndustryUnknown/Other8/27/2021 (5:00pm-6:00pm)8</v>
      </c>
      <c r="B3945" t="s">
        <v>62</v>
      </c>
      <c r="C3945" t="s">
        <v>94</v>
      </c>
      <c r="D3945" t="s">
        <v>172</v>
      </c>
      <c r="E3945" t="s">
        <v>181</v>
      </c>
      <c r="F3945" s="69" t="s">
        <v>208</v>
      </c>
      <c r="G3945" s="69" t="s">
        <v>208</v>
      </c>
      <c r="H3945" s="69" t="s">
        <v>208</v>
      </c>
      <c r="I3945" s="69" t="s">
        <v>208</v>
      </c>
      <c r="J3945" s="64">
        <v>1</v>
      </c>
    </row>
    <row r="3946" spans="1:10" x14ac:dyDescent="0.25">
      <c r="A3946" s="3" t="str">
        <f t="shared" si="61"/>
        <v>IndustryUnknown/Other8/27/2021 (5:00pm-6:00pm)9</v>
      </c>
      <c r="B3946" t="s">
        <v>62</v>
      </c>
      <c r="C3946" t="s">
        <v>94</v>
      </c>
      <c r="D3946" t="s">
        <v>172</v>
      </c>
      <c r="E3946" t="s">
        <v>182</v>
      </c>
      <c r="F3946" s="69" t="s">
        <v>208</v>
      </c>
      <c r="G3946" s="69" t="s">
        <v>208</v>
      </c>
      <c r="H3946" s="69" t="s">
        <v>208</v>
      </c>
      <c r="I3946" s="69" t="s">
        <v>208</v>
      </c>
      <c r="J3946" s="64">
        <v>1</v>
      </c>
    </row>
    <row r="3947" spans="1:10" x14ac:dyDescent="0.25">
      <c r="A3947" s="3" t="str">
        <f t="shared" si="61"/>
        <v>IndustryUnknown/Other8/27/2021 (5:00pm-6:00pm)10</v>
      </c>
      <c r="B3947" t="s">
        <v>62</v>
      </c>
      <c r="C3947" t="s">
        <v>94</v>
      </c>
      <c r="D3947" t="s">
        <v>172</v>
      </c>
      <c r="E3947" t="s">
        <v>183</v>
      </c>
      <c r="F3947" s="69" t="s">
        <v>208</v>
      </c>
      <c r="G3947" s="69" t="s">
        <v>208</v>
      </c>
      <c r="H3947" s="69" t="s">
        <v>208</v>
      </c>
      <c r="I3947" s="69" t="s">
        <v>208</v>
      </c>
      <c r="J3947" s="64">
        <v>1</v>
      </c>
    </row>
    <row r="3948" spans="1:10" x14ac:dyDescent="0.25">
      <c r="A3948" s="3" t="str">
        <f t="shared" si="61"/>
        <v>IndustryUnknown/Other8/27/2021 (5:00pm-6:00pm)11</v>
      </c>
      <c r="B3948" t="s">
        <v>62</v>
      </c>
      <c r="C3948" t="s">
        <v>94</v>
      </c>
      <c r="D3948" t="s">
        <v>172</v>
      </c>
      <c r="E3948" t="s">
        <v>184</v>
      </c>
      <c r="F3948" s="69" t="s">
        <v>208</v>
      </c>
      <c r="G3948" s="69" t="s">
        <v>208</v>
      </c>
      <c r="H3948" s="69" t="s">
        <v>208</v>
      </c>
      <c r="I3948" s="69" t="s">
        <v>208</v>
      </c>
      <c r="J3948" s="64">
        <v>1</v>
      </c>
    </row>
    <row r="3949" spans="1:10" x14ac:dyDescent="0.25">
      <c r="A3949" s="3" t="str">
        <f t="shared" si="61"/>
        <v>IndustryUnknown/Other8/27/2021 (5:00pm-6:00pm)12</v>
      </c>
      <c r="B3949" t="s">
        <v>62</v>
      </c>
      <c r="C3949" t="s">
        <v>94</v>
      </c>
      <c r="D3949" t="s">
        <v>172</v>
      </c>
      <c r="E3949" t="s">
        <v>185</v>
      </c>
      <c r="F3949" s="69" t="s">
        <v>208</v>
      </c>
      <c r="G3949" s="69" t="s">
        <v>208</v>
      </c>
      <c r="H3949" s="69" t="s">
        <v>208</v>
      </c>
      <c r="I3949" s="69" t="s">
        <v>208</v>
      </c>
      <c r="J3949" s="64">
        <v>1</v>
      </c>
    </row>
    <row r="3950" spans="1:10" x14ac:dyDescent="0.25">
      <c r="A3950" s="3" t="str">
        <f t="shared" si="61"/>
        <v>IndustryUnknown/Other8/27/2021 (5:00pm-6:00pm)13</v>
      </c>
      <c r="B3950" t="s">
        <v>62</v>
      </c>
      <c r="C3950" t="s">
        <v>94</v>
      </c>
      <c r="D3950" t="s">
        <v>172</v>
      </c>
      <c r="E3950" t="s">
        <v>186</v>
      </c>
      <c r="F3950" s="69" t="s">
        <v>208</v>
      </c>
      <c r="G3950" s="69" t="s">
        <v>208</v>
      </c>
      <c r="H3950" s="69" t="s">
        <v>208</v>
      </c>
      <c r="I3950" s="69" t="s">
        <v>208</v>
      </c>
      <c r="J3950" s="64">
        <v>1</v>
      </c>
    </row>
    <row r="3951" spans="1:10" x14ac:dyDescent="0.25">
      <c r="A3951" s="3" t="str">
        <f t="shared" si="61"/>
        <v>IndustryUnknown/Other8/27/2021 (5:00pm-6:00pm)14</v>
      </c>
      <c r="B3951" t="s">
        <v>62</v>
      </c>
      <c r="C3951" t="s">
        <v>94</v>
      </c>
      <c r="D3951" t="s">
        <v>172</v>
      </c>
      <c r="E3951" t="s">
        <v>187</v>
      </c>
      <c r="F3951" s="69" t="s">
        <v>208</v>
      </c>
      <c r="G3951" s="69" t="s">
        <v>208</v>
      </c>
      <c r="H3951" s="69" t="s">
        <v>208</v>
      </c>
      <c r="I3951" s="69" t="s">
        <v>208</v>
      </c>
      <c r="J3951" s="64">
        <v>1</v>
      </c>
    </row>
    <row r="3952" spans="1:10" x14ac:dyDescent="0.25">
      <c r="A3952" s="3" t="str">
        <f t="shared" si="61"/>
        <v>IndustryUnknown/Other8/27/2021 (5:00pm-6:00pm)15</v>
      </c>
      <c r="B3952" t="s">
        <v>62</v>
      </c>
      <c r="C3952" t="s">
        <v>94</v>
      </c>
      <c r="D3952" t="s">
        <v>172</v>
      </c>
      <c r="E3952" t="s">
        <v>188</v>
      </c>
      <c r="F3952" s="69" t="s">
        <v>208</v>
      </c>
      <c r="G3952" s="69" t="s">
        <v>208</v>
      </c>
      <c r="H3952" s="69" t="s">
        <v>208</v>
      </c>
      <c r="I3952" s="69" t="s">
        <v>208</v>
      </c>
      <c r="J3952" s="64">
        <v>1</v>
      </c>
    </row>
    <row r="3953" spans="1:10" x14ac:dyDescent="0.25">
      <c r="A3953" s="3" t="str">
        <f t="shared" si="61"/>
        <v>IndustryUnknown/Other8/27/2021 (5:00pm-6:00pm)16</v>
      </c>
      <c r="B3953" t="s">
        <v>62</v>
      </c>
      <c r="C3953" t="s">
        <v>94</v>
      </c>
      <c r="D3953" t="s">
        <v>172</v>
      </c>
      <c r="E3953" t="s">
        <v>189</v>
      </c>
      <c r="F3953" s="69" t="s">
        <v>208</v>
      </c>
      <c r="G3953" s="69" t="s">
        <v>208</v>
      </c>
      <c r="H3953" s="69" t="s">
        <v>208</v>
      </c>
      <c r="I3953" s="69" t="s">
        <v>208</v>
      </c>
      <c r="J3953" s="64">
        <v>1</v>
      </c>
    </row>
    <row r="3954" spans="1:10" x14ac:dyDescent="0.25">
      <c r="A3954" s="3" t="str">
        <f t="shared" si="61"/>
        <v>IndustryUnknown/Other8/27/2021 (5:00pm-6:00pm)17</v>
      </c>
      <c r="B3954" t="s">
        <v>62</v>
      </c>
      <c r="C3954" t="s">
        <v>94</v>
      </c>
      <c r="D3954" t="s">
        <v>172</v>
      </c>
      <c r="E3954" t="s">
        <v>190</v>
      </c>
      <c r="F3954" s="69" t="s">
        <v>208</v>
      </c>
      <c r="G3954" s="69" t="s">
        <v>208</v>
      </c>
      <c r="H3954" s="69" t="s">
        <v>208</v>
      </c>
      <c r="I3954" s="69" t="s">
        <v>208</v>
      </c>
      <c r="J3954" s="64">
        <v>1</v>
      </c>
    </row>
    <row r="3955" spans="1:10" x14ac:dyDescent="0.25">
      <c r="A3955" s="3" t="str">
        <f t="shared" si="61"/>
        <v>IndustryUnknown/Other8/27/2021 (5:00pm-6:00pm)18</v>
      </c>
      <c r="B3955" t="s">
        <v>62</v>
      </c>
      <c r="C3955" t="s">
        <v>94</v>
      </c>
      <c r="D3955" t="s">
        <v>172</v>
      </c>
      <c r="E3955" t="s">
        <v>191</v>
      </c>
      <c r="F3955" s="69" t="s">
        <v>208</v>
      </c>
      <c r="G3955" s="69" t="s">
        <v>208</v>
      </c>
      <c r="H3955" s="69" t="s">
        <v>208</v>
      </c>
      <c r="I3955" s="69" t="s">
        <v>208</v>
      </c>
      <c r="J3955" s="64">
        <v>1</v>
      </c>
    </row>
    <row r="3956" spans="1:10" x14ac:dyDescent="0.25">
      <c r="A3956" s="3" t="str">
        <f t="shared" si="61"/>
        <v>IndustryUnknown/Other8/27/2021 (5:00pm-6:00pm)19</v>
      </c>
      <c r="B3956" t="s">
        <v>62</v>
      </c>
      <c r="C3956" t="s">
        <v>94</v>
      </c>
      <c r="D3956" t="s">
        <v>172</v>
      </c>
      <c r="E3956" t="s">
        <v>192</v>
      </c>
      <c r="F3956" s="69" t="s">
        <v>208</v>
      </c>
      <c r="G3956" s="69" t="s">
        <v>208</v>
      </c>
      <c r="H3956" s="69" t="s">
        <v>208</v>
      </c>
      <c r="I3956" s="69" t="s">
        <v>208</v>
      </c>
      <c r="J3956" s="64">
        <v>1</v>
      </c>
    </row>
    <row r="3957" spans="1:10" x14ac:dyDescent="0.25">
      <c r="A3957" s="3" t="str">
        <f t="shared" si="61"/>
        <v>IndustryUnknown/Other8/27/2021 (5:00pm-6:00pm)20</v>
      </c>
      <c r="B3957" t="s">
        <v>62</v>
      </c>
      <c r="C3957" t="s">
        <v>94</v>
      </c>
      <c r="D3957" t="s">
        <v>172</v>
      </c>
      <c r="E3957" t="s">
        <v>193</v>
      </c>
      <c r="F3957" s="69" t="s">
        <v>208</v>
      </c>
      <c r="G3957" s="69" t="s">
        <v>208</v>
      </c>
      <c r="H3957" s="69" t="s">
        <v>208</v>
      </c>
      <c r="I3957" s="69" t="s">
        <v>208</v>
      </c>
      <c r="J3957" s="64">
        <v>1</v>
      </c>
    </row>
    <row r="3958" spans="1:10" x14ac:dyDescent="0.25">
      <c r="A3958" s="3" t="str">
        <f t="shared" si="61"/>
        <v>IndustryUnknown/Other8/27/2021 (5:00pm-6:00pm)21</v>
      </c>
      <c r="B3958" t="s">
        <v>62</v>
      </c>
      <c r="C3958" t="s">
        <v>94</v>
      </c>
      <c r="D3958" t="s">
        <v>172</v>
      </c>
      <c r="E3958" t="s">
        <v>194</v>
      </c>
      <c r="F3958" s="69" t="s">
        <v>208</v>
      </c>
      <c r="G3958" s="69" t="s">
        <v>208</v>
      </c>
      <c r="H3958" s="69" t="s">
        <v>208</v>
      </c>
      <c r="I3958" s="69" t="s">
        <v>208</v>
      </c>
      <c r="J3958" s="64">
        <v>1</v>
      </c>
    </row>
    <row r="3959" spans="1:10" x14ac:dyDescent="0.25">
      <c r="A3959" s="3" t="str">
        <f t="shared" si="61"/>
        <v>IndustryUnknown/Other8/27/2021 (5:00pm-6:00pm)22</v>
      </c>
      <c r="B3959" t="s">
        <v>62</v>
      </c>
      <c r="C3959" t="s">
        <v>94</v>
      </c>
      <c r="D3959" t="s">
        <v>172</v>
      </c>
      <c r="E3959" t="s">
        <v>195</v>
      </c>
      <c r="F3959" s="69" t="s">
        <v>208</v>
      </c>
      <c r="G3959" s="69" t="s">
        <v>208</v>
      </c>
      <c r="H3959" s="69" t="s">
        <v>208</v>
      </c>
      <c r="I3959" s="69" t="s">
        <v>208</v>
      </c>
      <c r="J3959" s="64">
        <v>1</v>
      </c>
    </row>
    <row r="3960" spans="1:10" x14ac:dyDescent="0.25">
      <c r="A3960" s="3" t="str">
        <f t="shared" si="61"/>
        <v>IndustryUnknown/Other8/27/2021 (5:00pm-6:00pm)23</v>
      </c>
      <c r="B3960" t="s">
        <v>62</v>
      </c>
      <c r="C3960" t="s">
        <v>94</v>
      </c>
      <c r="D3960" t="s">
        <v>172</v>
      </c>
      <c r="E3960" t="s">
        <v>196</v>
      </c>
      <c r="F3960" s="69" t="s">
        <v>208</v>
      </c>
      <c r="G3960" s="69" t="s">
        <v>208</v>
      </c>
      <c r="H3960" s="69" t="s">
        <v>208</v>
      </c>
      <c r="I3960" s="69" t="s">
        <v>208</v>
      </c>
      <c r="J3960" s="64">
        <v>1</v>
      </c>
    </row>
    <row r="3961" spans="1:10" x14ac:dyDescent="0.25">
      <c r="A3961" s="3" t="str">
        <f t="shared" si="61"/>
        <v>IndustryUnknown/Other8/27/2021 (5:00pm-6:00pm)24</v>
      </c>
      <c r="B3961" t="s">
        <v>62</v>
      </c>
      <c r="C3961" t="s">
        <v>94</v>
      </c>
      <c r="D3961" t="s">
        <v>172</v>
      </c>
      <c r="E3961" t="s">
        <v>197</v>
      </c>
      <c r="F3961" s="69" t="s">
        <v>208</v>
      </c>
      <c r="G3961" s="69" t="s">
        <v>208</v>
      </c>
      <c r="H3961" s="69" t="s">
        <v>208</v>
      </c>
      <c r="I3961" s="69" t="s">
        <v>208</v>
      </c>
      <c r="J3961" s="64">
        <v>1</v>
      </c>
    </row>
    <row r="3962" spans="1:10" x14ac:dyDescent="0.25">
      <c r="A3962" s="3" t="str">
        <f t="shared" si="61"/>
        <v>IndustryUnknown/Other9/9/2021 (3:58pm-5:00pm)1</v>
      </c>
      <c r="B3962" t="s">
        <v>62</v>
      </c>
      <c r="C3962" t="s">
        <v>94</v>
      </c>
      <c r="D3962" t="s">
        <v>173</v>
      </c>
      <c r="E3962" t="s">
        <v>174</v>
      </c>
      <c r="F3962" s="69" t="s">
        <v>208</v>
      </c>
      <c r="G3962" s="69" t="s">
        <v>208</v>
      </c>
      <c r="H3962" s="69" t="s">
        <v>208</v>
      </c>
      <c r="I3962" s="69" t="s">
        <v>208</v>
      </c>
      <c r="J3962" s="64">
        <v>1</v>
      </c>
    </row>
    <row r="3963" spans="1:10" x14ac:dyDescent="0.25">
      <c r="A3963" s="3" t="str">
        <f t="shared" si="61"/>
        <v>IndustryUnknown/Other9/9/2021 (3:58pm-5:00pm)2</v>
      </c>
      <c r="B3963" t="s">
        <v>62</v>
      </c>
      <c r="C3963" t="s">
        <v>94</v>
      </c>
      <c r="D3963" t="s">
        <v>173</v>
      </c>
      <c r="E3963" t="s">
        <v>175</v>
      </c>
      <c r="F3963" s="69" t="s">
        <v>208</v>
      </c>
      <c r="G3963" s="69" t="s">
        <v>208</v>
      </c>
      <c r="H3963" s="69" t="s">
        <v>208</v>
      </c>
      <c r="I3963" s="69" t="s">
        <v>208</v>
      </c>
      <c r="J3963" s="64">
        <v>1</v>
      </c>
    </row>
    <row r="3964" spans="1:10" x14ac:dyDescent="0.25">
      <c r="A3964" s="3" t="str">
        <f t="shared" si="61"/>
        <v>IndustryUnknown/Other9/9/2021 (3:58pm-5:00pm)3</v>
      </c>
      <c r="B3964" t="s">
        <v>62</v>
      </c>
      <c r="C3964" t="s">
        <v>94</v>
      </c>
      <c r="D3964" t="s">
        <v>173</v>
      </c>
      <c r="E3964" t="s">
        <v>176</v>
      </c>
      <c r="F3964" s="69" t="s">
        <v>208</v>
      </c>
      <c r="G3964" s="69" t="s">
        <v>208</v>
      </c>
      <c r="H3964" s="69" t="s">
        <v>208</v>
      </c>
      <c r="I3964" s="69" t="s">
        <v>208</v>
      </c>
      <c r="J3964" s="64">
        <v>1</v>
      </c>
    </row>
    <row r="3965" spans="1:10" x14ac:dyDescent="0.25">
      <c r="A3965" s="3" t="str">
        <f t="shared" si="61"/>
        <v>IndustryUnknown/Other9/9/2021 (3:58pm-5:00pm)4</v>
      </c>
      <c r="B3965" t="s">
        <v>62</v>
      </c>
      <c r="C3965" t="s">
        <v>94</v>
      </c>
      <c r="D3965" t="s">
        <v>173</v>
      </c>
      <c r="E3965" t="s">
        <v>177</v>
      </c>
      <c r="F3965" s="69" t="s">
        <v>208</v>
      </c>
      <c r="G3965" s="69" t="s">
        <v>208</v>
      </c>
      <c r="H3965" s="69" t="s">
        <v>208</v>
      </c>
      <c r="I3965" s="69" t="s">
        <v>208</v>
      </c>
      <c r="J3965" s="64">
        <v>1</v>
      </c>
    </row>
    <row r="3966" spans="1:10" x14ac:dyDescent="0.25">
      <c r="A3966" s="3" t="str">
        <f t="shared" si="61"/>
        <v>IndustryUnknown/Other9/9/2021 (3:58pm-5:00pm)5</v>
      </c>
      <c r="B3966" t="s">
        <v>62</v>
      </c>
      <c r="C3966" t="s">
        <v>94</v>
      </c>
      <c r="D3966" t="s">
        <v>173</v>
      </c>
      <c r="E3966" t="s">
        <v>178</v>
      </c>
      <c r="F3966" s="69" t="s">
        <v>208</v>
      </c>
      <c r="G3966" s="69" t="s">
        <v>208</v>
      </c>
      <c r="H3966" s="69" t="s">
        <v>208</v>
      </c>
      <c r="I3966" s="69" t="s">
        <v>208</v>
      </c>
      <c r="J3966" s="64">
        <v>1</v>
      </c>
    </row>
    <row r="3967" spans="1:10" x14ac:dyDescent="0.25">
      <c r="A3967" s="3" t="str">
        <f t="shared" si="61"/>
        <v>IndustryUnknown/Other9/9/2021 (3:58pm-5:00pm)6</v>
      </c>
      <c r="B3967" t="s">
        <v>62</v>
      </c>
      <c r="C3967" t="s">
        <v>94</v>
      </c>
      <c r="D3967" t="s">
        <v>173</v>
      </c>
      <c r="E3967" t="s">
        <v>179</v>
      </c>
      <c r="F3967" s="69" t="s">
        <v>208</v>
      </c>
      <c r="G3967" s="69" t="s">
        <v>208</v>
      </c>
      <c r="H3967" s="69" t="s">
        <v>208</v>
      </c>
      <c r="I3967" s="69" t="s">
        <v>208</v>
      </c>
      <c r="J3967" s="64">
        <v>1</v>
      </c>
    </row>
    <row r="3968" spans="1:10" x14ac:dyDescent="0.25">
      <c r="A3968" s="3" t="str">
        <f t="shared" si="61"/>
        <v>IndustryUnknown/Other9/9/2021 (3:58pm-5:00pm)7</v>
      </c>
      <c r="B3968" t="s">
        <v>62</v>
      </c>
      <c r="C3968" t="s">
        <v>94</v>
      </c>
      <c r="D3968" t="s">
        <v>173</v>
      </c>
      <c r="E3968" t="s">
        <v>180</v>
      </c>
      <c r="F3968" s="69" t="s">
        <v>208</v>
      </c>
      <c r="G3968" s="69" t="s">
        <v>208</v>
      </c>
      <c r="H3968" s="69" t="s">
        <v>208</v>
      </c>
      <c r="I3968" s="69" t="s">
        <v>208</v>
      </c>
      <c r="J3968" s="64">
        <v>1</v>
      </c>
    </row>
    <row r="3969" spans="1:10" x14ac:dyDescent="0.25">
      <c r="A3969" s="3" t="str">
        <f t="shared" si="61"/>
        <v>IndustryUnknown/Other9/9/2021 (3:58pm-5:00pm)8</v>
      </c>
      <c r="B3969" t="s">
        <v>62</v>
      </c>
      <c r="C3969" t="s">
        <v>94</v>
      </c>
      <c r="D3969" t="s">
        <v>173</v>
      </c>
      <c r="E3969" t="s">
        <v>181</v>
      </c>
      <c r="F3969" s="69" t="s">
        <v>208</v>
      </c>
      <c r="G3969" s="69" t="s">
        <v>208</v>
      </c>
      <c r="H3969" s="69" t="s">
        <v>208</v>
      </c>
      <c r="I3969" s="69" t="s">
        <v>208</v>
      </c>
      <c r="J3969" s="64">
        <v>1</v>
      </c>
    </row>
    <row r="3970" spans="1:10" x14ac:dyDescent="0.25">
      <c r="A3970" s="3" t="str">
        <f t="shared" si="61"/>
        <v>IndustryUnknown/Other9/9/2021 (3:58pm-5:00pm)9</v>
      </c>
      <c r="B3970" t="s">
        <v>62</v>
      </c>
      <c r="C3970" t="s">
        <v>94</v>
      </c>
      <c r="D3970" t="s">
        <v>173</v>
      </c>
      <c r="E3970" t="s">
        <v>182</v>
      </c>
      <c r="F3970" s="69" t="s">
        <v>208</v>
      </c>
      <c r="G3970" s="69" t="s">
        <v>208</v>
      </c>
      <c r="H3970" s="69" t="s">
        <v>208</v>
      </c>
      <c r="I3970" s="69" t="s">
        <v>208</v>
      </c>
      <c r="J3970" s="64">
        <v>1</v>
      </c>
    </row>
    <row r="3971" spans="1:10" x14ac:dyDescent="0.25">
      <c r="A3971" s="3" t="str">
        <f t="shared" ref="A3971:A4034" si="62">B3971&amp;C3971&amp;D3971&amp;E3971</f>
        <v>IndustryUnknown/Other9/9/2021 (3:58pm-5:00pm)10</v>
      </c>
      <c r="B3971" t="s">
        <v>62</v>
      </c>
      <c r="C3971" t="s">
        <v>94</v>
      </c>
      <c r="D3971" t="s">
        <v>173</v>
      </c>
      <c r="E3971" t="s">
        <v>183</v>
      </c>
      <c r="F3971" s="69" t="s">
        <v>208</v>
      </c>
      <c r="G3971" s="69" t="s">
        <v>208</v>
      </c>
      <c r="H3971" s="69" t="s">
        <v>208</v>
      </c>
      <c r="I3971" s="69" t="s">
        <v>208</v>
      </c>
      <c r="J3971" s="64">
        <v>1</v>
      </c>
    </row>
    <row r="3972" spans="1:10" x14ac:dyDescent="0.25">
      <c r="A3972" s="3" t="str">
        <f t="shared" si="62"/>
        <v>IndustryUnknown/Other9/9/2021 (3:58pm-5:00pm)11</v>
      </c>
      <c r="B3972" t="s">
        <v>62</v>
      </c>
      <c r="C3972" t="s">
        <v>94</v>
      </c>
      <c r="D3972" t="s">
        <v>173</v>
      </c>
      <c r="E3972" t="s">
        <v>184</v>
      </c>
      <c r="F3972" s="69" t="s">
        <v>208</v>
      </c>
      <c r="G3972" s="69" t="s">
        <v>208</v>
      </c>
      <c r="H3972" s="69" t="s">
        <v>208</v>
      </c>
      <c r="I3972" s="69" t="s">
        <v>208</v>
      </c>
      <c r="J3972" s="64">
        <v>1</v>
      </c>
    </row>
    <row r="3973" spans="1:10" x14ac:dyDescent="0.25">
      <c r="A3973" s="3" t="str">
        <f t="shared" si="62"/>
        <v>IndustryUnknown/Other9/9/2021 (3:58pm-5:00pm)12</v>
      </c>
      <c r="B3973" t="s">
        <v>62</v>
      </c>
      <c r="C3973" t="s">
        <v>94</v>
      </c>
      <c r="D3973" t="s">
        <v>173</v>
      </c>
      <c r="E3973" t="s">
        <v>185</v>
      </c>
      <c r="F3973" s="69" t="s">
        <v>208</v>
      </c>
      <c r="G3973" s="69" t="s">
        <v>208</v>
      </c>
      <c r="H3973" s="69" t="s">
        <v>208</v>
      </c>
      <c r="I3973" s="69" t="s">
        <v>208</v>
      </c>
      <c r="J3973" s="64">
        <v>1</v>
      </c>
    </row>
    <row r="3974" spans="1:10" x14ac:dyDescent="0.25">
      <c r="A3974" s="3" t="str">
        <f t="shared" si="62"/>
        <v>IndustryUnknown/Other9/9/2021 (3:58pm-5:00pm)13</v>
      </c>
      <c r="B3974" t="s">
        <v>62</v>
      </c>
      <c r="C3974" t="s">
        <v>94</v>
      </c>
      <c r="D3974" t="s">
        <v>173</v>
      </c>
      <c r="E3974" t="s">
        <v>186</v>
      </c>
      <c r="F3974" s="69" t="s">
        <v>208</v>
      </c>
      <c r="G3974" s="69" t="s">
        <v>208</v>
      </c>
      <c r="H3974" s="69" t="s">
        <v>208</v>
      </c>
      <c r="I3974" s="69" t="s">
        <v>208</v>
      </c>
      <c r="J3974" s="64">
        <v>1</v>
      </c>
    </row>
    <row r="3975" spans="1:10" x14ac:dyDescent="0.25">
      <c r="A3975" s="3" t="str">
        <f t="shared" si="62"/>
        <v>IndustryUnknown/Other9/9/2021 (3:58pm-5:00pm)14</v>
      </c>
      <c r="B3975" t="s">
        <v>62</v>
      </c>
      <c r="C3975" t="s">
        <v>94</v>
      </c>
      <c r="D3975" t="s">
        <v>173</v>
      </c>
      <c r="E3975" t="s">
        <v>187</v>
      </c>
      <c r="F3975" s="69" t="s">
        <v>208</v>
      </c>
      <c r="G3975" s="69" t="s">
        <v>208</v>
      </c>
      <c r="H3975" s="69" t="s">
        <v>208</v>
      </c>
      <c r="I3975" s="69" t="s">
        <v>208</v>
      </c>
      <c r="J3975" s="64">
        <v>1</v>
      </c>
    </row>
    <row r="3976" spans="1:10" x14ac:dyDescent="0.25">
      <c r="A3976" s="3" t="str">
        <f t="shared" si="62"/>
        <v>IndustryUnknown/Other9/9/2021 (3:58pm-5:00pm)15</v>
      </c>
      <c r="B3976" t="s">
        <v>62</v>
      </c>
      <c r="C3976" t="s">
        <v>94</v>
      </c>
      <c r="D3976" t="s">
        <v>173</v>
      </c>
      <c r="E3976" t="s">
        <v>188</v>
      </c>
      <c r="F3976" s="69" t="s">
        <v>208</v>
      </c>
      <c r="G3976" s="69" t="s">
        <v>208</v>
      </c>
      <c r="H3976" s="69" t="s">
        <v>208</v>
      </c>
      <c r="I3976" s="69" t="s">
        <v>208</v>
      </c>
      <c r="J3976" s="64">
        <v>1</v>
      </c>
    </row>
    <row r="3977" spans="1:10" x14ac:dyDescent="0.25">
      <c r="A3977" s="3" t="str">
        <f t="shared" si="62"/>
        <v>IndustryUnknown/Other9/9/2021 (3:58pm-5:00pm)16</v>
      </c>
      <c r="B3977" t="s">
        <v>62</v>
      </c>
      <c r="C3977" t="s">
        <v>94</v>
      </c>
      <c r="D3977" t="s">
        <v>173</v>
      </c>
      <c r="E3977" t="s">
        <v>189</v>
      </c>
      <c r="F3977" s="69" t="s">
        <v>208</v>
      </c>
      <c r="G3977" s="69" t="s">
        <v>208</v>
      </c>
      <c r="H3977" s="69" t="s">
        <v>208</v>
      </c>
      <c r="I3977" s="69" t="s">
        <v>208</v>
      </c>
      <c r="J3977" s="64">
        <v>1</v>
      </c>
    </row>
    <row r="3978" spans="1:10" x14ac:dyDescent="0.25">
      <c r="A3978" s="3" t="str">
        <f t="shared" si="62"/>
        <v>IndustryUnknown/Other9/9/2021 (3:58pm-5:00pm)17</v>
      </c>
      <c r="B3978" t="s">
        <v>62</v>
      </c>
      <c r="C3978" t="s">
        <v>94</v>
      </c>
      <c r="D3978" t="s">
        <v>173</v>
      </c>
      <c r="E3978" t="s">
        <v>190</v>
      </c>
      <c r="F3978" s="69" t="s">
        <v>208</v>
      </c>
      <c r="G3978" s="69" t="s">
        <v>208</v>
      </c>
      <c r="H3978" s="69" t="s">
        <v>208</v>
      </c>
      <c r="I3978" s="69" t="s">
        <v>208</v>
      </c>
      <c r="J3978" s="64">
        <v>1</v>
      </c>
    </row>
    <row r="3979" spans="1:10" x14ac:dyDescent="0.25">
      <c r="A3979" s="3" t="str">
        <f t="shared" si="62"/>
        <v>IndustryUnknown/Other9/9/2021 (3:58pm-5:00pm)18</v>
      </c>
      <c r="B3979" t="s">
        <v>62</v>
      </c>
      <c r="C3979" t="s">
        <v>94</v>
      </c>
      <c r="D3979" t="s">
        <v>173</v>
      </c>
      <c r="E3979" t="s">
        <v>191</v>
      </c>
      <c r="F3979" s="69" t="s">
        <v>208</v>
      </c>
      <c r="G3979" s="69" t="s">
        <v>208</v>
      </c>
      <c r="H3979" s="69" t="s">
        <v>208</v>
      </c>
      <c r="I3979" s="69" t="s">
        <v>208</v>
      </c>
      <c r="J3979" s="64">
        <v>1</v>
      </c>
    </row>
    <row r="3980" spans="1:10" x14ac:dyDescent="0.25">
      <c r="A3980" s="3" t="str">
        <f t="shared" si="62"/>
        <v>IndustryUnknown/Other9/9/2021 (3:58pm-5:00pm)19</v>
      </c>
      <c r="B3980" t="s">
        <v>62</v>
      </c>
      <c r="C3980" t="s">
        <v>94</v>
      </c>
      <c r="D3980" t="s">
        <v>173</v>
      </c>
      <c r="E3980" t="s">
        <v>192</v>
      </c>
      <c r="F3980" s="69" t="s">
        <v>208</v>
      </c>
      <c r="G3980" s="69" t="s">
        <v>208</v>
      </c>
      <c r="H3980" s="69" t="s">
        <v>208</v>
      </c>
      <c r="I3980" s="69" t="s">
        <v>208</v>
      </c>
      <c r="J3980" s="64">
        <v>1</v>
      </c>
    </row>
    <row r="3981" spans="1:10" x14ac:dyDescent="0.25">
      <c r="A3981" s="3" t="str">
        <f t="shared" si="62"/>
        <v>IndustryUnknown/Other9/9/2021 (3:58pm-5:00pm)20</v>
      </c>
      <c r="B3981" t="s">
        <v>62</v>
      </c>
      <c r="C3981" t="s">
        <v>94</v>
      </c>
      <c r="D3981" t="s">
        <v>173</v>
      </c>
      <c r="E3981" t="s">
        <v>193</v>
      </c>
      <c r="F3981" s="69" t="s">
        <v>208</v>
      </c>
      <c r="G3981" s="69" t="s">
        <v>208</v>
      </c>
      <c r="H3981" s="69" t="s">
        <v>208</v>
      </c>
      <c r="I3981" s="69" t="s">
        <v>208</v>
      </c>
      <c r="J3981" s="64">
        <v>1</v>
      </c>
    </row>
    <row r="3982" spans="1:10" x14ac:dyDescent="0.25">
      <c r="A3982" s="3" t="str">
        <f t="shared" si="62"/>
        <v>IndustryUnknown/Other9/9/2021 (3:58pm-5:00pm)21</v>
      </c>
      <c r="B3982" t="s">
        <v>62</v>
      </c>
      <c r="C3982" t="s">
        <v>94</v>
      </c>
      <c r="D3982" t="s">
        <v>173</v>
      </c>
      <c r="E3982" t="s">
        <v>194</v>
      </c>
      <c r="F3982" s="69" t="s">
        <v>208</v>
      </c>
      <c r="G3982" s="69" t="s">
        <v>208</v>
      </c>
      <c r="H3982" s="69" t="s">
        <v>208</v>
      </c>
      <c r="I3982" s="69" t="s">
        <v>208</v>
      </c>
      <c r="J3982" s="64">
        <v>1</v>
      </c>
    </row>
    <row r="3983" spans="1:10" x14ac:dyDescent="0.25">
      <c r="A3983" s="3" t="str">
        <f t="shared" si="62"/>
        <v>IndustryUnknown/Other9/9/2021 (3:58pm-5:00pm)22</v>
      </c>
      <c r="B3983" t="s">
        <v>62</v>
      </c>
      <c r="C3983" t="s">
        <v>94</v>
      </c>
      <c r="D3983" t="s">
        <v>173</v>
      </c>
      <c r="E3983" t="s">
        <v>195</v>
      </c>
      <c r="F3983" s="69" t="s">
        <v>208</v>
      </c>
      <c r="G3983" s="69" t="s">
        <v>208</v>
      </c>
      <c r="H3983" s="69" t="s">
        <v>208</v>
      </c>
      <c r="I3983" s="69" t="s">
        <v>208</v>
      </c>
      <c r="J3983" s="64">
        <v>1</v>
      </c>
    </row>
    <row r="3984" spans="1:10" x14ac:dyDescent="0.25">
      <c r="A3984" s="3" t="str">
        <f t="shared" si="62"/>
        <v>IndustryUnknown/Other9/9/2021 (3:58pm-5:00pm)23</v>
      </c>
      <c r="B3984" t="s">
        <v>62</v>
      </c>
      <c r="C3984" t="s">
        <v>94</v>
      </c>
      <c r="D3984" t="s">
        <v>173</v>
      </c>
      <c r="E3984" t="s">
        <v>196</v>
      </c>
      <c r="F3984" s="69" t="s">
        <v>208</v>
      </c>
      <c r="G3984" s="69" t="s">
        <v>208</v>
      </c>
      <c r="H3984" s="69" t="s">
        <v>208</v>
      </c>
      <c r="I3984" s="69" t="s">
        <v>208</v>
      </c>
      <c r="J3984" s="64">
        <v>1</v>
      </c>
    </row>
    <row r="3985" spans="1:10" x14ac:dyDescent="0.25">
      <c r="A3985" s="3" t="str">
        <f t="shared" si="62"/>
        <v>IndustryUnknown/Other9/9/2021 (3:58pm-5:00pm)24</v>
      </c>
      <c r="B3985" t="s">
        <v>62</v>
      </c>
      <c r="C3985" t="s">
        <v>94</v>
      </c>
      <c r="D3985" t="s">
        <v>173</v>
      </c>
      <c r="E3985" t="s">
        <v>197</v>
      </c>
      <c r="F3985" s="69" t="s">
        <v>208</v>
      </c>
      <c r="G3985" s="69" t="s">
        <v>208</v>
      </c>
      <c r="H3985" s="69" t="s">
        <v>208</v>
      </c>
      <c r="I3985" s="69" t="s">
        <v>208</v>
      </c>
      <c r="J3985" s="64">
        <v>1</v>
      </c>
    </row>
    <row r="3986" spans="1:10" x14ac:dyDescent="0.25">
      <c r="A3986" s="3" t="str">
        <f t="shared" si="62"/>
        <v>IndustryUnknown/OtherAverage Event Day (5:00pm-6:00pm)1</v>
      </c>
      <c r="B3986" t="s">
        <v>62</v>
      </c>
      <c r="C3986" t="s">
        <v>94</v>
      </c>
      <c r="D3986" t="s">
        <v>167</v>
      </c>
      <c r="E3986" t="s">
        <v>174</v>
      </c>
      <c r="F3986" s="69" t="s">
        <v>208</v>
      </c>
      <c r="G3986" s="69" t="s">
        <v>208</v>
      </c>
      <c r="H3986" s="69" t="s">
        <v>208</v>
      </c>
      <c r="I3986" s="69" t="s">
        <v>208</v>
      </c>
      <c r="J3986" s="64">
        <v>1</v>
      </c>
    </row>
    <row r="3987" spans="1:10" x14ac:dyDescent="0.25">
      <c r="A3987" s="3" t="str">
        <f t="shared" si="62"/>
        <v>IndustryUnknown/OtherAverage Event Day (5:00pm-6:00pm)2</v>
      </c>
      <c r="B3987" t="s">
        <v>62</v>
      </c>
      <c r="C3987" t="s">
        <v>94</v>
      </c>
      <c r="D3987" t="s">
        <v>167</v>
      </c>
      <c r="E3987" t="s">
        <v>175</v>
      </c>
      <c r="F3987" s="69" t="s">
        <v>208</v>
      </c>
      <c r="G3987" s="69" t="s">
        <v>208</v>
      </c>
      <c r="H3987" s="69" t="s">
        <v>208</v>
      </c>
      <c r="I3987" s="69" t="s">
        <v>208</v>
      </c>
      <c r="J3987" s="64">
        <v>1</v>
      </c>
    </row>
    <row r="3988" spans="1:10" x14ac:dyDescent="0.25">
      <c r="A3988" s="3" t="str">
        <f t="shared" si="62"/>
        <v>IndustryUnknown/OtherAverage Event Day (5:00pm-6:00pm)3</v>
      </c>
      <c r="B3988" t="s">
        <v>62</v>
      </c>
      <c r="C3988" t="s">
        <v>94</v>
      </c>
      <c r="D3988" t="s">
        <v>167</v>
      </c>
      <c r="E3988" t="s">
        <v>176</v>
      </c>
      <c r="F3988" s="69" t="s">
        <v>208</v>
      </c>
      <c r="G3988" s="69" t="s">
        <v>208</v>
      </c>
      <c r="H3988" s="69" t="s">
        <v>208</v>
      </c>
      <c r="I3988" s="69" t="s">
        <v>208</v>
      </c>
      <c r="J3988" s="64">
        <v>1</v>
      </c>
    </row>
    <row r="3989" spans="1:10" x14ac:dyDescent="0.25">
      <c r="A3989" s="3" t="str">
        <f t="shared" si="62"/>
        <v>IndustryUnknown/OtherAverage Event Day (5:00pm-6:00pm)4</v>
      </c>
      <c r="B3989" t="s">
        <v>62</v>
      </c>
      <c r="C3989" t="s">
        <v>94</v>
      </c>
      <c r="D3989" t="s">
        <v>167</v>
      </c>
      <c r="E3989" t="s">
        <v>177</v>
      </c>
      <c r="F3989" s="69" t="s">
        <v>208</v>
      </c>
      <c r="G3989" s="69" t="s">
        <v>208</v>
      </c>
      <c r="H3989" s="69" t="s">
        <v>208</v>
      </c>
      <c r="I3989" s="69" t="s">
        <v>208</v>
      </c>
      <c r="J3989" s="64">
        <v>1</v>
      </c>
    </row>
    <row r="3990" spans="1:10" x14ac:dyDescent="0.25">
      <c r="A3990" s="3" t="str">
        <f t="shared" si="62"/>
        <v>IndustryUnknown/OtherAverage Event Day (5:00pm-6:00pm)5</v>
      </c>
      <c r="B3990" t="s">
        <v>62</v>
      </c>
      <c r="C3990" t="s">
        <v>94</v>
      </c>
      <c r="D3990" t="s">
        <v>167</v>
      </c>
      <c r="E3990" t="s">
        <v>178</v>
      </c>
      <c r="F3990" s="69" t="s">
        <v>208</v>
      </c>
      <c r="G3990" s="69" t="s">
        <v>208</v>
      </c>
      <c r="H3990" s="69" t="s">
        <v>208</v>
      </c>
      <c r="I3990" s="69" t="s">
        <v>208</v>
      </c>
      <c r="J3990" s="64">
        <v>1</v>
      </c>
    </row>
    <row r="3991" spans="1:10" x14ac:dyDescent="0.25">
      <c r="A3991" s="3" t="str">
        <f t="shared" si="62"/>
        <v>IndustryUnknown/OtherAverage Event Day (5:00pm-6:00pm)6</v>
      </c>
      <c r="B3991" t="s">
        <v>62</v>
      </c>
      <c r="C3991" t="s">
        <v>94</v>
      </c>
      <c r="D3991" t="s">
        <v>167</v>
      </c>
      <c r="E3991" t="s">
        <v>179</v>
      </c>
      <c r="F3991" s="69" t="s">
        <v>208</v>
      </c>
      <c r="G3991" s="69" t="s">
        <v>208</v>
      </c>
      <c r="H3991" s="69" t="s">
        <v>208</v>
      </c>
      <c r="I3991" s="69" t="s">
        <v>208</v>
      </c>
      <c r="J3991" s="64">
        <v>1</v>
      </c>
    </row>
    <row r="3992" spans="1:10" x14ac:dyDescent="0.25">
      <c r="A3992" s="3" t="str">
        <f t="shared" si="62"/>
        <v>IndustryUnknown/OtherAverage Event Day (5:00pm-6:00pm)7</v>
      </c>
      <c r="B3992" t="s">
        <v>62</v>
      </c>
      <c r="C3992" t="s">
        <v>94</v>
      </c>
      <c r="D3992" t="s">
        <v>167</v>
      </c>
      <c r="E3992" t="s">
        <v>180</v>
      </c>
      <c r="F3992" s="69" t="s">
        <v>208</v>
      </c>
      <c r="G3992" s="69" t="s">
        <v>208</v>
      </c>
      <c r="H3992" s="69" t="s">
        <v>208</v>
      </c>
      <c r="I3992" s="69" t="s">
        <v>208</v>
      </c>
      <c r="J3992" s="64">
        <v>1</v>
      </c>
    </row>
    <row r="3993" spans="1:10" x14ac:dyDescent="0.25">
      <c r="A3993" s="3" t="str">
        <f t="shared" si="62"/>
        <v>IndustryUnknown/OtherAverage Event Day (5:00pm-6:00pm)8</v>
      </c>
      <c r="B3993" t="s">
        <v>62</v>
      </c>
      <c r="C3993" t="s">
        <v>94</v>
      </c>
      <c r="D3993" t="s">
        <v>167</v>
      </c>
      <c r="E3993" t="s">
        <v>181</v>
      </c>
      <c r="F3993" s="69" t="s">
        <v>208</v>
      </c>
      <c r="G3993" s="69" t="s">
        <v>208</v>
      </c>
      <c r="H3993" s="69" t="s">
        <v>208</v>
      </c>
      <c r="I3993" s="69" t="s">
        <v>208</v>
      </c>
      <c r="J3993" s="64">
        <v>1</v>
      </c>
    </row>
    <row r="3994" spans="1:10" x14ac:dyDescent="0.25">
      <c r="A3994" s="3" t="str">
        <f t="shared" si="62"/>
        <v>IndustryUnknown/OtherAverage Event Day (5:00pm-6:00pm)9</v>
      </c>
      <c r="B3994" t="s">
        <v>62</v>
      </c>
      <c r="C3994" t="s">
        <v>94</v>
      </c>
      <c r="D3994" t="s">
        <v>167</v>
      </c>
      <c r="E3994" t="s">
        <v>182</v>
      </c>
      <c r="F3994" s="69" t="s">
        <v>208</v>
      </c>
      <c r="G3994" s="69" t="s">
        <v>208</v>
      </c>
      <c r="H3994" s="69" t="s">
        <v>208</v>
      </c>
      <c r="I3994" s="69" t="s">
        <v>208</v>
      </c>
      <c r="J3994" s="64">
        <v>1</v>
      </c>
    </row>
    <row r="3995" spans="1:10" x14ac:dyDescent="0.25">
      <c r="A3995" s="3" t="str">
        <f t="shared" si="62"/>
        <v>IndustryUnknown/OtherAverage Event Day (5:00pm-6:00pm)10</v>
      </c>
      <c r="B3995" t="s">
        <v>62</v>
      </c>
      <c r="C3995" t="s">
        <v>94</v>
      </c>
      <c r="D3995" t="s">
        <v>167</v>
      </c>
      <c r="E3995" t="s">
        <v>183</v>
      </c>
      <c r="F3995" s="69" t="s">
        <v>208</v>
      </c>
      <c r="G3995" s="69" t="s">
        <v>208</v>
      </c>
      <c r="H3995" s="69" t="s">
        <v>208</v>
      </c>
      <c r="I3995" s="69" t="s">
        <v>208</v>
      </c>
      <c r="J3995" s="64">
        <v>1</v>
      </c>
    </row>
    <row r="3996" spans="1:10" x14ac:dyDescent="0.25">
      <c r="A3996" s="3" t="str">
        <f t="shared" si="62"/>
        <v>IndustryUnknown/OtherAverage Event Day (5:00pm-6:00pm)11</v>
      </c>
      <c r="B3996" t="s">
        <v>62</v>
      </c>
      <c r="C3996" t="s">
        <v>94</v>
      </c>
      <c r="D3996" t="s">
        <v>167</v>
      </c>
      <c r="E3996" t="s">
        <v>184</v>
      </c>
      <c r="F3996" s="69" t="s">
        <v>208</v>
      </c>
      <c r="G3996" s="69" t="s">
        <v>208</v>
      </c>
      <c r="H3996" s="69" t="s">
        <v>208</v>
      </c>
      <c r="I3996" s="69" t="s">
        <v>208</v>
      </c>
      <c r="J3996" s="64">
        <v>1</v>
      </c>
    </row>
    <row r="3997" spans="1:10" x14ac:dyDescent="0.25">
      <c r="A3997" s="3" t="str">
        <f t="shared" si="62"/>
        <v>IndustryUnknown/OtherAverage Event Day (5:00pm-6:00pm)12</v>
      </c>
      <c r="B3997" t="s">
        <v>62</v>
      </c>
      <c r="C3997" t="s">
        <v>94</v>
      </c>
      <c r="D3997" t="s">
        <v>167</v>
      </c>
      <c r="E3997" t="s">
        <v>185</v>
      </c>
      <c r="F3997" s="69" t="s">
        <v>208</v>
      </c>
      <c r="G3997" s="69" t="s">
        <v>208</v>
      </c>
      <c r="H3997" s="69" t="s">
        <v>208</v>
      </c>
      <c r="I3997" s="69" t="s">
        <v>208</v>
      </c>
      <c r="J3997" s="64">
        <v>1</v>
      </c>
    </row>
    <row r="3998" spans="1:10" x14ac:dyDescent="0.25">
      <c r="A3998" s="3" t="str">
        <f t="shared" si="62"/>
        <v>IndustryUnknown/OtherAverage Event Day (5:00pm-6:00pm)13</v>
      </c>
      <c r="B3998" t="s">
        <v>62</v>
      </c>
      <c r="C3998" t="s">
        <v>94</v>
      </c>
      <c r="D3998" t="s">
        <v>167</v>
      </c>
      <c r="E3998" t="s">
        <v>186</v>
      </c>
      <c r="F3998" s="69" t="s">
        <v>208</v>
      </c>
      <c r="G3998" s="69" t="s">
        <v>208</v>
      </c>
      <c r="H3998" s="69" t="s">
        <v>208</v>
      </c>
      <c r="I3998" s="69" t="s">
        <v>208</v>
      </c>
      <c r="J3998" s="64">
        <v>1</v>
      </c>
    </row>
    <row r="3999" spans="1:10" x14ac:dyDescent="0.25">
      <c r="A3999" s="3" t="str">
        <f t="shared" si="62"/>
        <v>IndustryUnknown/OtherAverage Event Day (5:00pm-6:00pm)14</v>
      </c>
      <c r="B3999" t="s">
        <v>62</v>
      </c>
      <c r="C3999" t="s">
        <v>94</v>
      </c>
      <c r="D3999" t="s">
        <v>167</v>
      </c>
      <c r="E3999" t="s">
        <v>187</v>
      </c>
      <c r="F3999" s="69" t="s">
        <v>208</v>
      </c>
      <c r="G3999" s="69" t="s">
        <v>208</v>
      </c>
      <c r="H3999" s="69" t="s">
        <v>208</v>
      </c>
      <c r="I3999" s="69" t="s">
        <v>208</v>
      </c>
      <c r="J3999" s="64">
        <v>1</v>
      </c>
    </row>
    <row r="4000" spans="1:10" x14ac:dyDescent="0.25">
      <c r="A4000" s="3" t="str">
        <f t="shared" si="62"/>
        <v>IndustryUnknown/OtherAverage Event Day (5:00pm-6:00pm)15</v>
      </c>
      <c r="B4000" t="s">
        <v>62</v>
      </c>
      <c r="C4000" t="s">
        <v>94</v>
      </c>
      <c r="D4000" t="s">
        <v>167</v>
      </c>
      <c r="E4000" t="s">
        <v>188</v>
      </c>
      <c r="F4000" s="69" t="s">
        <v>208</v>
      </c>
      <c r="G4000" s="69" t="s">
        <v>208</v>
      </c>
      <c r="H4000" s="69" t="s">
        <v>208</v>
      </c>
      <c r="I4000" s="69" t="s">
        <v>208</v>
      </c>
      <c r="J4000" s="64">
        <v>1</v>
      </c>
    </row>
    <row r="4001" spans="1:10" x14ac:dyDescent="0.25">
      <c r="A4001" s="3" t="str">
        <f t="shared" si="62"/>
        <v>IndustryUnknown/OtherAverage Event Day (5:00pm-6:00pm)16</v>
      </c>
      <c r="B4001" t="s">
        <v>62</v>
      </c>
      <c r="C4001" t="s">
        <v>94</v>
      </c>
      <c r="D4001" t="s">
        <v>167</v>
      </c>
      <c r="E4001" t="s">
        <v>189</v>
      </c>
      <c r="F4001" s="69" t="s">
        <v>208</v>
      </c>
      <c r="G4001" s="69" t="s">
        <v>208</v>
      </c>
      <c r="H4001" s="69" t="s">
        <v>208</v>
      </c>
      <c r="I4001" s="69" t="s">
        <v>208</v>
      </c>
      <c r="J4001" s="64">
        <v>1</v>
      </c>
    </row>
    <row r="4002" spans="1:10" x14ac:dyDescent="0.25">
      <c r="A4002" s="3" t="str">
        <f t="shared" si="62"/>
        <v>IndustryUnknown/OtherAverage Event Day (5:00pm-6:00pm)17</v>
      </c>
      <c r="B4002" t="s">
        <v>62</v>
      </c>
      <c r="C4002" t="s">
        <v>94</v>
      </c>
      <c r="D4002" t="s">
        <v>167</v>
      </c>
      <c r="E4002" t="s">
        <v>190</v>
      </c>
      <c r="F4002" s="69" t="s">
        <v>208</v>
      </c>
      <c r="G4002" s="69" t="s">
        <v>208</v>
      </c>
      <c r="H4002" s="69" t="s">
        <v>208</v>
      </c>
      <c r="I4002" s="69" t="s">
        <v>208</v>
      </c>
      <c r="J4002" s="64">
        <v>1</v>
      </c>
    </row>
    <row r="4003" spans="1:10" x14ac:dyDescent="0.25">
      <c r="A4003" s="3" t="str">
        <f t="shared" si="62"/>
        <v>IndustryUnknown/OtherAverage Event Day (5:00pm-6:00pm)18</v>
      </c>
      <c r="B4003" t="s">
        <v>62</v>
      </c>
      <c r="C4003" t="s">
        <v>94</v>
      </c>
      <c r="D4003" t="s">
        <v>167</v>
      </c>
      <c r="E4003" t="s">
        <v>191</v>
      </c>
      <c r="F4003" s="69" t="s">
        <v>208</v>
      </c>
      <c r="G4003" s="69" t="s">
        <v>208</v>
      </c>
      <c r="H4003" s="69" t="s">
        <v>208</v>
      </c>
      <c r="I4003" s="69" t="s">
        <v>208</v>
      </c>
      <c r="J4003" s="64">
        <v>1</v>
      </c>
    </row>
    <row r="4004" spans="1:10" x14ac:dyDescent="0.25">
      <c r="A4004" s="3" t="str">
        <f t="shared" si="62"/>
        <v>IndustryUnknown/OtherAverage Event Day (5:00pm-6:00pm)19</v>
      </c>
      <c r="B4004" t="s">
        <v>62</v>
      </c>
      <c r="C4004" t="s">
        <v>94</v>
      </c>
      <c r="D4004" t="s">
        <v>167</v>
      </c>
      <c r="E4004" t="s">
        <v>192</v>
      </c>
      <c r="F4004" s="69" t="s">
        <v>208</v>
      </c>
      <c r="G4004" s="69" t="s">
        <v>208</v>
      </c>
      <c r="H4004" s="69" t="s">
        <v>208</v>
      </c>
      <c r="I4004" s="69" t="s">
        <v>208</v>
      </c>
      <c r="J4004" s="64">
        <v>1</v>
      </c>
    </row>
    <row r="4005" spans="1:10" x14ac:dyDescent="0.25">
      <c r="A4005" s="3" t="str">
        <f t="shared" si="62"/>
        <v>IndustryUnknown/OtherAverage Event Day (5:00pm-6:00pm)20</v>
      </c>
      <c r="B4005" t="s">
        <v>62</v>
      </c>
      <c r="C4005" t="s">
        <v>94</v>
      </c>
      <c r="D4005" t="s">
        <v>167</v>
      </c>
      <c r="E4005" t="s">
        <v>193</v>
      </c>
      <c r="F4005" s="69" t="s">
        <v>208</v>
      </c>
      <c r="G4005" s="69" t="s">
        <v>208</v>
      </c>
      <c r="H4005" s="69" t="s">
        <v>208</v>
      </c>
      <c r="I4005" s="69" t="s">
        <v>208</v>
      </c>
      <c r="J4005" s="64">
        <v>1</v>
      </c>
    </row>
    <row r="4006" spans="1:10" x14ac:dyDescent="0.25">
      <c r="A4006" s="3" t="str">
        <f t="shared" si="62"/>
        <v>IndustryUnknown/OtherAverage Event Day (5:00pm-6:00pm)21</v>
      </c>
      <c r="B4006" t="s">
        <v>62</v>
      </c>
      <c r="C4006" t="s">
        <v>94</v>
      </c>
      <c r="D4006" t="s">
        <v>167</v>
      </c>
      <c r="E4006" t="s">
        <v>194</v>
      </c>
      <c r="F4006" s="69" t="s">
        <v>208</v>
      </c>
      <c r="G4006" s="69" t="s">
        <v>208</v>
      </c>
      <c r="H4006" s="69" t="s">
        <v>208</v>
      </c>
      <c r="I4006" s="69" t="s">
        <v>208</v>
      </c>
      <c r="J4006" s="64">
        <v>1</v>
      </c>
    </row>
    <row r="4007" spans="1:10" x14ac:dyDescent="0.25">
      <c r="A4007" s="3" t="str">
        <f t="shared" si="62"/>
        <v>IndustryUnknown/OtherAverage Event Day (5:00pm-6:00pm)22</v>
      </c>
      <c r="B4007" t="s">
        <v>62</v>
      </c>
      <c r="C4007" t="s">
        <v>94</v>
      </c>
      <c r="D4007" t="s">
        <v>167</v>
      </c>
      <c r="E4007" t="s">
        <v>195</v>
      </c>
      <c r="F4007" s="69" t="s">
        <v>208</v>
      </c>
      <c r="G4007" s="69" t="s">
        <v>208</v>
      </c>
      <c r="H4007" s="69" t="s">
        <v>208</v>
      </c>
      <c r="I4007" s="69" t="s">
        <v>208</v>
      </c>
      <c r="J4007" s="64">
        <v>1</v>
      </c>
    </row>
    <row r="4008" spans="1:10" x14ac:dyDescent="0.25">
      <c r="A4008" s="3" t="str">
        <f t="shared" si="62"/>
        <v>IndustryUnknown/OtherAverage Event Day (5:00pm-6:00pm)23</v>
      </c>
      <c r="B4008" t="s">
        <v>62</v>
      </c>
      <c r="C4008" t="s">
        <v>94</v>
      </c>
      <c r="D4008" t="s">
        <v>167</v>
      </c>
      <c r="E4008" t="s">
        <v>196</v>
      </c>
      <c r="F4008" s="69" t="s">
        <v>208</v>
      </c>
      <c r="G4008" s="69" t="s">
        <v>208</v>
      </c>
      <c r="H4008" s="69" t="s">
        <v>208</v>
      </c>
      <c r="I4008" s="69" t="s">
        <v>208</v>
      </c>
      <c r="J4008" s="64">
        <v>1</v>
      </c>
    </row>
    <row r="4009" spans="1:10" x14ac:dyDescent="0.25">
      <c r="A4009" s="3" t="str">
        <f t="shared" si="62"/>
        <v>IndustryUnknown/OtherAverage Event Day (5:00pm-6:00pm)24</v>
      </c>
      <c r="B4009" t="s">
        <v>62</v>
      </c>
      <c r="C4009" t="s">
        <v>94</v>
      </c>
      <c r="D4009" t="s">
        <v>167</v>
      </c>
      <c r="E4009" t="s">
        <v>197</v>
      </c>
      <c r="F4009" s="69" t="s">
        <v>208</v>
      </c>
      <c r="G4009" s="69" t="s">
        <v>208</v>
      </c>
      <c r="H4009" s="69" t="s">
        <v>208</v>
      </c>
      <c r="I4009" s="69" t="s">
        <v>208</v>
      </c>
      <c r="J4009" s="64">
        <v>1</v>
      </c>
    </row>
    <row r="4010" spans="1:10" x14ac:dyDescent="0.25">
      <c r="A4010" s="3" t="str">
        <f t="shared" si="62"/>
        <v>IndustryWholesale, Transport, Other Utilities10/14/2020 (6:00pm-7:00pm)1</v>
      </c>
      <c r="B4010" t="s">
        <v>62</v>
      </c>
      <c r="C4010" t="s">
        <v>95</v>
      </c>
      <c r="D4010" t="s">
        <v>168</v>
      </c>
      <c r="E4010" t="s">
        <v>174</v>
      </c>
      <c r="F4010" s="69" t="s">
        <v>208</v>
      </c>
      <c r="G4010" s="69" t="s">
        <v>208</v>
      </c>
      <c r="H4010" s="69" t="s">
        <v>208</v>
      </c>
      <c r="I4010" s="69" t="s">
        <v>208</v>
      </c>
      <c r="J4010" s="64">
        <v>1</v>
      </c>
    </row>
    <row r="4011" spans="1:10" x14ac:dyDescent="0.25">
      <c r="A4011" s="3" t="str">
        <f t="shared" si="62"/>
        <v>IndustryWholesale, Transport, Other Utilities10/14/2020 (6:00pm-7:00pm)2</v>
      </c>
      <c r="B4011" t="s">
        <v>62</v>
      </c>
      <c r="C4011" t="s">
        <v>95</v>
      </c>
      <c r="D4011" t="s">
        <v>168</v>
      </c>
      <c r="E4011" t="s">
        <v>175</v>
      </c>
      <c r="F4011" s="69" t="s">
        <v>208</v>
      </c>
      <c r="G4011" s="69" t="s">
        <v>208</v>
      </c>
      <c r="H4011" s="69" t="s">
        <v>208</v>
      </c>
      <c r="I4011" s="69" t="s">
        <v>208</v>
      </c>
      <c r="J4011" s="64">
        <v>1</v>
      </c>
    </row>
    <row r="4012" spans="1:10" x14ac:dyDescent="0.25">
      <c r="A4012" s="3" t="str">
        <f t="shared" si="62"/>
        <v>IndustryWholesale, Transport, Other Utilities10/14/2020 (6:00pm-7:00pm)3</v>
      </c>
      <c r="B4012" t="s">
        <v>62</v>
      </c>
      <c r="C4012" t="s">
        <v>95</v>
      </c>
      <c r="D4012" t="s">
        <v>168</v>
      </c>
      <c r="E4012" t="s">
        <v>176</v>
      </c>
      <c r="F4012" s="69" t="s">
        <v>208</v>
      </c>
      <c r="G4012" s="69" t="s">
        <v>208</v>
      </c>
      <c r="H4012" s="69" t="s">
        <v>208</v>
      </c>
      <c r="I4012" s="69" t="s">
        <v>208</v>
      </c>
      <c r="J4012" s="64">
        <v>1</v>
      </c>
    </row>
    <row r="4013" spans="1:10" x14ac:dyDescent="0.25">
      <c r="A4013" s="3" t="str">
        <f t="shared" si="62"/>
        <v>IndustryWholesale, Transport, Other Utilities10/14/2020 (6:00pm-7:00pm)4</v>
      </c>
      <c r="B4013" t="s">
        <v>62</v>
      </c>
      <c r="C4013" t="s">
        <v>95</v>
      </c>
      <c r="D4013" t="s">
        <v>168</v>
      </c>
      <c r="E4013" t="s">
        <v>177</v>
      </c>
      <c r="F4013" s="69" t="s">
        <v>208</v>
      </c>
      <c r="G4013" s="69" t="s">
        <v>208</v>
      </c>
      <c r="H4013" s="69" t="s">
        <v>208</v>
      </c>
      <c r="I4013" s="69" t="s">
        <v>208</v>
      </c>
      <c r="J4013" s="64">
        <v>1</v>
      </c>
    </row>
    <row r="4014" spans="1:10" x14ac:dyDescent="0.25">
      <c r="A4014" s="3" t="str">
        <f t="shared" si="62"/>
        <v>IndustryWholesale, Transport, Other Utilities10/14/2020 (6:00pm-7:00pm)5</v>
      </c>
      <c r="B4014" t="s">
        <v>62</v>
      </c>
      <c r="C4014" t="s">
        <v>95</v>
      </c>
      <c r="D4014" t="s">
        <v>168</v>
      </c>
      <c r="E4014" t="s">
        <v>178</v>
      </c>
      <c r="F4014" s="69" t="s">
        <v>208</v>
      </c>
      <c r="G4014" s="69" t="s">
        <v>208</v>
      </c>
      <c r="H4014" s="69" t="s">
        <v>208</v>
      </c>
      <c r="I4014" s="69" t="s">
        <v>208</v>
      </c>
      <c r="J4014" s="64">
        <v>1</v>
      </c>
    </row>
    <row r="4015" spans="1:10" x14ac:dyDescent="0.25">
      <c r="A4015" s="3" t="str">
        <f t="shared" si="62"/>
        <v>IndustryWholesale, Transport, Other Utilities10/14/2020 (6:00pm-7:00pm)6</v>
      </c>
      <c r="B4015" t="s">
        <v>62</v>
      </c>
      <c r="C4015" t="s">
        <v>95</v>
      </c>
      <c r="D4015" t="s">
        <v>168</v>
      </c>
      <c r="E4015" t="s">
        <v>179</v>
      </c>
      <c r="F4015" s="69" t="s">
        <v>208</v>
      </c>
      <c r="G4015" s="69" t="s">
        <v>208</v>
      </c>
      <c r="H4015" s="69" t="s">
        <v>208</v>
      </c>
      <c r="I4015" s="69" t="s">
        <v>208</v>
      </c>
      <c r="J4015" s="64">
        <v>1</v>
      </c>
    </row>
    <row r="4016" spans="1:10" x14ac:dyDescent="0.25">
      <c r="A4016" s="3" t="str">
        <f t="shared" si="62"/>
        <v>IndustryWholesale, Transport, Other Utilities10/14/2020 (6:00pm-7:00pm)7</v>
      </c>
      <c r="B4016" t="s">
        <v>62</v>
      </c>
      <c r="C4016" t="s">
        <v>95</v>
      </c>
      <c r="D4016" t="s">
        <v>168</v>
      </c>
      <c r="E4016" t="s">
        <v>180</v>
      </c>
      <c r="F4016" s="69" t="s">
        <v>208</v>
      </c>
      <c r="G4016" s="69" t="s">
        <v>208</v>
      </c>
      <c r="H4016" s="69" t="s">
        <v>208</v>
      </c>
      <c r="I4016" s="69" t="s">
        <v>208</v>
      </c>
      <c r="J4016" s="64">
        <v>1</v>
      </c>
    </row>
    <row r="4017" spans="1:10" x14ac:dyDescent="0.25">
      <c r="A4017" s="3" t="str">
        <f t="shared" si="62"/>
        <v>IndustryWholesale, Transport, Other Utilities10/14/2020 (6:00pm-7:00pm)8</v>
      </c>
      <c r="B4017" t="s">
        <v>62</v>
      </c>
      <c r="C4017" t="s">
        <v>95</v>
      </c>
      <c r="D4017" t="s">
        <v>168</v>
      </c>
      <c r="E4017" t="s">
        <v>181</v>
      </c>
      <c r="F4017" s="69" t="s">
        <v>208</v>
      </c>
      <c r="G4017" s="69" t="s">
        <v>208</v>
      </c>
      <c r="H4017" s="69" t="s">
        <v>208</v>
      </c>
      <c r="I4017" s="69" t="s">
        <v>208</v>
      </c>
      <c r="J4017" s="64">
        <v>1</v>
      </c>
    </row>
    <row r="4018" spans="1:10" x14ac:dyDescent="0.25">
      <c r="A4018" s="3" t="str">
        <f t="shared" si="62"/>
        <v>IndustryWholesale, Transport, Other Utilities10/14/2020 (6:00pm-7:00pm)9</v>
      </c>
      <c r="B4018" t="s">
        <v>62</v>
      </c>
      <c r="C4018" t="s">
        <v>95</v>
      </c>
      <c r="D4018" t="s">
        <v>168</v>
      </c>
      <c r="E4018" t="s">
        <v>182</v>
      </c>
      <c r="F4018" s="69" t="s">
        <v>208</v>
      </c>
      <c r="G4018" s="69" t="s">
        <v>208</v>
      </c>
      <c r="H4018" s="69" t="s">
        <v>208</v>
      </c>
      <c r="I4018" s="69" t="s">
        <v>208</v>
      </c>
      <c r="J4018" s="64">
        <v>1</v>
      </c>
    </row>
    <row r="4019" spans="1:10" x14ac:dyDescent="0.25">
      <c r="A4019" s="3" t="str">
        <f t="shared" si="62"/>
        <v>IndustryWholesale, Transport, Other Utilities10/14/2020 (6:00pm-7:00pm)10</v>
      </c>
      <c r="B4019" t="s">
        <v>62</v>
      </c>
      <c r="C4019" t="s">
        <v>95</v>
      </c>
      <c r="D4019" t="s">
        <v>168</v>
      </c>
      <c r="E4019" t="s">
        <v>183</v>
      </c>
      <c r="F4019" s="69" t="s">
        <v>208</v>
      </c>
      <c r="G4019" s="69" t="s">
        <v>208</v>
      </c>
      <c r="H4019" s="69" t="s">
        <v>208</v>
      </c>
      <c r="I4019" s="69" t="s">
        <v>208</v>
      </c>
      <c r="J4019" s="64">
        <v>1</v>
      </c>
    </row>
    <row r="4020" spans="1:10" x14ac:dyDescent="0.25">
      <c r="A4020" s="3" t="str">
        <f t="shared" si="62"/>
        <v>IndustryWholesale, Transport, Other Utilities10/14/2020 (6:00pm-7:00pm)11</v>
      </c>
      <c r="B4020" t="s">
        <v>62</v>
      </c>
      <c r="C4020" t="s">
        <v>95</v>
      </c>
      <c r="D4020" t="s">
        <v>168</v>
      </c>
      <c r="E4020" t="s">
        <v>184</v>
      </c>
      <c r="F4020" s="69" t="s">
        <v>208</v>
      </c>
      <c r="G4020" s="69" t="s">
        <v>208</v>
      </c>
      <c r="H4020" s="69" t="s">
        <v>208</v>
      </c>
      <c r="I4020" s="69" t="s">
        <v>208</v>
      </c>
      <c r="J4020" s="64">
        <v>1</v>
      </c>
    </row>
    <row r="4021" spans="1:10" x14ac:dyDescent="0.25">
      <c r="A4021" s="3" t="str">
        <f t="shared" si="62"/>
        <v>IndustryWholesale, Transport, Other Utilities10/14/2020 (6:00pm-7:00pm)12</v>
      </c>
      <c r="B4021" t="s">
        <v>62</v>
      </c>
      <c r="C4021" t="s">
        <v>95</v>
      </c>
      <c r="D4021" t="s">
        <v>168</v>
      </c>
      <c r="E4021" t="s">
        <v>185</v>
      </c>
      <c r="F4021" s="69" t="s">
        <v>208</v>
      </c>
      <c r="G4021" s="69" t="s">
        <v>208</v>
      </c>
      <c r="H4021" s="69" t="s">
        <v>208</v>
      </c>
      <c r="I4021" s="69" t="s">
        <v>208</v>
      </c>
      <c r="J4021" s="64">
        <v>1</v>
      </c>
    </row>
    <row r="4022" spans="1:10" x14ac:dyDescent="0.25">
      <c r="A4022" s="3" t="str">
        <f t="shared" si="62"/>
        <v>IndustryWholesale, Transport, Other Utilities10/14/2020 (6:00pm-7:00pm)13</v>
      </c>
      <c r="B4022" t="s">
        <v>62</v>
      </c>
      <c r="C4022" t="s">
        <v>95</v>
      </c>
      <c r="D4022" t="s">
        <v>168</v>
      </c>
      <c r="E4022" t="s">
        <v>186</v>
      </c>
      <c r="F4022" s="69" t="s">
        <v>208</v>
      </c>
      <c r="G4022" s="69" t="s">
        <v>208</v>
      </c>
      <c r="H4022" s="69" t="s">
        <v>208</v>
      </c>
      <c r="I4022" s="69" t="s">
        <v>208</v>
      </c>
      <c r="J4022" s="64">
        <v>1</v>
      </c>
    </row>
    <row r="4023" spans="1:10" x14ac:dyDescent="0.25">
      <c r="A4023" s="3" t="str">
        <f t="shared" si="62"/>
        <v>IndustryWholesale, Transport, Other Utilities10/14/2020 (6:00pm-7:00pm)14</v>
      </c>
      <c r="B4023" t="s">
        <v>62</v>
      </c>
      <c r="C4023" t="s">
        <v>95</v>
      </c>
      <c r="D4023" t="s">
        <v>168</v>
      </c>
      <c r="E4023" t="s">
        <v>187</v>
      </c>
      <c r="F4023" s="69" t="s">
        <v>208</v>
      </c>
      <c r="G4023" s="69" t="s">
        <v>208</v>
      </c>
      <c r="H4023" s="69" t="s">
        <v>208</v>
      </c>
      <c r="I4023" s="69" t="s">
        <v>208</v>
      </c>
      <c r="J4023" s="64">
        <v>1</v>
      </c>
    </row>
    <row r="4024" spans="1:10" x14ac:dyDescent="0.25">
      <c r="A4024" s="3" t="str">
        <f t="shared" si="62"/>
        <v>IndustryWholesale, Transport, Other Utilities10/14/2020 (6:00pm-7:00pm)15</v>
      </c>
      <c r="B4024" t="s">
        <v>62</v>
      </c>
      <c r="C4024" t="s">
        <v>95</v>
      </c>
      <c r="D4024" t="s">
        <v>168</v>
      </c>
      <c r="E4024" t="s">
        <v>188</v>
      </c>
      <c r="F4024" s="69" t="s">
        <v>208</v>
      </c>
      <c r="G4024" s="69" t="s">
        <v>208</v>
      </c>
      <c r="H4024" s="69" t="s">
        <v>208</v>
      </c>
      <c r="I4024" s="69" t="s">
        <v>208</v>
      </c>
      <c r="J4024" s="64">
        <v>1</v>
      </c>
    </row>
    <row r="4025" spans="1:10" x14ac:dyDescent="0.25">
      <c r="A4025" s="3" t="str">
        <f t="shared" si="62"/>
        <v>IndustryWholesale, Transport, Other Utilities10/14/2020 (6:00pm-7:00pm)16</v>
      </c>
      <c r="B4025" t="s">
        <v>62</v>
      </c>
      <c r="C4025" t="s">
        <v>95</v>
      </c>
      <c r="D4025" t="s">
        <v>168</v>
      </c>
      <c r="E4025" t="s">
        <v>189</v>
      </c>
      <c r="F4025" s="69" t="s">
        <v>208</v>
      </c>
      <c r="G4025" s="69" t="s">
        <v>208</v>
      </c>
      <c r="H4025" s="69" t="s">
        <v>208</v>
      </c>
      <c r="I4025" s="69" t="s">
        <v>208</v>
      </c>
      <c r="J4025" s="64">
        <v>1</v>
      </c>
    </row>
    <row r="4026" spans="1:10" x14ac:dyDescent="0.25">
      <c r="A4026" s="3" t="str">
        <f t="shared" si="62"/>
        <v>IndustryWholesale, Transport, Other Utilities10/14/2020 (6:00pm-7:00pm)17</v>
      </c>
      <c r="B4026" t="s">
        <v>62</v>
      </c>
      <c r="C4026" t="s">
        <v>95</v>
      </c>
      <c r="D4026" t="s">
        <v>168</v>
      </c>
      <c r="E4026" t="s">
        <v>190</v>
      </c>
      <c r="F4026" s="69" t="s">
        <v>208</v>
      </c>
      <c r="G4026" s="69" t="s">
        <v>208</v>
      </c>
      <c r="H4026" s="69" t="s">
        <v>208</v>
      </c>
      <c r="I4026" s="69" t="s">
        <v>208</v>
      </c>
      <c r="J4026" s="64">
        <v>1</v>
      </c>
    </row>
    <row r="4027" spans="1:10" x14ac:dyDescent="0.25">
      <c r="A4027" s="3" t="str">
        <f t="shared" si="62"/>
        <v>IndustryWholesale, Transport, Other Utilities10/14/2020 (6:00pm-7:00pm)18</v>
      </c>
      <c r="B4027" t="s">
        <v>62</v>
      </c>
      <c r="C4027" t="s">
        <v>95</v>
      </c>
      <c r="D4027" t="s">
        <v>168</v>
      </c>
      <c r="E4027" t="s">
        <v>191</v>
      </c>
      <c r="F4027" s="69" t="s">
        <v>208</v>
      </c>
      <c r="G4027" s="69" t="s">
        <v>208</v>
      </c>
      <c r="H4027" s="69" t="s">
        <v>208</v>
      </c>
      <c r="I4027" s="69" t="s">
        <v>208</v>
      </c>
      <c r="J4027" s="64">
        <v>1</v>
      </c>
    </row>
    <row r="4028" spans="1:10" x14ac:dyDescent="0.25">
      <c r="A4028" s="3" t="str">
        <f t="shared" si="62"/>
        <v>IndustryWholesale, Transport, Other Utilities10/14/2020 (6:00pm-7:00pm)19</v>
      </c>
      <c r="B4028" t="s">
        <v>62</v>
      </c>
      <c r="C4028" t="s">
        <v>95</v>
      </c>
      <c r="D4028" t="s">
        <v>168</v>
      </c>
      <c r="E4028" t="s">
        <v>192</v>
      </c>
      <c r="F4028" s="69" t="s">
        <v>208</v>
      </c>
      <c r="G4028" s="69" t="s">
        <v>208</v>
      </c>
      <c r="H4028" s="69" t="s">
        <v>208</v>
      </c>
      <c r="I4028" s="69" t="s">
        <v>208</v>
      </c>
      <c r="J4028" s="64">
        <v>1</v>
      </c>
    </row>
    <row r="4029" spans="1:10" x14ac:dyDescent="0.25">
      <c r="A4029" s="3" t="str">
        <f t="shared" si="62"/>
        <v>IndustryWholesale, Transport, Other Utilities10/14/2020 (6:00pm-7:00pm)20</v>
      </c>
      <c r="B4029" t="s">
        <v>62</v>
      </c>
      <c r="C4029" t="s">
        <v>95</v>
      </c>
      <c r="D4029" t="s">
        <v>168</v>
      </c>
      <c r="E4029" t="s">
        <v>193</v>
      </c>
      <c r="F4029" s="69" t="s">
        <v>208</v>
      </c>
      <c r="G4029" s="69" t="s">
        <v>208</v>
      </c>
      <c r="H4029" s="69" t="s">
        <v>208</v>
      </c>
      <c r="I4029" s="69" t="s">
        <v>208</v>
      </c>
      <c r="J4029" s="64">
        <v>1</v>
      </c>
    </row>
    <row r="4030" spans="1:10" x14ac:dyDescent="0.25">
      <c r="A4030" s="3" t="str">
        <f t="shared" si="62"/>
        <v>IndustryWholesale, Transport, Other Utilities10/14/2020 (6:00pm-7:00pm)21</v>
      </c>
      <c r="B4030" t="s">
        <v>62</v>
      </c>
      <c r="C4030" t="s">
        <v>95</v>
      </c>
      <c r="D4030" t="s">
        <v>168</v>
      </c>
      <c r="E4030" t="s">
        <v>194</v>
      </c>
      <c r="F4030" s="69" t="s">
        <v>208</v>
      </c>
      <c r="G4030" s="69" t="s">
        <v>208</v>
      </c>
      <c r="H4030" s="69" t="s">
        <v>208</v>
      </c>
      <c r="I4030" s="69" t="s">
        <v>208</v>
      </c>
      <c r="J4030" s="64">
        <v>1</v>
      </c>
    </row>
    <row r="4031" spans="1:10" x14ac:dyDescent="0.25">
      <c r="A4031" s="3" t="str">
        <f t="shared" si="62"/>
        <v>IndustryWholesale, Transport, Other Utilities10/14/2020 (6:00pm-7:00pm)22</v>
      </c>
      <c r="B4031" t="s">
        <v>62</v>
      </c>
      <c r="C4031" t="s">
        <v>95</v>
      </c>
      <c r="D4031" t="s">
        <v>168</v>
      </c>
      <c r="E4031" t="s">
        <v>195</v>
      </c>
      <c r="F4031" s="69" t="s">
        <v>208</v>
      </c>
      <c r="G4031" s="69" t="s">
        <v>208</v>
      </c>
      <c r="H4031" s="69" t="s">
        <v>208</v>
      </c>
      <c r="I4031" s="69" t="s">
        <v>208</v>
      </c>
      <c r="J4031" s="64">
        <v>1</v>
      </c>
    </row>
    <row r="4032" spans="1:10" x14ac:dyDescent="0.25">
      <c r="A4032" s="3" t="str">
        <f t="shared" si="62"/>
        <v>IndustryWholesale, Transport, Other Utilities10/14/2020 (6:00pm-7:00pm)23</v>
      </c>
      <c r="B4032" t="s">
        <v>62</v>
      </c>
      <c r="C4032" t="s">
        <v>95</v>
      </c>
      <c r="D4032" t="s">
        <v>168</v>
      </c>
      <c r="E4032" t="s">
        <v>196</v>
      </c>
      <c r="F4032" s="69" t="s">
        <v>208</v>
      </c>
      <c r="G4032" s="69" t="s">
        <v>208</v>
      </c>
      <c r="H4032" s="69" t="s">
        <v>208</v>
      </c>
      <c r="I4032" s="69" t="s">
        <v>208</v>
      </c>
      <c r="J4032" s="64">
        <v>1</v>
      </c>
    </row>
    <row r="4033" spans="1:10" x14ac:dyDescent="0.25">
      <c r="A4033" s="3" t="str">
        <f t="shared" si="62"/>
        <v>IndustryWholesale, Transport, Other Utilities10/14/2020 (6:00pm-7:00pm)24</v>
      </c>
      <c r="B4033" t="s">
        <v>62</v>
      </c>
      <c r="C4033" t="s">
        <v>95</v>
      </c>
      <c r="D4033" t="s">
        <v>168</v>
      </c>
      <c r="E4033" t="s">
        <v>197</v>
      </c>
      <c r="F4033" s="69" t="s">
        <v>208</v>
      </c>
      <c r="G4033" s="69" t="s">
        <v>208</v>
      </c>
      <c r="H4033" s="69" t="s">
        <v>208</v>
      </c>
      <c r="I4033" s="69" t="s">
        <v>208</v>
      </c>
      <c r="J4033" s="64">
        <v>1</v>
      </c>
    </row>
    <row r="4034" spans="1:10" x14ac:dyDescent="0.25">
      <c r="A4034" s="3" t="str">
        <f t="shared" si="62"/>
        <v>IndustryWholesale, Transport, Other Utilities10/15/2020 (6:00pm-7:00pm)1</v>
      </c>
      <c r="B4034" t="s">
        <v>62</v>
      </c>
      <c r="C4034" t="s">
        <v>95</v>
      </c>
      <c r="D4034" t="s">
        <v>169</v>
      </c>
      <c r="E4034" t="s">
        <v>174</v>
      </c>
      <c r="F4034" s="69" t="s">
        <v>208</v>
      </c>
      <c r="G4034" s="69" t="s">
        <v>208</v>
      </c>
      <c r="H4034" s="69" t="s">
        <v>208</v>
      </c>
      <c r="I4034" s="69" t="s">
        <v>208</v>
      </c>
      <c r="J4034" s="64">
        <v>1</v>
      </c>
    </row>
    <row r="4035" spans="1:10" x14ac:dyDescent="0.25">
      <c r="A4035" s="3" t="str">
        <f t="shared" ref="A4035:A4098" si="63">B4035&amp;C4035&amp;D4035&amp;E4035</f>
        <v>IndustryWholesale, Transport, Other Utilities10/15/2020 (6:00pm-7:00pm)2</v>
      </c>
      <c r="B4035" t="s">
        <v>62</v>
      </c>
      <c r="C4035" t="s">
        <v>95</v>
      </c>
      <c r="D4035" t="s">
        <v>169</v>
      </c>
      <c r="E4035" t="s">
        <v>175</v>
      </c>
      <c r="F4035" s="69" t="s">
        <v>208</v>
      </c>
      <c r="G4035" s="69" t="s">
        <v>208</v>
      </c>
      <c r="H4035" s="69" t="s">
        <v>208</v>
      </c>
      <c r="I4035" s="69" t="s">
        <v>208</v>
      </c>
      <c r="J4035" s="64">
        <v>1</v>
      </c>
    </row>
    <row r="4036" spans="1:10" x14ac:dyDescent="0.25">
      <c r="A4036" s="3" t="str">
        <f t="shared" si="63"/>
        <v>IndustryWholesale, Transport, Other Utilities10/15/2020 (6:00pm-7:00pm)3</v>
      </c>
      <c r="B4036" t="s">
        <v>62</v>
      </c>
      <c r="C4036" t="s">
        <v>95</v>
      </c>
      <c r="D4036" t="s">
        <v>169</v>
      </c>
      <c r="E4036" t="s">
        <v>176</v>
      </c>
      <c r="F4036" s="69" t="s">
        <v>208</v>
      </c>
      <c r="G4036" s="69" t="s">
        <v>208</v>
      </c>
      <c r="H4036" s="69" t="s">
        <v>208</v>
      </c>
      <c r="I4036" s="69" t="s">
        <v>208</v>
      </c>
      <c r="J4036" s="64">
        <v>1</v>
      </c>
    </row>
    <row r="4037" spans="1:10" x14ac:dyDescent="0.25">
      <c r="A4037" s="3" t="str">
        <f t="shared" si="63"/>
        <v>IndustryWholesale, Transport, Other Utilities10/15/2020 (6:00pm-7:00pm)4</v>
      </c>
      <c r="B4037" t="s">
        <v>62</v>
      </c>
      <c r="C4037" t="s">
        <v>95</v>
      </c>
      <c r="D4037" t="s">
        <v>169</v>
      </c>
      <c r="E4037" t="s">
        <v>177</v>
      </c>
      <c r="F4037" s="69" t="s">
        <v>208</v>
      </c>
      <c r="G4037" s="69" t="s">
        <v>208</v>
      </c>
      <c r="H4037" s="69" t="s">
        <v>208</v>
      </c>
      <c r="I4037" s="69" t="s">
        <v>208</v>
      </c>
      <c r="J4037" s="64">
        <v>1</v>
      </c>
    </row>
    <row r="4038" spans="1:10" x14ac:dyDescent="0.25">
      <c r="A4038" s="3" t="str">
        <f t="shared" si="63"/>
        <v>IndustryWholesale, Transport, Other Utilities10/15/2020 (6:00pm-7:00pm)5</v>
      </c>
      <c r="B4038" t="s">
        <v>62</v>
      </c>
      <c r="C4038" t="s">
        <v>95</v>
      </c>
      <c r="D4038" t="s">
        <v>169</v>
      </c>
      <c r="E4038" t="s">
        <v>178</v>
      </c>
      <c r="F4038" s="69" t="s">
        <v>208</v>
      </c>
      <c r="G4038" s="69" t="s">
        <v>208</v>
      </c>
      <c r="H4038" s="69" t="s">
        <v>208</v>
      </c>
      <c r="I4038" s="69" t="s">
        <v>208</v>
      </c>
      <c r="J4038" s="64">
        <v>1</v>
      </c>
    </row>
    <row r="4039" spans="1:10" x14ac:dyDescent="0.25">
      <c r="A4039" s="3" t="str">
        <f t="shared" si="63"/>
        <v>IndustryWholesale, Transport, Other Utilities10/15/2020 (6:00pm-7:00pm)6</v>
      </c>
      <c r="B4039" t="s">
        <v>62</v>
      </c>
      <c r="C4039" t="s">
        <v>95</v>
      </c>
      <c r="D4039" t="s">
        <v>169</v>
      </c>
      <c r="E4039" t="s">
        <v>179</v>
      </c>
      <c r="F4039" s="69" t="s">
        <v>208</v>
      </c>
      <c r="G4039" s="69" t="s">
        <v>208</v>
      </c>
      <c r="H4039" s="69" t="s">
        <v>208</v>
      </c>
      <c r="I4039" s="69" t="s">
        <v>208</v>
      </c>
      <c r="J4039" s="64">
        <v>1</v>
      </c>
    </row>
    <row r="4040" spans="1:10" x14ac:dyDescent="0.25">
      <c r="A4040" s="3" t="str">
        <f t="shared" si="63"/>
        <v>IndustryWholesale, Transport, Other Utilities10/15/2020 (6:00pm-7:00pm)7</v>
      </c>
      <c r="B4040" t="s">
        <v>62</v>
      </c>
      <c r="C4040" t="s">
        <v>95</v>
      </c>
      <c r="D4040" t="s">
        <v>169</v>
      </c>
      <c r="E4040" t="s">
        <v>180</v>
      </c>
      <c r="F4040" s="69" t="s">
        <v>208</v>
      </c>
      <c r="G4040" s="69" t="s">
        <v>208</v>
      </c>
      <c r="H4040" s="69" t="s">
        <v>208</v>
      </c>
      <c r="I4040" s="69" t="s">
        <v>208</v>
      </c>
      <c r="J4040" s="64">
        <v>1</v>
      </c>
    </row>
    <row r="4041" spans="1:10" x14ac:dyDescent="0.25">
      <c r="A4041" s="3" t="str">
        <f t="shared" si="63"/>
        <v>IndustryWholesale, Transport, Other Utilities10/15/2020 (6:00pm-7:00pm)8</v>
      </c>
      <c r="B4041" t="s">
        <v>62</v>
      </c>
      <c r="C4041" t="s">
        <v>95</v>
      </c>
      <c r="D4041" t="s">
        <v>169</v>
      </c>
      <c r="E4041" t="s">
        <v>181</v>
      </c>
      <c r="F4041" s="69" t="s">
        <v>208</v>
      </c>
      <c r="G4041" s="69" t="s">
        <v>208</v>
      </c>
      <c r="H4041" s="69" t="s">
        <v>208</v>
      </c>
      <c r="I4041" s="69" t="s">
        <v>208</v>
      </c>
      <c r="J4041" s="64">
        <v>1</v>
      </c>
    </row>
    <row r="4042" spans="1:10" x14ac:dyDescent="0.25">
      <c r="A4042" s="3" t="str">
        <f t="shared" si="63"/>
        <v>IndustryWholesale, Transport, Other Utilities10/15/2020 (6:00pm-7:00pm)9</v>
      </c>
      <c r="B4042" t="s">
        <v>62</v>
      </c>
      <c r="C4042" t="s">
        <v>95</v>
      </c>
      <c r="D4042" t="s">
        <v>169</v>
      </c>
      <c r="E4042" t="s">
        <v>182</v>
      </c>
      <c r="F4042" s="69" t="s">
        <v>208</v>
      </c>
      <c r="G4042" s="69" t="s">
        <v>208</v>
      </c>
      <c r="H4042" s="69" t="s">
        <v>208</v>
      </c>
      <c r="I4042" s="69" t="s">
        <v>208</v>
      </c>
      <c r="J4042" s="64">
        <v>1</v>
      </c>
    </row>
    <row r="4043" spans="1:10" x14ac:dyDescent="0.25">
      <c r="A4043" s="3" t="str">
        <f t="shared" si="63"/>
        <v>IndustryWholesale, Transport, Other Utilities10/15/2020 (6:00pm-7:00pm)10</v>
      </c>
      <c r="B4043" t="s">
        <v>62</v>
      </c>
      <c r="C4043" t="s">
        <v>95</v>
      </c>
      <c r="D4043" t="s">
        <v>169</v>
      </c>
      <c r="E4043" t="s">
        <v>183</v>
      </c>
      <c r="F4043" s="69" t="s">
        <v>208</v>
      </c>
      <c r="G4043" s="69" t="s">
        <v>208</v>
      </c>
      <c r="H4043" s="69" t="s">
        <v>208</v>
      </c>
      <c r="I4043" s="69" t="s">
        <v>208</v>
      </c>
      <c r="J4043" s="64">
        <v>1</v>
      </c>
    </row>
    <row r="4044" spans="1:10" x14ac:dyDescent="0.25">
      <c r="A4044" s="3" t="str">
        <f t="shared" si="63"/>
        <v>IndustryWholesale, Transport, Other Utilities10/15/2020 (6:00pm-7:00pm)11</v>
      </c>
      <c r="B4044" t="s">
        <v>62</v>
      </c>
      <c r="C4044" t="s">
        <v>95</v>
      </c>
      <c r="D4044" t="s">
        <v>169</v>
      </c>
      <c r="E4044" t="s">
        <v>184</v>
      </c>
      <c r="F4044" s="69" t="s">
        <v>208</v>
      </c>
      <c r="G4044" s="69" t="s">
        <v>208</v>
      </c>
      <c r="H4044" s="69" t="s">
        <v>208</v>
      </c>
      <c r="I4044" s="69" t="s">
        <v>208</v>
      </c>
      <c r="J4044" s="64">
        <v>1</v>
      </c>
    </row>
    <row r="4045" spans="1:10" x14ac:dyDescent="0.25">
      <c r="A4045" s="3" t="str">
        <f t="shared" si="63"/>
        <v>IndustryWholesale, Transport, Other Utilities10/15/2020 (6:00pm-7:00pm)12</v>
      </c>
      <c r="B4045" t="s">
        <v>62</v>
      </c>
      <c r="C4045" t="s">
        <v>95</v>
      </c>
      <c r="D4045" t="s">
        <v>169</v>
      </c>
      <c r="E4045" t="s">
        <v>185</v>
      </c>
      <c r="F4045" s="69" t="s">
        <v>208</v>
      </c>
      <c r="G4045" s="69" t="s">
        <v>208</v>
      </c>
      <c r="H4045" s="69" t="s">
        <v>208</v>
      </c>
      <c r="I4045" s="69" t="s">
        <v>208</v>
      </c>
      <c r="J4045" s="64">
        <v>1</v>
      </c>
    </row>
    <row r="4046" spans="1:10" x14ac:dyDescent="0.25">
      <c r="A4046" s="3" t="str">
        <f t="shared" si="63"/>
        <v>IndustryWholesale, Transport, Other Utilities10/15/2020 (6:00pm-7:00pm)13</v>
      </c>
      <c r="B4046" t="s">
        <v>62</v>
      </c>
      <c r="C4046" t="s">
        <v>95</v>
      </c>
      <c r="D4046" t="s">
        <v>169</v>
      </c>
      <c r="E4046" t="s">
        <v>186</v>
      </c>
      <c r="F4046" s="69" t="s">
        <v>208</v>
      </c>
      <c r="G4046" s="69" t="s">
        <v>208</v>
      </c>
      <c r="H4046" s="69" t="s">
        <v>208</v>
      </c>
      <c r="I4046" s="69" t="s">
        <v>208</v>
      </c>
      <c r="J4046" s="64">
        <v>1</v>
      </c>
    </row>
    <row r="4047" spans="1:10" x14ac:dyDescent="0.25">
      <c r="A4047" s="3" t="str">
        <f t="shared" si="63"/>
        <v>IndustryWholesale, Transport, Other Utilities10/15/2020 (6:00pm-7:00pm)14</v>
      </c>
      <c r="B4047" t="s">
        <v>62</v>
      </c>
      <c r="C4047" t="s">
        <v>95</v>
      </c>
      <c r="D4047" t="s">
        <v>169</v>
      </c>
      <c r="E4047" t="s">
        <v>187</v>
      </c>
      <c r="F4047" s="69" t="s">
        <v>208</v>
      </c>
      <c r="G4047" s="69" t="s">
        <v>208</v>
      </c>
      <c r="H4047" s="69" t="s">
        <v>208</v>
      </c>
      <c r="I4047" s="69" t="s">
        <v>208</v>
      </c>
      <c r="J4047" s="64">
        <v>1</v>
      </c>
    </row>
    <row r="4048" spans="1:10" x14ac:dyDescent="0.25">
      <c r="A4048" s="3" t="str">
        <f t="shared" si="63"/>
        <v>IndustryWholesale, Transport, Other Utilities10/15/2020 (6:00pm-7:00pm)15</v>
      </c>
      <c r="B4048" t="s">
        <v>62</v>
      </c>
      <c r="C4048" t="s">
        <v>95</v>
      </c>
      <c r="D4048" t="s">
        <v>169</v>
      </c>
      <c r="E4048" t="s">
        <v>188</v>
      </c>
      <c r="F4048" s="69" t="s">
        <v>208</v>
      </c>
      <c r="G4048" s="69" t="s">
        <v>208</v>
      </c>
      <c r="H4048" s="69" t="s">
        <v>208</v>
      </c>
      <c r="I4048" s="69" t="s">
        <v>208</v>
      </c>
      <c r="J4048" s="64">
        <v>1</v>
      </c>
    </row>
    <row r="4049" spans="1:10" x14ac:dyDescent="0.25">
      <c r="A4049" s="3" t="str">
        <f t="shared" si="63"/>
        <v>IndustryWholesale, Transport, Other Utilities10/15/2020 (6:00pm-7:00pm)16</v>
      </c>
      <c r="B4049" t="s">
        <v>62</v>
      </c>
      <c r="C4049" t="s">
        <v>95</v>
      </c>
      <c r="D4049" t="s">
        <v>169</v>
      </c>
      <c r="E4049" t="s">
        <v>189</v>
      </c>
      <c r="F4049" s="69" t="s">
        <v>208</v>
      </c>
      <c r="G4049" s="69" t="s">
        <v>208</v>
      </c>
      <c r="H4049" s="69" t="s">
        <v>208</v>
      </c>
      <c r="I4049" s="69" t="s">
        <v>208</v>
      </c>
      <c r="J4049" s="64">
        <v>1</v>
      </c>
    </row>
    <row r="4050" spans="1:10" x14ac:dyDescent="0.25">
      <c r="A4050" s="3" t="str">
        <f t="shared" si="63"/>
        <v>IndustryWholesale, Transport, Other Utilities10/15/2020 (6:00pm-7:00pm)17</v>
      </c>
      <c r="B4050" t="s">
        <v>62</v>
      </c>
      <c r="C4050" t="s">
        <v>95</v>
      </c>
      <c r="D4050" t="s">
        <v>169</v>
      </c>
      <c r="E4050" t="s">
        <v>190</v>
      </c>
      <c r="F4050" s="69" t="s">
        <v>208</v>
      </c>
      <c r="G4050" s="69" t="s">
        <v>208</v>
      </c>
      <c r="H4050" s="69" t="s">
        <v>208</v>
      </c>
      <c r="I4050" s="69" t="s">
        <v>208</v>
      </c>
      <c r="J4050" s="64">
        <v>1</v>
      </c>
    </row>
    <row r="4051" spans="1:10" x14ac:dyDescent="0.25">
      <c r="A4051" s="3" t="str">
        <f t="shared" si="63"/>
        <v>IndustryWholesale, Transport, Other Utilities10/15/2020 (6:00pm-7:00pm)18</v>
      </c>
      <c r="B4051" t="s">
        <v>62</v>
      </c>
      <c r="C4051" t="s">
        <v>95</v>
      </c>
      <c r="D4051" t="s">
        <v>169</v>
      </c>
      <c r="E4051" t="s">
        <v>191</v>
      </c>
      <c r="F4051" s="69" t="s">
        <v>208</v>
      </c>
      <c r="G4051" s="69" t="s">
        <v>208</v>
      </c>
      <c r="H4051" s="69" t="s">
        <v>208</v>
      </c>
      <c r="I4051" s="69" t="s">
        <v>208</v>
      </c>
      <c r="J4051" s="64">
        <v>1</v>
      </c>
    </row>
    <row r="4052" spans="1:10" x14ac:dyDescent="0.25">
      <c r="A4052" s="3" t="str">
        <f t="shared" si="63"/>
        <v>IndustryWholesale, Transport, Other Utilities10/15/2020 (6:00pm-7:00pm)19</v>
      </c>
      <c r="B4052" t="s">
        <v>62</v>
      </c>
      <c r="C4052" t="s">
        <v>95</v>
      </c>
      <c r="D4052" t="s">
        <v>169</v>
      </c>
      <c r="E4052" t="s">
        <v>192</v>
      </c>
      <c r="F4052" s="69" t="s">
        <v>208</v>
      </c>
      <c r="G4052" s="69" t="s">
        <v>208</v>
      </c>
      <c r="H4052" s="69" t="s">
        <v>208</v>
      </c>
      <c r="I4052" s="69" t="s">
        <v>208</v>
      </c>
      <c r="J4052" s="64">
        <v>1</v>
      </c>
    </row>
    <row r="4053" spans="1:10" x14ac:dyDescent="0.25">
      <c r="A4053" s="3" t="str">
        <f t="shared" si="63"/>
        <v>IndustryWholesale, Transport, Other Utilities10/15/2020 (6:00pm-7:00pm)20</v>
      </c>
      <c r="B4053" t="s">
        <v>62</v>
      </c>
      <c r="C4053" t="s">
        <v>95</v>
      </c>
      <c r="D4053" t="s">
        <v>169</v>
      </c>
      <c r="E4053" t="s">
        <v>193</v>
      </c>
      <c r="F4053" s="69" t="s">
        <v>208</v>
      </c>
      <c r="G4053" s="69" t="s">
        <v>208</v>
      </c>
      <c r="H4053" s="69" t="s">
        <v>208</v>
      </c>
      <c r="I4053" s="69" t="s">
        <v>208</v>
      </c>
      <c r="J4053" s="64">
        <v>1</v>
      </c>
    </row>
    <row r="4054" spans="1:10" x14ac:dyDescent="0.25">
      <c r="A4054" s="3" t="str">
        <f t="shared" si="63"/>
        <v>IndustryWholesale, Transport, Other Utilities10/15/2020 (6:00pm-7:00pm)21</v>
      </c>
      <c r="B4054" t="s">
        <v>62</v>
      </c>
      <c r="C4054" t="s">
        <v>95</v>
      </c>
      <c r="D4054" t="s">
        <v>169</v>
      </c>
      <c r="E4054" t="s">
        <v>194</v>
      </c>
      <c r="F4054" s="69" t="s">
        <v>208</v>
      </c>
      <c r="G4054" s="69" t="s">
        <v>208</v>
      </c>
      <c r="H4054" s="69" t="s">
        <v>208</v>
      </c>
      <c r="I4054" s="69" t="s">
        <v>208</v>
      </c>
      <c r="J4054" s="64">
        <v>1</v>
      </c>
    </row>
    <row r="4055" spans="1:10" x14ac:dyDescent="0.25">
      <c r="A4055" s="3" t="str">
        <f t="shared" si="63"/>
        <v>IndustryWholesale, Transport, Other Utilities10/15/2020 (6:00pm-7:00pm)22</v>
      </c>
      <c r="B4055" t="s">
        <v>62</v>
      </c>
      <c r="C4055" t="s">
        <v>95</v>
      </c>
      <c r="D4055" t="s">
        <v>169</v>
      </c>
      <c r="E4055" t="s">
        <v>195</v>
      </c>
      <c r="F4055" s="69" t="s">
        <v>208</v>
      </c>
      <c r="G4055" s="69" t="s">
        <v>208</v>
      </c>
      <c r="H4055" s="69" t="s">
        <v>208</v>
      </c>
      <c r="I4055" s="69" t="s">
        <v>208</v>
      </c>
      <c r="J4055" s="64">
        <v>1</v>
      </c>
    </row>
    <row r="4056" spans="1:10" x14ac:dyDescent="0.25">
      <c r="A4056" s="3" t="str">
        <f t="shared" si="63"/>
        <v>IndustryWholesale, Transport, Other Utilities10/15/2020 (6:00pm-7:00pm)23</v>
      </c>
      <c r="B4056" t="s">
        <v>62</v>
      </c>
      <c r="C4056" t="s">
        <v>95</v>
      </c>
      <c r="D4056" t="s">
        <v>169</v>
      </c>
      <c r="E4056" t="s">
        <v>196</v>
      </c>
      <c r="F4056" s="69" t="s">
        <v>208</v>
      </c>
      <c r="G4056" s="69" t="s">
        <v>208</v>
      </c>
      <c r="H4056" s="69" t="s">
        <v>208</v>
      </c>
      <c r="I4056" s="69" t="s">
        <v>208</v>
      </c>
      <c r="J4056" s="64">
        <v>1</v>
      </c>
    </row>
    <row r="4057" spans="1:10" x14ac:dyDescent="0.25">
      <c r="A4057" s="3" t="str">
        <f t="shared" si="63"/>
        <v>IndustryWholesale, Transport, Other Utilities10/15/2020 (6:00pm-7:00pm)24</v>
      </c>
      <c r="B4057" t="s">
        <v>62</v>
      </c>
      <c r="C4057" t="s">
        <v>95</v>
      </c>
      <c r="D4057" t="s">
        <v>169</v>
      </c>
      <c r="E4057" t="s">
        <v>197</v>
      </c>
      <c r="F4057" s="69" t="s">
        <v>208</v>
      </c>
      <c r="G4057" s="69" t="s">
        <v>208</v>
      </c>
      <c r="H4057" s="69" t="s">
        <v>208</v>
      </c>
      <c r="I4057" s="69" t="s">
        <v>208</v>
      </c>
      <c r="J4057" s="64">
        <v>1</v>
      </c>
    </row>
    <row r="4058" spans="1:10" x14ac:dyDescent="0.25">
      <c r="A4058" s="3" t="str">
        <f t="shared" si="63"/>
        <v>IndustryWholesale, Transport, Other Utilities6/17/2021 (5:00pm-6:00pm)1</v>
      </c>
      <c r="B4058" t="s">
        <v>62</v>
      </c>
      <c r="C4058" t="s">
        <v>95</v>
      </c>
      <c r="D4058" t="s">
        <v>170</v>
      </c>
      <c r="E4058" t="s">
        <v>174</v>
      </c>
      <c r="F4058" s="69">
        <v>9.4895782470703125</v>
      </c>
      <c r="G4058" s="69">
        <v>9.2205276489257813</v>
      </c>
      <c r="H4058" s="69">
        <v>0.52491080760955811</v>
      </c>
      <c r="I4058" s="69">
        <v>70.444282531738281</v>
      </c>
      <c r="J4058" s="64">
        <v>0</v>
      </c>
    </row>
    <row r="4059" spans="1:10" x14ac:dyDescent="0.25">
      <c r="A4059" s="3" t="str">
        <f t="shared" si="63"/>
        <v>IndustryWholesale, Transport, Other Utilities6/17/2021 (5:00pm-6:00pm)2</v>
      </c>
      <c r="B4059" t="s">
        <v>62</v>
      </c>
      <c r="C4059" t="s">
        <v>95</v>
      </c>
      <c r="D4059" t="s">
        <v>170</v>
      </c>
      <c r="E4059" t="s">
        <v>175</v>
      </c>
      <c r="F4059" s="69">
        <v>9.2279605865478516</v>
      </c>
      <c r="G4059" s="69">
        <v>8.9799861907958984</v>
      </c>
      <c r="H4059" s="69">
        <v>0.41314196586608887</v>
      </c>
      <c r="I4059" s="69">
        <v>69.625228881835938</v>
      </c>
      <c r="J4059" s="64">
        <v>0</v>
      </c>
    </row>
    <row r="4060" spans="1:10" x14ac:dyDescent="0.25">
      <c r="A4060" s="3" t="str">
        <f t="shared" si="63"/>
        <v>IndustryWholesale, Transport, Other Utilities6/17/2021 (5:00pm-6:00pm)3</v>
      </c>
      <c r="B4060" t="s">
        <v>62</v>
      </c>
      <c r="C4060" t="s">
        <v>95</v>
      </c>
      <c r="D4060" t="s">
        <v>170</v>
      </c>
      <c r="E4060" t="s">
        <v>176</v>
      </c>
      <c r="F4060" s="69">
        <v>9.0023441314697266</v>
      </c>
      <c r="G4060" s="69">
        <v>8.5083522796630859</v>
      </c>
      <c r="H4060" s="69">
        <v>0.5596204400062561</v>
      </c>
      <c r="I4060" s="69">
        <v>68.851760864257813</v>
      </c>
      <c r="J4060" s="64">
        <v>0</v>
      </c>
    </row>
    <row r="4061" spans="1:10" x14ac:dyDescent="0.25">
      <c r="A4061" s="3" t="str">
        <f t="shared" si="63"/>
        <v>IndustryWholesale, Transport, Other Utilities6/17/2021 (5:00pm-6:00pm)4</v>
      </c>
      <c r="B4061" t="s">
        <v>62</v>
      </c>
      <c r="C4061" t="s">
        <v>95</v>
      </c>
      <c r="D4061" t="s">
        <v>170</v>
      </c>
      <c r="E4061" t="s">
        <v>177</v>
      </c>
      <c r="F4061" s="69">
        <v>8.8019189834594727</v>
      </c>
      <c r="G4061" s="69">
        <v>8.4418678283691406</v>
      </c>
      <c r="H4061" s="69">
        <v>0.43744024634361267</v>
      </c>
      <c r="I4061" s="69">
        <v>68.214569091796875</v>
      </c>
      <c r="J4061" s="64">
        <v>0</v>
      </c>
    </row>
    <row r="4062" spans="1:10" x14ac:dyDescent="0.25">
      <c r="A4062" s="3" t="str">
        <f t="shared" si="63"/>
        <v>IndustryWholesale, Transport, Other Utilities6/17/2021 (5:00pm-6:00pm)5</v>
      </c>
      <c r="B4062" t="s">
        <v>62</v>
      </c>
      <c r="C4062" t="s">
        <v>95</v>
      </c>
      <c r="D4062" t="s">
        <v>170</v>
      </c>
      <c r="E4062" t="s">
        <v>178</v>
      </c>
      <c r="F4062" s="69">
        <v>9.6505765914916992</v>
      </c>
      <c r="G4062" s="69">
        <v>9.0447711944580078</v>
      </c>
      <c r="H4062" s="69">
        <v>0.45755702257156372</v>
      </c>
      <c r="I4062" s="69">
        <v>67.745536804199219</v>
      </c>
      <c r="J4062" s="64">
        <v>0</v>
      </c>
    </row>
    <row r="4063" spans="1:10" x14ac:dyDescent="0.25">
      <c r="A4063" s="3" t="str">
        <f t="shared" si="63"/>
        <v>IndustryWholesale, Transport, Other Utilities6/17/2021 (5:00pm-6:00pm)6</v>
      </c>
      <c r="B4063" t="s">
        <v>62</v>
      </c>
      <c r="C4063" t="s">
        <v>95</v>
      </c>
      <c r="D4063" t="s">
        <v>170</v>
      </c>
      <c r="E4063" t="s">
        <v>179</v>
      </c>
      <c r="F4063" s="69">
        <v>10.426239013671875</v>
      </c>
      <c r="G4063" s="69">
        <v>10.697942733764648</v>
      </c>
      <c r="H4063" s="69">
        <v>0.5308956503868103</v>
      </c>
      <c r="I4063" s="69">
        <v>67.325126647949219</v>
      </c>
      <c r="J4063" s="64">
        <v>0</v>
      </c>
    </row>
    <row r="4064" spans="1:10" x14ac:dyDescent="0.25">
      <c r="A4064" s="3" t="str">
        <f t="shared" si="63"/>
        <v>IndustryWholesale, Transport, Other Utilities6/17/2021 (5:00pm-6:00pm)7</v>
      </c>
      <c r="B4064" t="s">
        <v>62</v>
      </c>
      <c r="C4064" t="s">
        <v>95</v>
      </c>
      <c r="D4064" t="s">
        <v>170</v>
      </c>
      <c r="E4064" t="s">
        <v>180</v>
      </c>
      <c r="F4064" s="69">
        <v>12.382359504699707</v>
      </c>
      <c r="G4064" s="69">
        <v>12.742027282714844</v>
      </c>
      <c r="H4064" s="69">
        <v>0.52298545837402344</v>
      </c>
      <c r="I4064" s="69">
        <v>67.041877746582031</v>
      </c>
      <c r="J4064" s="64">
        <v>0</v>
      </c>
    </row>
    <row r="4065" spans="1:10" x14ac:dyDescent="0.25">
      <c r="A4065" s="3" t="str">
        <f t="shared" si="63"/>
        <v>IndustryWholesale, Transport, Other Utilities6/17/2021 (5:00pm-6:00pm)8</v>
      </c>
      <c r="B4065" t="s">
        <v>62</v>
      </c>
      <c r="C4065" t="s">
        <v>95</v>
      </c>
      <c r="D4065" t="s">
        <v>170</v>
      </c>
      <c r="E4065" t="s">
        <v>181</v>
      </c>
      <c r="F4065" s="69">
        <v>14.900396347045898</v>
      </c>
      <c r="G4065" s="69">
        <v>15.065709114074707</v>
      </c>
      <c r="H4065" s="69">
        <v>0.64526128768920898</v>
      </c>
      <c r="I4065" s="69">
        <v>67.901947021484375</v>
      </c>
      <c r="J4065" s="64">
        <v>0</v>
      </c>
    </row>
    <row r="4066" spans="1:10" x14ac:dyDescent="0.25">
      <c r="A4066" s="3" t="str">
        <f t="shared" si="63"/>
        <v>IndustryWholesale, Transport, Other Utilities6/17/2021 (5:00pm-6:00pm)9</v>
      </c>
      <c r="B4066" t="s">
        <v>62</v>
      </c>
      <c r="C4066" t="s">
        <v>95</v>
      </c>
      <c r="D4066" t="s">
        <v>170</v>
      </c>
      <c r="E4066" t="s">
        <v>182</v>
      </c>
      <c r="F4066" s="69">
        <v>17.312046051025391</v>
      </c>
      <c r="G4066" s="69">
        <v>17.058074951171875</v>
      </c>
      <c r="H4066" s="69">
        <v>0.68259775638580322</v>
      </c>
      <c r="I4066" s="69">
        <v>71.465194702148438</v>
      </c>
      <c r="J4066" s="64">
        <v>0</v>
      </c>
    </row>
    <row r="4067" spans="1:10" x14ac:dyDescent="0.25">
      <c r="A4067" s="3" t="str">
        <f t="shared" si="63"/>
        <v>IndustryWholesale, Transport, Other Utilities6/17/2021 (5:00pm-6:00pm)10</v>
      </c>
      <c r="B4067" t="s">
        <v>62</v>
      </c>
      <c r="C4067" t="s">
        <v>95</v>
      </c>
      <c r="D4067" t="s">
        <v>170</v>
      </c>
      <c r="E4067" t="s">
        <v>183</v>
      </c>
      <c r="F4067" s="69">
        <v>17.510299682617188</v>
      </c>
      <c r="G4067" s="69">
        <v>17.861553192138672</v>
      </c>
      <c r="H4067" s="69">
        <v>0.76010423898696899</v>
      </c>
      <c r="I4067" s="69">
        <v>74.406021118164063</v>
      </c>
      <c r="J4067" s="64">
        <v>0</v>
      </c>
    </row>
    <row r="4068" spans="1:10" x14ac:dyDescent="0.25">
      <c r="A4068" s="3" t="str">
        <f t="shared" si="63"/>
        <v>IndustryWholesale, Transport, Other Utilities6/17/2021 (5:00pm-6:00pm)11</v>
      </c>
      <c r="B4068" t="s">
        <v>62</v>
      </c>
      <c r="C4068" t="s">
        <v>95</v>
      </c>
      <c r="D4068" t="s">
        <v>170</v>
      </c>
      <c r="E4068" t="s">
        <v>184</v>
      </c>
      <c r="F4068" s="69">
        <v>18.895715713500977</v>
      </c>
      <c r="G4068" s="69">
        <v>18.337160110473633</v>
      </c>
      <c r="H4068" s="69">
        <v>0.74350732564926147</v>
      </c>
      <c r="I4068" s="69">
        <v>75.547630310058594</v>
      </c>
      <c r="J4068" s="64">
        <v>0</v>
      </c>
    </row>
    <row r="4069" spans="1:10" x14ac:dyDescent="0.25">
      <c r="A4069" s="3" t="str">
        <f t="shared" si="63"/>
        <v>IndustryWholesale, Transport, Other Utilities6/17/2021 (5:00pm-6:00pm)12</v>
      </c>
      <c r="B4069" t="s">
        <v>62</v>
      </c>
      <c r="C4069" t="s">
        <v>95</v>
      </c>
      <c r="D4069" t="s">
        <v>170</v>
      </c>
      <c r="E4069" t="s">
        <v>185</v>
      </c>
      <c r="F4069" s="69">
        <v>18.89192008972168</v>
      </c>
      <c r="G4069" s="69">
        <v>18.672452926635742</v>
      </c>
      <c r="H4069" s="69">
        <v>0.78510540723800659</v>
      </c>
      <c r="I4069" s="69">
        <v>79.764839172363281</v>
      </c>
      <c r="J4069" s="64">
        <v>0</v>
      </c>
    </row>
    <row r="4070" spans="1:10" x14ac:dyDescent="0.25">
      <c r="A4070" s="3" t="str">
        <f t="shared" si="63"/>
        <v>IndustryWholesale, Transport, Other Utilities6/17/2021 (5:00pm-6:00pm)13</v>
      </c>
      <c r="B4070" t="s">
        <v>62</v>
      </c>
      <c r="C4070" t="s">
        <v>95</v>
      </c>
      <c r="D4070" t="s">
        <v>170</v>
      </c>
      <c r="E4070" t="s">
        <v>186</v>
      </c>
      <c r="F4070" s="69">
        <v>18.773326873779297</v>
      </c>
      <c r="G4070" s="69">
        <v>19.094015121459961</v>
      </c>
      <c r="H4070" s="69">
        <v>0.63788288831710815</v>
      </c>
      <c r="I4070" s="69">
        <v>83.518844604492188</v>
      </c>
      <c r="J4070" s="64">
        <v>0</v>
      </c>
    </row>
    <row r="4071" spans="1:10" x14ac:dyDescent="0.25">
      <c r="A4071" s="3" t="str">
        <f t="shared" si="63"/>
        <v>IndustryWholesale, Transport, Other Utilities6/17/2021 (5:00pm-6:00pm)14</v>
      </c>
      <c r="B4071" t="s">
        <v>62</v>
      </c>
      <c r="C4071" t="s">
        <v>95</v>
      </c>
      <c r="D4071" t="s">
        <v>170</v>
      </c>
      <c r="E4071" t="s">
        <v>187</v>
      </c>
      <c r="F4071" s="69">
        <v>19.683448791503906</v>
      </c>
      <c r="G4071" s="69">
        <v>19.756036758422852</v>
      </c>
      <c r="H4071" s="69">
        <v>0.71696674823760986</v>
      </c>
      <c r="I4071" s="69">
        <v>85.366798400878906</v>
      </c>
      <c r="J4071" s="64">
        <v>0</v>
      </c>
    </row>
    <row r="4072" spans="1:10" x14ac:dyDescent="0.25">
      <c r="A4072" s="3" t="str">
        <f t="shared" si="63"/>
        <v>IndustryWholesale, Transport, Other Utilities6/17/2021 (5:00pm-6:00pm)15</v>
      </c>
      <c r="B4072" t="s">
        <v>62</v>
      </c>
      <c r="C4072" t="s">
        <v>95</v>
      </c>
      <c r="D4072" t="s">
        <v>170</v>
      </c>
      <c r="E4072" t="s">
        <v>188</v>
      </c>
      <c r="F4072" s="69">
        <v>20.411392211914063</v>
      </c>
      <c r="G4072" s="69">
        <v>19.833841323852539</v>
      </c>
      <c r="H4072" s="69">
        <v>0.3972906768321991</v>
      </c>
      <c r="I4072" s="69">
        <v>86.518142700195313</v>
      </c>
      <c r="J4072" s="64">
        <v>0</v>
      </c>
    </row>
    <row r="4073" spans="1:10" x14ac:dyDescent="0.25">
      <c r="A4073" s="3" t="str">
        <f t="shared" si="63"/>
        <v>IndustryWholesale, Transport, Other Utilities6/17/2021 (5:00pm-6:00pm)16</v>
      </c>
      <c r="B4073" t="s">
        <v>62</v>
      </c>
      <c r="C4073" t="s">
        <v>95</v>
      </c>
      <c r="D4073" t="s">
        <v>170</v>
      </c>
      <c r="E4073" t="s">
        <v>189</v>
      </c>
      <c r="F4073" s="69">
        <v>19.076822280883789</v>
      </c>
      <c r="G4073" s="69">
        <v>19.654375076293945</v>
      </c>
      <c r="H4073" s="69">
        <v>0.39729070663452148</v>
      </c>
      <c r="I4073" s="69">
        <v>85.929916381835938</v>
      </c>
      <c r="J4073" s="64">
        <v>0</v>
      </c>
    </row>
    <row r="4074" spans="1:10" x14ac:dyDescent="0.25">
      <c r="A4074" s="3" t="str">
        <f t="shared" si="63"/>
        <v>IndustryWholesale, Transport, Other Utilities6/17/2021 (5:00pm-6:00pm)17</v>
      </c>
      <c r="B4074" t="s">
        <v>62</v>
      </c>
      <c r="C4074" t="s">
        <v>95</v>
      </c>
      <c r="D4074" t="s">
        <v>170</v>
      </c>
      <c r="E4074" t="s">
        <v>190</v>
      </c>
      <c r="F4074" s="69">
        <v>17.817697525024414</v>
      </c>
      <c r="G4074" s="69">
        <v>17.97862434387207</v>
      </c>
      <c r="H4074" s="69">
        <v>0.62258118391036987</v>
      </c>
      <c r="I4074" s="69">
        <v>85.794822692871094</v>
      </c>
      <c r="J4074" s="64">
        <v>0</v>
      </c>
    </row>
    <row r="4075" spans="1:10" x14ac:dyDescent="0.25">
      <c r="A4075" s="3" t="str">
        <f t="shared" si="63"/>
        <v>IndustryWholesale, Transport, Other Utilities6/17/2021 (5:00pm-6:00pm)18</v>
      </c>
      <c r="B4075" t="s">
        <v>62</v>
      </c>
      <c r="C4075" t="s">
        <v>95</v>
      </c>
      <c r="D4075" t="s">
        <v>170</v>
      </c>
      <c r="E4075" t="s">
        <v>191</v>
      </c>
      <c r="F4075" s="69">
        <v>15.100799560546875</v>
      </c>
      <c r="G4075" s="69">
        <v>14.146080017089844</v>
      </c>
      <c r="H4075" s="69">
        <v>0.70041477680206299</v>
      </c>
      <c r="I4075" s="69">
        <v>84.449745178222656</v>
      </c>
      <c r="J4075" s="64">
        <v>0</v>
      </c>
    </row>
    <row r="4076" spans="1:10" x14ac:dyDescent="0.25">
      <c r="A4076" s="3" t="str">
        <f t="shared" si="63"/>
        <v>IndustryWholesale, Transport, Other Utilities6/17/2021 (5:00pm-6:00pm)19</v>
      </c>
      <c r="B4076" t="s">
        <v>62</v>
      </c>
      <c r="C4076" t="s">
        <v>95</v>
      </c>
      <c r="D4076" t="s">
        <v>170</v>
      </c>
      <c r="E4076" t="s">
        <v>192</v>
      </c>
      <c r="F4076" s="69">
        <v>13.671467781066895</v>
      </c>
      <c r="G4076" s="69">
        <v>12.799193382263184</v>
      </c>
      <c r="H4076" s="69">
        <v>0.63910394906997681</v>
      </c>
      <c r="I4076" s="69">
        <v>82.636581420898438</v>
      </c>
      <c r="J4076" s="64">
        <v>0</v>
      </c>
    </row>
    <row r="4077" spans="1:10" x14ac:dyDescent="0.25">
      <c r="A4077" s="3" t="str">
        <f t="shared" si="63"/>
        <v>IndustryWholesale, Transport, Other Utilities6/17/2021 (5:00pm-6:00pm)20</v>
      </c>
      <c r="B4077" t="s">
        <v>62</v>
      </c>
      <c r="C4077" t="s">
        <v>95</v>
      </c>
      <c r="D4077" t="s">
        <v>170</v>
      </c>
      <c r="E4077" t="s">
        <v>193</v>
      </c>
      <c r="F4077" s="69">
        <v>12.425388336181641</v>
      </c>
      <c r="G4077" s="69">
        <v>11.587525367736816</v>
      </c>
      <c r="H4077" s="69">
        <v>0.63796687126159668</v>
      </c>
      <c r="I4077" s="69">
        <v>79.824058532714844</v>
      </c>
      <c r="J4077" s="64">
        <v>0</v>
      </c>
    </row>
    <row r="4078" spans="1:10" x14ac:dyDescent="0.25">
      <c r="A4078" s="3" t="str">
        <f t="shared" si="63"/>
        <v>IndustryWholesale, Transport, Other Utilities6/17/2021 (5:00pm-6:00pm)21</v>
      </c>
      <c r="B4078" t="s">
        <v>62</v>
      </c>
      <c r="C4078" t="s">
        <v>95</v>
      </c>
      <c r="D4078" t="s">
        <v>170</v>
      </c>
      <c r="E4078" t="s">
        <v>194</v>
      </c>
      <c r="F4078" s="69">
        <v>11.900588035583496</v>
      </c>
      <c r="G4078" s="69">
        <v>11.368556976318359</v>
      </c>
      <c r="H4078" s="69">
        <v>0.77540695667266846</v>
      </c>
      <c r="I4078" s="69">
        <v>76.288276672363281</v>
      </c>
      <c r="J4078" s="64">
        <v>0</v>
      </c>
    </row>
    <row r="4079" spans="1:10" x14ac:dyDescent="0.25">
      <c r="A4079" s="3" t="str">
        <f t="shared" si="63"/>
        <v>IndustryWholesale, Transport, Other Utilities6/17/2021 (5:00pm-6:00pm)22</v>
      </c>
      <c r="B4079" t="s">
        <v>62</v>
      </c>
      <c r="C4079" t="s">
        <v>95</v>
      </c>
      <c r="D4079" t="s">
        <v>170</v>
      </c>
      <c r="E4079" t="s">
        <v>195</v>
      </c>
      <c r="F4079" s="69">
        <v>11.542819023132324</v>
      </c>
      <c r="G4079" s="69">
        <v>10.621396064758301</v>
      </c>
      <c r="H4079" s="69">
        <v>0.64970386028289795</v>
      </c>
      <c r="I4079" s="69">
        <v>73.2706298828125</v>
      </c>
      <c r="J4079" s="64">
        <v>0</v>
      </c>
    </row>
    <row r="4080" spans="1:10" x14ac:dyDescent="0.25">
      <c r="A4080" s="3" t="str">
        <f t="shared" si="63"/>
        <v>IndustryWholesale, Transport, Other Utilities6/17/2021 (5:00pm-6:00pm)23</v>
      </c>
      <c r="B4080" t="s">
        <v>62</v>
      </c>
      <c r="C4080" t="s">
        <v>95</v>
      </c>
      <c r="D4080" t="s">
        <v>170</v>
      </c>
      <c r="E4080" t="s">
        <v>196</v>
      </c>
      <c r="F4080" s="69">
        <v>10.252440452575684</v>
      </c>
      <c r="G4080" s="69">
        <v>10.009267807006836</v>
      </c>
      <c r="H4080" s="69">
        <v>0.60478854179382324</v>
      </c>
      <c r="I4080" s="69">
        <v>71.651046752929688</v>
      </c>
      <c r="J4080" s="64">
        <v>0</v>
      </c>
    </row>
    <row r="4081" spans="1:10" x14ac:dyDescent="0.25">
      <c r="A4081" s="3" t="str">
        <f t="shared" si="63"/>
        <v>IndustryWholesale, Transport, Other Utilities6/17/2021 (5:00pm-6:00pm)24</v>
      </c>
      <c r="B4081" t="s">
        <v>62</v>
      </c>
      <c r="C4081" t="s">
        <v>95</v>
      </c>
      <c r="D4081" t="s">
        <v>170</v>
      </c>
      <c r="E4081" t="s">
        <v>197</v>
      </c>
      <c r="F4081" s="69">
        <v>9.5372524261474609</v>
      </c>
      <c r="G4081" s="69">
        <v>9.2883396148681641</v>
      </c>
      <c r="H4081" s="69">
        <v>0.54784238338470459</v>
      </c>
      <c r="I4081" s="69">
        <v>70.052978515625</v>
      </c>
      <c r="J4081" s="64">
        <v>0</v>
      </c>
    </row>
    <row r="4082" spans="1:10" x14ac:dyDescent="0.25">
      <c r="A4082" s="3" t="str">
        <f t="shared" si="63"/>
        <v>IndustryWholesale, Transport, Other Utilities7/9/2021 (5:50pm-8:55pm)1</v>
      </c>
      <c r="B4082" t="s">
        <v>62</v>
      </c>
      <c r="C4082" t="s">
        <v>95</v>
      </c>
      <c r="D4082" t="s">
        <v>171</v>
      </c>
      <c r="E4082" t="s">
        <v>174</v>
      </c>
      <c r="F4082" s="69">
        <v>9.5568227767944336</v>
      </c>
      <c r="G4082" s="69">
        <v>9.3558168411254883</v>
      </c>
      <c r="H4082" s="69">
        <v>0.2300763875246048</v>
      </c>
      <c r="I4082" s="69">
        <v>73.067764282226563</v>
      </c>
      <c r="J4082" s="64">
        <v>0</v>
      </c>
    </row>
    <row r="4083" spans="1:10" x14ac:dyDescent="0.25">
      <c r="A4083" s="3" t="str">
        <f t="shared" si="63"/>
        <v>IndustryWholesale, Transport, Other Utilities7/9/2021 (5:50pm-8:55pm)2</v>
      </c>
      <c r="B4083" t="s">
        <v>62</v>
      </c>
      <c r="C4083" t="s">
        <v>95</v>
      </c>
      <c r="D4083" t="s">
        <v>171</v>
      </c>
      <c r="E4083" t="s">
        <v>175</v>
      </c>
      <c r="F4083" s="69">
        <v>9.2979917526245117</v>
      </c>
      <c r="G4083" s="69">
        <v>9.1172637939453125</v>
      </c>
      <c r="H4083" s="69">
        <v>0.21718934178352356</v>
      </c>
      <c r="I4083" s="69">
        <v>72.449882507324219</v>
      </c>
      <c r="J4083" s="64">
        <v>0</v>
      </c>
    </row>
    <row r="4084" spans="1:10" x14ac:dyDescent="0.25">
      <c r="A4084" s="3" t="str">
        <f t="shared" si="63"/>
        <v>IndustryWholesale, Transport, Other Utilities7/9/2021 (5:50pm-8:55pm)3</v>
      </c>
      <c r="B4084" t="s">
        <v>62</v>
      </c>
      <c r="C4084" t="s">
        <v>95</v>
      </c>
      <c r="D4084" t="s">
        <v>171</v>
      </c>
      <c r="E4084" t="s">
        <v>176</v>
      </c>
      <c r="F4084" s="69">
        <v>9.0400056838989258</v>
      </c>
      <c r="G4084" s="69">
        <v>8.8008480072021484</v>
      </c>
      <c r="H4084" s="69">
        <v>0.23638994991779327</v>
      </c>
      <c r="I4084" s="69">
        <v>71.794670104980469</v>
      </c>
      <c r="J4084" s="64">
        <v>0</v>
      </c>
    </row>
    <row r="4085" spans="1:10" x14ac:dyDescent="0.25">
      <c r="A4085" s="3" t="str">
        <f t="shared" si="63"/>
        <v>IndustryWholesale, Transport, Other Utilities7/9/2021 (5:50pm-8:55pm)4</v>
      </c>
      <c r="B4085" t="s">
        <v>62</v>
      </c>
      <c r="C4085" t="s">
        <v>95</v>
      </c>
      <c r="D4085" t="s">
        <v>171</v>
      </c>
      <c r="E4085" t="s">
        <v>177</v>
      </c>
      <c r="F4085" s="69">
        <v>9.3024587631225586</v>
      </c>
      <c r="G4085" s="69">
        <v>8.7076129913330078</v>
      </c>
      <c r="H4085" s="69">
        <v>0.41755858063697815</v>
      </c>
      <c r="I4085" s="69">
        <v>71.249977111816406</v>
      </c>
      <c r="J4085" s="64">
        <v>0</v>
      </c>
    </row>
    <row r="4086" spans="1:10" x14ac:dyDescent="0.25">
      <c r="A4086" s="3" t="str">
        <f t="shared" si="63"/>
        <v>IndustryWholesale, Transport, Other Utilities7/9/2021 (5:50pm-8:55pm)5</v>
      </c>
      <c r="B4086" t="s">
        <v>62</v>
      </c>
      <c r="C4086" t="s">
        <v>95</v>
      </c>
      <c r="D4086" t="s">
        <v>171</v>
      </c>
      <c r="E4086" t="s">
        <v>178</v>
      </c>
      <c r="F4086" s="69">
        <v>9.6611537933349609</v>
      </c>
      <c r="G4086" s="69">
        <v>9.428614616394043</v>
      </c>
      <c r="H4086" s="69">
        <v>0.32078766822814941</v>
      </c>
      <c r="I4086" s="69">
        <v>70.834747314453125</v>
      </c>
      <c r="J4086" s="64">
        <v>0</v>
      </c>
    </row>
    <row r="4087" spans="1:10" x14ac:dyDescent="0.25">
      <c r="A4087" s="3" t="str">
        <f t="shared" si="63"/>
        <v>IndustryWholesale, Transport, Other Utilities7/9/2021 (5:50pm-8:55pm)6</v>
      </c>
      <c r="B4087" t="s">
        <v>62</v>
      </c>
      <c r="C4087" t="s">
        <v>95</v>
      </c>
      <c r="D4087" t="s">
        <v>171</v>
      </c>
      <c r="E4087" t="s">
        <v>179</v>
      </c>
      <c r="F4087" s="69">
        <v>11.127005577087402</v>
      </c>
      <c r="G4087" s="69">
        <v>10.636027336120605</v>
      </c>
      <c r="H4087" s="69">
        <v>0.31482765078544617</v>
      </c>
      <c r="I4087" s="69">
        <v>70.249000549316406</v>
      </c>
      <c r="J4087" s="64">
        <v>0</v>
      </c>
    </row>
    <row r="4088" spans="1:10" x14ac:dyDescent="0.25">
      <c r="A4088" s="3" t="str">
        <f t="shared" si="63"/>
        <v>IndustryWholesale, Transport, Other Utilities7/9/2021 (5:50pm-8:55pm)7</v>
      </c>
      <c r="B4088" t="s">
        <v>62</v>
      </c>
      <c r="C4088" t="s">
        <v>95</v>
      </c>
      <c r="D4088" t="s">
        <v>171</v>
      </c>
      <c r="E4088" t="s">
        <v>180</v>
      </c>
      <c r="F4088" s="69">
        <v>12.821534156799316</v>
      </c>
      <c r="G4088" s="69">
        <v>12.440638542175293</v>
      </c>
      <c r="H4088" s="69">
        <v>0.48212218284606934</v>
      </c>
      <c r="I4088" s="69">
        <v>69.85272216796875</v>
      </c>
      <c r="J4088" s="64">
        <v>0</v>
      </c>
    </row>
    <row r="4089" spans="1:10" x14ac:dyDescent="0.25">
      <c r="A4089" s="3" t="str">
        <f t="shared" si="63"/>
        <v>IndustryWholesale, Transport, Other Utilities7/9/2021 (5:50pm-8:55pm)8</v>
      </c>
      <c r="B4089" t="s">
        <v>62</v>
      </c>
      <c r="C4089" t="s">
        <v>95</v>
      </c>
      <c r="D4089" t="s">
        <v>171</v>
      </c>
      <c r="E4089" t="s">
        <v>181</v>
      </c>
      <c r="F4089" s="69">
        <v>14.911531448364258</v>
      </c>
      <c r="G4089" s="69">
        <v>14.685729026794434</v>
      </c>
      <c r="H4089" s="69">
        <v>0.49822968244552612</v>
      </c>
      <c r="I4089" s="69">
        <v>70.309219360351563</v>
      </c>
      <c r="J4089" s="64">
        <v>0</v>
      </c>
    </row>
    <row r="4090" spans="1:10" x14ac:dyDescent="0.25">
      <c r="A4090" s="3" t="str">
        <f t="shared" si="63"/>
        <v>IndustryWholesale, Transport, Other Utilities7/9/2021 (5:50pm-8:55pm)9</v>
      </c>
      <c r="B4090" t="s">
        <v>62</v>
      </c>
      <c r="C4090" t="s">
        <v>95</v>
      </c>
      <c r="D4090" t="s">
        <v>171</v>
      </c>
      <c r="E4090" t="s">
        <v>182</v>
      </c>
      <c r="F4090" s="69">
        <v>16.891838073730469</v>
      </c>
      <c r="G4090" s="69">
        <v>17.026330947875977</v>
      </c>
      <c r="H4090" s="69">
        <v>0.5579724907875061</v>
      </c>
      <c r="I4090" s="69">
        <v>72.834663391113281</v>
      </c>
      <c r="J4090" s="64">
        <v>0</v>
      </c>
    </row>
    <row r="4091" spans="1:10" x14ac:dyDescent="0.25">
      <c r="A4091" s="3" t="str">
        <f t="shared" si="63"/>
        <v>IndustryWholesale, Transport, Other Utilities7/9/2021 (5:50pm-8:55pm)10</v>
      </c>
      <c r="B4091" t="s">
        <v>62</v>
      </c>
      <c r="C4091" t="s">
        <v>95</v>
      </c>
      <c r="D4091" t="s">
        <v>171</v>
      </c>
      <c r="E4091" t="s">
        <v>183</v>
      </c>
      <c r="F4091" s="69">
        <v>18.237495422363281</v>
      </c>
      <c r="G4091" s="69">
        <v>18.011953353881836</v>
      </c>
      <c r="H4091" s="69">
        <v>0.63517248630523682</v>
      </c>
      <c r="I4091" s="69">
        <v>76.366859436035156</v>
      </c>
      <c r="J4091" s="64">
        <v>0</v>
      </c>
    </row>
    <row r="4092" spans="1:10" x14ac:dyDescent="0.25">
      <c r="A4092" s="3" t="str">
        <f t="shared" si="63"/>
        <v>IndustryWholesale, Transport, Other Utilities7/9/2021 (5:50pm-8:55pm)11</v>
      </c>
      <c r="B4092" t="s">
        <v>62</v>
      </c>
      <c r="C4092" t="s">
        <v>95</v>
      </c>
      <c r="D4092" t="s">
        <v>171</v>
      </c>
      <c r="E4092" t="s">
        <v>184</v>
      </c>
      <c r="F4092" s="69">
        <v>18.861234664916992</v>
      </c>
      <c r="G4092" s="69">
        <v>18.254365921020508</v>
      </c>
      <c r="H4092" s="69">
        <v>0.62941843271255493</v>
      </c>
      <c r="I4092" s="69">
        <v>81.086799621582031</v>
      </c>
      <c r="J4092" s="64">
        <v>0</v>
      </c>
    </row>
    <row r="4093" spans="1:10" x14ac:dyDescent="0.25">
      <c r="A4093" s="3" t="str">
        <f t="shared" si="63"/>
        <v>IndustryWholesale, Transport, Other Utilities7/9/2021 (5:50pm-8:55pm)12</v>
      </c>
      <c r="B4093" t="s">
        <v>62</v>
      </c>
      <c r="C4093" t="s">
        <v>95</v>
      </c>
      <c r="D4093" t="s">
        <v>171</v>
      </c>
      <c r="E4093" t="s">
        <v>185</v>
      </c>
      <c r="F4093" s="69">
        <v>18.815671920776367</v>
      </c>
      <c r="G4093" s="69">
        <v>18.799140930175781</v>
      </c>
      <c r="H4093" s="69">
        <v>0.53948795795440674</v>
      </c>
      <c r="I4093" s="69">
        <v>84.01708984375</v>
      </c>
      <c r="J4093" s="64">
        <v>0</v>
      </c>
    </row>
    <row r="4094" spans="1:10" x14ac:dyDescent="0.25">
      <c r="A4094" s="3" t="str">
        <f t="shared" si="63"/>
        <v>IndustryWholesale, Transport, Other Utilities7/9/2021 (5:50pm-8:55pm)13</v>
      </c>
      <c r="B4094" t="s">
        <v>62</v>
      </c>
      <c r="C4094" t="s">
        <v>95</v>
      </c>
      <c r="D4094" t="s">
        <v>171</v>
      </c>
      <c r="E4094" t="s">
        <v>186</v>
      </c>
      <c r="F4094" s="69">
        <v>19.284738540649414</v>
      </c>
      <c r="G4094" s="69">
        <v>19.547046661376953</v>
      </c>
      <c r="H4094" s="69">
        <v>0.58806037902832031</v>
      </c>
      <c r="I4094" s="69">
        <v>86.212013244628906</v>
      </c>
      <c r="J4094" s="64">
        <v>0</v>
      </c>
    </row>
    <row r="4095" spans="1:10" x14ac:dyDescent="0.25">
      <c r="A4095" s="3" t="str">
        <f t="shared" si="63"/>
        <v>IndustryWholesale, Transport, Other Utilities7/9/2021 (5:50pm-8:55pm)14</v>
      </c>
      <c r="B4095" t="s">
        <v>62</v>
      </c>
      <c r="C4095" t="s">
        <v>95</v>
      </c>
      <c r="D4095" t="s">
        <v>171</v>
      </c>
      <c r="E4095" t="s">
        <v>187</v>
      </c>
      <c r="F4095" s="69">
        <v>19.989341735839844</v>
      </c>
      <c r="G4095" s="69">
        <v>20.072610855102539</v>
      </c>
      <c r="H4095" s="69">
        <v>0.63370394706726074</v>
      </c>
      <c r="I4095" s="69">
        <v>88.184944152832031</v>
      </c>
      <c r="J4095" s="64">
        <v>0</v>
      </c>
    </row>
    <row r="4096" spans="1:10" x14ac:dyDescent="0.25">
      <c r="A4096" s="3" t="str">
        <f t="shared" si="63"/>
        <v>IndustryWholesale, Transport, Other Utilities7/9/2021 (5:50pm-8:55pm)15</v>
      </c>
      <c r="B4096" t="s">
        <v>62</v>
      </c>
      <c r="C4096" t="s">
        <v>95</v>
      </c>
      <c r="D4096" t="s">
        <v>171</v>
      </c>
      <c r="E4096" t="s">
        <v>188</v>
      </c>
      <c r="F4096" s="69">
        <v>19.547538757324219</v>
      </c>
      <c r="G4096" s="69">
        <v>19.658252716064453</v>
      </c>
      <c r="H4096" s="69">
        <v>0.25468108057975769</v>
      </c>
      <c r="I4096" s="69">
        <v>89.369377136230469</v>
      </c>
      <c r="J4096" s="64">
        <v>0</v>
      </c>
    </row>
    <row r="4097" spans="1:10" x14ac:dyDescent="0.25">
      <c r="A4097" s="3" t="str">
        <f t="shared" si="63"/>
        <v>IndustryWholesale, Transport, Other Utilities7/9/2021 (5:50pm-8:55pm)16</v>
      </c>
      <c r="B4097" t="s">
        <v>62</v>
      </c>
      <c r="C4097" t="s">
        <v>95</v>
      </c>
      <c r="D4097" t="s">
        <v>171</v>
      </c>
      <c r="E4097" t="s">
        <v>189</v>
      </c>
      <c r="F4097" s="69">
        <v>18.98005485534668</v>
      </c>
      <c r="G4097" s="69">
        <v>18.869340896606445</v>
      </c>
      <c r="H4097" s="69">
        <v>0.25468108057975769</v>
      </c>
      <c r="I4097" s="69">
        <v>90.3172607421875</v>
      </c>
      <c r="J4097" s="64">
        <v>0</v>
      </c>
    </row>
    <row r="4098" spans="1:10" x14ac:dyDescent="0.25">
      <c r="A4098" s="3" t="str">
        <f t="shared" si="63"/>
        <v>IndustryWholesale, Transport, Other Utilities7/9/2021 (5:50pm-8:55pm)17</v>
      </c>
      <c r="B4098" t="s">
        <v>62</v>
      </c>
      <c r="C4098" t="s">
        <v>95</v>
      </c>
      <c r="D4098" t="s">
        <v>171</v>
      </c>
      <c r="E4098" t="s">
        <v>190</v>
      </c>
      <c r="F4098" s="69">
        <v>17.381319046020508</v>
      </c>
      <c r="G4098" s="69">
        <v>17.121318817138672</v>
      </c>
      <c r="H4098" s="69">
        <v>0.54909992218017578</v>
      </c>
      <c r="I4098" s="69">
        <v>90.91082763671875</v>
      </c>
      <c r="J4098" s="64">
        <v>0</v>
      </c>
    </row>
    <row r="4099" spans="1:10" x14ac:dyDescent="0.25">
      <c r="A4099" s="3" t="str">
        <f t="shared" ref="A4099:A4162" si="64">B4099&amp;C4099&amp;D4099&amp;E4099</f>
        <v>IndustryWholesale, Transport, Other Utilities7/9/2021 (5:50pm-8:55pm)18</v>
      </c>
      <c r="B4099" t="s">
        <v>62</v>
      </c>
      <c r="C4099" t="s">
        <v>95</v>
      </c>
      <c r="D4099" t="s">
        <v>171</v>
      </c>
      <c r="E4099" t="s">
        <v>191</v>
      </c>
      <c r="F4099" s="69">
        <v>14.664685249328613</v>
      </c>
      <c r="G4099" s="69">
        <v>13.933661460876465</v>
      </c>
      <c r="H4099" s="69">
        <v>0.69781053066253662</v>
      </c>
      <c r="I4099" s="69">
        <v>90.161758422851563</v>
      </c>
      <c r="J4099" s="64">
        <v>0</v>
      </c>
    </row>
    <row r="4100" spans="1:10" x14ac:dyDescent="0.25">
      <c r="A4100" s="3" t="str">
        <f t="shared" si="64"/>
        <v>IndustryWholesale, Transport, Other Utilities7/9/2021 (5:50pm-8:55pm)19</v>
      </c>
      <c r="B4100" t="s">
        <v>62</v>
      </c>
      <c r="C4100" t="s">
        <v>95</v>
      </c>
      <c r="D4100" t="s">
        <v>171</v>
      </c>
      <c r="E4100" t="s">
        <v>192</v>
      </c>
      <c r="F4100" s="69">
        <v>13.29576587677002</v>
      </c>
      <c r="G4100" s="69">
        <v>11.565032958984375</v>
      </c>
      <c r="H4100" s="69">
        <v>0.60498523712158203</v>
      </c>
      <c r="I4100" s="69">
        <v>88.687309265136719</v>
      </c>
      <c r="J4100" s="64">
        <v>0</v>
      </c>
    </row>
    <row r="4101" spans="1:10" x14ac:dyDescent="0.25">
      <c r="A4101" s="3" t="str">
        <f t="shared" si="64"/>
        <v>IndustryWholesale, Transport, Other Utilities7/9/2021 (5:50pm-8:55pm)20</v>
      </c>
      <c r="B4101" t="s">
        <v>62</v>
      </c>
      <c r="C4101" t="s">
        <v>95</v>
      </c>
      <c r="D4101" t="s">
        <v>171</v>
      </c>
      <c r="E4101" t="s">
        <v>193</v>
      </c>
      <c r="F4101" s="69">
        <v>11.656840324401855</v>
      </c>
      <c r="G4101" s="69">
        <v>10.590762138366699</v>
      </c>
      <c r="H4101" s="69">
        <v>0.52476465702056885</v>
      </c>
      <c r="I4101" s="69">
        <v>85.917091369628906</v>
      </c>
      <c r="J4101" s="64">
        <v>0</v>
      </c>
    </row>
    <row r="4102" spans="1:10" x14ac:dyDescent="0.25">
      <c r="A4102" s="3" t="str">
        <f t="shared" si="64"/>
        <v>IndustryWholesale, Transport, Other Utilities7/9/2021 (5:50pm-8:55pm)21</v>
      </c>
      <c r="B4102" t="s">
        <v>62</v>
      </c>
      <c r="C4102" t="s">
        <v>95</v>
      </c>
      <c r="D4102" t="s">
        <v>171</v>
      </c>
      <c r="E4102" t="s">
        <v>194</v>
      </c>
      <c r="F4102" s="69">
        <v>11.450111389160156</v>
      </c>
      <c r="G4102" s="69">
        <v>10.440670013427734</v>
      </c>
      <c r="H4102" s="69">
        <v>0.56434106826782227</v>
      </c>
      <c r="I4102" s="69">
        <v>82.421485900878906</v>
      </c>
      <c r="J4102" s="64">
        <v>0</v>
      </c>
    </row>
    <row r="4103" spans="1:10" x14ac:dyDescent="0.25">
      <c r="A4103" s="3" t="str">
        <f t="shared" si="64"/>
        <v>IndustryWholesale, Transport, Other Utilities7/9/2021 (5:50pm-8:55pm)22</v>
      </c>
      <c r="B4103" t="s">
        <v>62</v>
      </c>
      <c r="C4103" t="s">
        <v>95</v>
      </c>
      <c r="D4103" t="s">
        <v>171</v>
      </c>
      <c r="E4103" t="s">
        <v>195</v>
      </c>
      <c r="F4103" s="69">
        <v>10.676713943481445</v>
      </c>
      <c r="G4103" s="69">
        <v>10.365902900695801</v>
      </c>
      <c r="H4103" s="69">
        <v>0.42230898141860962</v>
      </c>
      <c r="I4103" s="69">
        <v>78.965751647949219</v>
      </c>
      <c r="J4103" s="64">
        <v>0</v>
      </c>
    </row>
    <row r="4104" spans="1:10" x14ac:dyDescent="0.25">
      <c r="A4104" s="3" t="str">
        <f t="shared" si="64"/>
        <v>IndustryWholesale, Transport, Other Utilities7/9/2021 (5:50pm-8:55pm)23</v>
      </c>
      <c r="B4104" t="s">
        <v>62</v>
      </c>
      <c r="C4104" t="s">
        <v>95</v>
      </c>
      <c r="D4104" t="s">
        <v>171</v>
      </c>
      <c r="E4104" t="s">
        <v>196</v>
      </c>
      <c r="F4104" s="69">
        <v>10.275172233581543</v>
      </c>
      <c r="G4104" s="69">
        <v>9.718174934387207</v>
      </c>
      <c r="H4104" s="69">
        <v>0.3553963303565979</v>
      </c>
      <c r="I4104" s="69">
        <v>77.23211669921875</v>
      </c>
      <c r="J4104" s="64">
        <v>0</v>
      </c>
    </row>
    <row r="4105" spans="1:10" x14ac:dyDescent="0.25">
      <c r="A4105" s="3" t="str">
        <f t="shared" si="64"/>
        <v>IndustryWholesale, Transport, Other Utilities7/9/2021 (5:50pm-8:55pm)24</v>
      </c>
      <c r="B4105" t="s">
        <v>62</v>
      </c>
      <c r="C4105" t="s">
        <v>95</v>
      </c>
      <c r="D4105" t="s">
        <v>171</v>
      </c>
      <c r="E4105" t="s">
        <v>197</v>
      </c>
      <c r="F4105" s="69">
        <v>10.018104553222656</v>
      </c>
      <c r="G4105" s="69">
        <v>9.06927490234375</v>
      </c>
      <c r="H4105" s="69">
        <v>0.37213337421417236</v>
      </c>
      <c r="I4105" s="69">
        <v>75.987022399902344</v>
      </c>
      <c r="J4105" s="64">
        <v>0</v>
      </c>
    </row>
    <row r="4106" spans="1:10" x14ac:dyDescent="0.25">
      <c r="A4106" s="3" t="str">
        <f t="shared" si="64"/>
        <v>IndustryWholesale, Transport, Other Utilities8/27/2021 (5:00pm-6:00pm)1</v>
      </c>
      <c r="B4106" t="s">
        <v>62</v>
      </c>
      <c r="C4106" t="s">
        <v>95</v>
      </c>
      <c r="D4106" t="s">
        <v>172</v>
      </c>
      <c r="E4106" t="s">
        <v>174</v>
      </c>
      <c r="F4106" s="69">
        <v>8.8317461013793945</v>
      </c>
      <c r="G4106" s="69">
        <v>9.2261648178100586</v>
      </c>
      <c r="H4106" s="69">
        <v>0.71136820316314697</v>
      </c>
      <c r="I4106" s="69">
        <v>73.537406921386719</v>
      </c>
      <c r="J4106" s="64">
        <v>0</v>
      </c>
    </row>
    <row r="4107" spans="1:10" x14ac:dyDescent="0.25">
      <c r="A4107" s="3" t="str">
        <f t="shared" si="64"/>
        <v>IndustryWholesale, Transport, Other Utilities8/27/2021 (5:00pm-6:00pm)2</v>
      </c>
      <c r="B4107" t="s">
        <v>62</v>
      </c>
      <c r="C4107" t="s">
        <v>95</v>
      </c>
      <c r="D4107" t="s">
        <v>172</v>
      </c>
      <c r="E4107" t="s">
        <v>175</v>
      </c>
      <c r="F4107" s="69">
        <v>8.6346158981323242</v>
      </c>
      <c r="G4107" s="69">
        <v>8.9601316452026367</v>
      </c>
      <c r="H4107" s="69">
        <v>0.77077323198318481</v>
      </c>
      <c r="I4107" s="69">
        <v>71.90313720703125</v>
      </c>
      <c r="J4107" s="64">
        <v>0</v>
      </c>
    </row>
    <row r="4108" spans="1:10" x14ac:dyDescent="0.25">
      <c r="A4108" s="3" t="str">
        <f t="shared" si="64"/>
        <v>IndustryWholesale, Transport, Other Utilities8/27/2021 (5:00pm-6:00pm)3</v>
      </c>
      <c r="B4108" t="s">
        <v>62</v>
      </c>
      <c r="C4108" t="s">
        <v>95</v>
      </c>
      <c r="D4108" t="s">
        <v>172</v>
      </c>
      <c r="E4108" t="s">
        <v>176</v>
      </c>
      <c r="F4108" s="69">
        <v>8.4213666915893555</v>
      </c>
      <c r="G4108" s="69">
        <v>8.5105295181274414</v>
      </c>
      <c r="H4108" s="69">
        <v>0.63625633716583252</v>
      </c>
      <c r="I4108" s="69">
        <v>70.406295776367188</v>
      </c>
      <c r="J4108" s="64">
        <v>0</v>
      </c>
    </row>
    <row r="4109" spans="1:10" x14ac:dyDescent="0.25">
      <c r="A4109" s="3" t="str">
        <f t="shared" si="64"/>
        <v>IndustryWholesale, Transport, Other Utilities8/27/2021 (5:00pm-6:00pm)4</v>
      </c>
      <c r="B4109" t="s">
        <v>62</v>
      </c>
      <c r="C4109" t="s">
        <v>95</v>
      </c>
      <c r="D4109" t="s">
        <v>172</v>
      </c>
      <c r="E4109" t="s">
        <v>177</v>
      </c>
      <c r="F4109" s="69">
        <v>8.2804298400878906</v>
      </c>
      <c r="G4109" s="69">
        <v>8.5928134918212891</v>
      </c>
      <c r="H4109" s="69">
        <v>0.68557471036911011</v>
      </c>
      <c r="I4109" s="69">
        <v>69.457084655761719</v>
      </c>
      <c r="J4109" s="64">
        <v>0</v>
      </c>
    </row>
    <row r="4110" spans="1:10" x14ac:dyDescent="0.25">
      <c r="A4110" s="3" t="str">
        <f t="shared" si="64"/>
        <v>IndustryWholesale, Transport, Other Utilities8/27/2021 (5:00pm-6:00pm)5</v>
      </c>
      <c r="B4110" t="s">
        <v>62</v>
      </c>
      <c r="C4110" t="s">
        <v>95</v>
      </c>
      <c r="D4110" t="s">
        <v>172</v>
      </c>
      <c r="E4110" t="s">
        <v>178</v>
      </c>
      <c r="F4110" s="69">
        <v>8.7746076583862305</v>
      </c>
      <c r="G4110" s="69">
        <v>9.1911106109619141</v>
      </c>
      <c r="H4110" s="69">
        <v>0.75380969047546387</v>
      </c>
      <c r="I4110" s="69">
        <v>68.575271606445313</v>
      </c>
      <c r="J4110" s="64">
        <v>0</v>
      </c>
    </row>
    <row r="4111" spans="1:10" x14ac:dyDescent="0.25">
      <c r="A4111" s="3" t="str">
        <f t="shared" si="64"/>
        <v>IndustryWholesale, Transport, Other Utilities8/27/2021 (5:00pm-6:00pm)6</v>
      </c>
      <c r="B4111" t="s">
        <v>62</v>
      </c>
      <c r="C4111" t="s">
        <v>95</v>
      </c>
      <c r="D4111" t="s">
        <v>172</v>
      </c>
      <c r="E4111" t="s">
        <v>179</v>
      </c>
      <c r="F4111" s="69">
        <v>10.225811958312988</v>
      </c>
      <c r="G4111" s="69">
        <v>10.670318603515625</v>
      </c>
      <c r="H4111" s="69">
        <v>0.79376012086868286</v>
      </c>
      <c r="I4111" s="69">
        <v>67.723258972167969</v>
      </c>
      <c r="J4111" s="64">
        <v>0</v>
      </c>
    </row>
    <row r="4112" spans="1:10" x14ac:dyDescent="0.25">
      <c r="A4112" s="3" t="str">
        <f t="shared" si="64"/>
        <v>IndustryWholesale, Transport, Other Utilities8/27/2021 (5:00pm-6:00pm)7</v>
      </c>
      <c r="B4112" t="s">
        <v>62</v>
      </c>
      <c r="C4112" t="s">
        <v>95</v>
      </c>
      <c r="D4112" t="s">
        <v>172</v>
      </c>
      <c r="E4112" t="s">
        <v>180</v>
      </c>
      <c r="F4112" s="69">
        <v>11.603961944580078</v>
      </c>
      <c r="G4112" s="69">
        <v>12.34807014465332</v>
      </c>
      <c r="H4112" s="69">
        <v>0.74076753854751587</v>
      </c>
      <c r="I4112" s="69">
        <v>66.871589660644531</v>
      </c>
      <c r="J4112" s="64">
        <v>0</v>
      </c>
    </row>
    <row r="4113" spans="1:10" x14ac:dyDescent="0.25">
      <c r="A4113" s="3" t="str">
        <f t="shared" si="64"/>
        <v>IndustryWholesale, Transport, Other Utilities8/27/2021 (5:00pm-6:00pm)8</v>
      </c>
      <c r="B4113" t="s">
        <v>62</v>
      </c>
      <c r="C4113" t="s">
        <v>95</v>
      </c>
      <c r="D4113" t="s">
        <v>172</v>
      </c>
      <c r="E4113" t="s">
        <v>181</v>
      </c>
      <c r="F4113" s="69">
        <v>13.860003471374512</v>
      </c>
      <c r="G4113" s="69">
        <v>13.949295043945313</v>
      </c>
      <c r="H4113" s="69">
        <v>0.61448478698730469</v>
      </c>
      <c r="I4113" s="69">
        <v>66.703041076660156</v>
      </c>
      <c r="J4113" s="64">
        <v>0</v>
      </c>
    </row>
    <row r="4114" spans="1:10" x14ac:dyDescent="0.25">
      <c r="A4114" s="3" t="str">
        <f t="shared" si="64"/>
        <v>IndustryWholesale, Transport, Other Utilities8/27/2021 (5:00pm-6:00pm)9</v>
      </c>
      <c r="B4114" t="s">
        <v>62</v>
      </c>
      <c r="C4114" t="s">
        <v>95</v>
      </c>
      <c r="D4114" t="s">
        <v>172</v>
      </c>
      <c r="E4114" t="s">
        <v>182</v>
      </c>
      <c r="F4114" s="69">
        <v>16.308843612670898</v>
      </c>
      <c r="G4114" s="69">
        <v>16.256235122680664</v>
      </c>
      <c r="H4114" s="69">
        <v>0.77154231071472168</v>
      </c>
      <c r="I4114" s="69">
        <v>69.845237731933594</v>
      </c>
      <c r="J4114" s="64">
        <v>0</v>
      </c>
    </row>
    <row r="4115" spans="1:10" x14ac:dyDescent="0.25">
      <c r="A4115" s="3" t="str">
        <f t="shared" si="64"/>
        <v>IndustryWholesale, Transport, Other Utilities8/27/2021 (5:00pm-6:00pm)10</v>
      </c>
      <c r="B4115" t="s">
        <v>62</v>
      </c>
      <c r="C4115" t="s">
        <v>95</v>
      </c>
      <c r="D4115" t="s">
        <v>172</v>
      </c>
      <c r="E4115" t="s">
        <v>183</v>
      </c>
      <c r="F4115" s="69">
        <v>17.239564895629883</v>
      </c>
      <c r="G4115" s="69">
        <v>17.254114151000977</v>
      </c>
      <c r="H4115" s="69">
        <v>0.84385973215103149</v>
      </c>
      <c r="I4115" s="69">
        <v>75.316841125488281</v>
      </c>
      <c r="J4115" s="64">
        <v>0</v>
      </c>
    </row>
    <row r="4116" spans="1:10" x14ac:dyDescent="0.25">
      <c r="A4116" s="3" t="str">
        <f t="shared" si="64"/>
        <v>IndustryWholesale, Transport, Other Utilities8/27/2021 (5:00pm-6:00pm)11</v>
      </c>
      <c r="B4116" t="s">
        <v>62</v>
      </c>
      <c r="C4116" t="s">
        <v>95</v>
      </c>
      <c r="D4116" t="s">
        <v>172</v>
      </c>
      <c r="E4116" t="s">
        <v>184</v>
      </c>
      <c r="F4116" s="69">
        <v>18.435152053833008</v>
      </c>
      <c r="G4116" s="69">
        <v>18.034507751464844</v>
      </c>
      <c r="H4116" s="69">
        <v>0.88198739290237427</v>
      </c>
      <c r="I4116" s="69">
        <v>80.530906677246094</v>
      </c>
      <c r="J4116" s="64">
        <v>0</v>
      </c>
    </row>
    <row r="4117" spans="1:10" x14ac:dyDescent="0.25">
      <c r="A4117" s="3" t="str">
        <f t="shared" si="64"/>
        <v>IndustryWholesale, Transport, Other Utilities8/27/2021 (5:00pm-6:00pm)12</v>
      </c>
      <c r="B4117" t="s">
        <v>62</v>
      </c>
      <c r="C4117" t="s">
        <v>95</v>
      </c>
      <c r="D4117" t="s">
        <v>172</v>
      </c>
      <c r="E4117" t="s">
        <v>185</v>
      </c>
      <c r="F4117" s="69">
        <v>18.531816482543945</v>
      </c>
      <c r="G4117" s="69">
        <v>18.634572982788086</v>
      </c>
      <c r="H4117" s="69">
        <v>0.83857756853103638</v>
      </c>
      <c r="I4117" s="69">
        <v>84.921600341796875</v>
      </c>
      <c r="J4117" s="64">
        <v>0</v>
      </c>
    </row>
    <row r="4118" spans="1:10" x14ac:dyDescent="0.25">
      <c r="A4118" s="3" t="str">
        <f t="shared" si="64"/>
        <v>IndustryWholesale, Transport, Other Utilities8/27/2021 (5:00pm-6:00pm)13</v>
      </c>
      <c r="B4118" t="s">
        <v>62</v>
      </c>
      <c r="C4118" t="s">
        <v>95</v>
      </c>
      <c r="D4118" t="s">
        <v>172</v>
      </c>
      <c r="E4118" t="s">
        <v>186</v>
      </c>
      <c r="F4118" s="69">
        <v>19.324895858764648</v>
      </c>
      <c r="G4118" s="69">
        <v>19.517709732055664</v>
      </c>
      <c r="H4118" s="69">
        <v>0.68580740690231323</v>
      </c>
      <c r="I4118" s="69">
        <v>88.284812927246094</v>
      </c>
      <c r="J4118" s="64">
        <v>0</v>
      </c>
    </row>
    <row r="4119" spans="1:10" x14ac:dyDescent="0.25">
      <c r="A4119" s="3" t="str">
        <f t="shared" si="64"/>
        <v>IndustryWholesale, Transport, Other Utilities8/27/2021 (5:00pm-6:00pm)14</v>
      </c>
      <c r="B4119" t="s">
        <v>62</v>
      </c>
      <c r="C4119" t="s">
        <v>95</v>
      </c>
      <c r="D4119" t="s">
        <v>172</v>
      </c>
      <c r="E4119" t="s">
        <v>187</v>
      </c>
      <c r="F4119" s="69">
        <v>20.522945404052734</v>
      </c>
      <c r="G4119" s="69">
        <v>20.102846145629883</v>
      </c>
      <c r="H4119" s="69">
        <v>0.52582818269729614</v>
      </c>
      <c r="I4119" s="69">
        <v>90.869865417480469</v>
      </c>
      <c r="J4119" s="64">
        <v>0</v>
      </c>
    </row>
    <row r="4120" spans="1:10" x14ac:dyDescent="0.25">
      <c r="A4120" s="3" t="str">
        <f t="shared" si="64"/>
        <v>IndustryWholesale, Transport, Other Utilities8/27/2021 (5:00pm-6:00pm)15</v>
      </c>
      <c r="B4120" t="s">
        <v>62</v>
      </c>
      <c r="C4120" t="s">
        <v>95</v>
      </c>
      <c r="D4120" t="s">
        <v>172</v>
      </c>
      <c r="E4120" t="s">
        <v>188</v>
      </c>
      <c r="F4120" s="69">
        <v>19.864391326904297</v>
      </c>
      <c r="G4120" s="69">
        <v>19.898525238037109</v>
      </c>
      <c r="H4120" s="69">
        <v>0.30150964856147766</v>
      </c>
      <c r="I4120" s="69">
        <v>92.399314880371094</v>
      </c>
      <c r="J4120" s="64">
        <v>0</v>
      </c>
    </row>
    <row r="4121" spans="1:10" x14ac:dyDescent="0.25">
      <c r="A4121" s="3" t="str">
        <f t="shared" si="64"/>
        <v>IndustryWholesale, Transport, Other Utilities8/27/2021 (5:00pm-6:00pm)16</v>
      </c>
      <c r="B4121" t="s">
        <v>62</v>
      </c>
      <c r="C4121" t="s">
        <v>95</v>
      </c>
      <c r="D4121" t="s">
        <v>172</v>
      </c>
      <c r="E4121" t="s">
        <v>189</v>
      </c>
      <c r="F4121" s="69">
        <v>19.512176513671875</v>
      </c>
      <c r="G4121" s="69">
        <v>19.478042602539063</v>
      </c>
      <c r="H4121" s="69">
        <v>0.30150964856147766</v>
      </c>
      <c r="I4121" s="69">
        <v>93.573104858398438</v>
      </c>
      <c r="J4121" s="64">
        <v>0</v>
      </c>
    </row>
    <row r="4122" spans="1:10" x14ac:dyDescent="0.25">
      <c r="A4122" s="3" t="str">
        <f t="shared" si="64"/>
        <v>IndustryWholesale, Transport, Other Utilities8/27/2021 (5:00pm-6:00pm)17</v>
      </c>
      <c r="B4122" t="s">
        <v>62</v>
      </c>
      <c r="C4122" t="s">
        <v>95</v>
      </c>
      <c r="D4122" t="s">
        <v>172</v>
      </c>
      <c r="E4122" t="s">
        <v>190</v>
      </c>
      <c r="F4122" s="69">
        <v>18.486900329589844</v>
      </c>
      <c r="G4122" s="69">
        <v>18.166042327880859</v>
      </c>
      <c r="H4122" s="69">
        <v>0.63812434673309326</v>
      </c>
      <c r="I4122" s="69">
        <v>93.034194946289063</v>
      </c>
      <c r="J4122" s="64">
        <v>0</v>
      </c>
    </row>
    <row r="4123" spans="1:10" x14ac:dyDescent="0.25">
      <c r="A4123" s="3" t="str">
        <f t="shared" si="64"/>
        <v>IndustryWholesale, Transport, Other Utilities8/27/2021 (5:00pm-6:00pm)18</v>
      </c>
      <c r="B4123" t="s">
        <v>62</v>
      </c>
      <c r="C4123" t="s">
        <v>95</v>
      </c>
      <c r="D4123" t="s">
        <v>172</v>
      </c>
      <c r="E4123" t="s">
        <v>191</v>
      </c>
      <c r="F4123" s="69">
        <v>15.700414657592773</v>
      </c>
      <c r="G4123" s="69">
        <v>13.951366424560547</v>
      </c>
      <c r="H4123" s="69">
        <v>0.66811507940292358</v>
      </c>
      <c r="I4123" s="69">
        <v>91.125152587890625</v>
      </c>
      <c r="J4123" s="64">
        <v>0</v>
      </c>
    </row>
    <row r="4124" spans="1:10" x14ac:dyDescent="0.25">
      <c r="A4124" s="3" t="str">
        <f t="shared" si="64"/>
        <v>IndustryWholesale, Transport, Other Utilities8/27/2021 (5:00pm-6:00pm)19</v>
      </c>
      <c r="B4124" t="s">
        <v>62</v>
      </c>
      <c r="C4124" t="s">
        <v>95</v>
      </c>
      <c r="D4124" t="s">
        <v>172</v>
      </c>
      <c r="E4124" t="s">
        <v>192</v>
      </c>
      <c r="F4124" s="69">
        <v>12.883140563964844</v>
      </c>
      <c r="G4124" s="69">
        <v>12.524271011352539</v>
      </c>
      <c r="H4124" s="69">
        <v>0.56786638498306274</v>
      </c>
      <c r="I4124" s="69">
        <v>89.010337829589844</v>
      </c>
      <c r="J4124" s="64">
        <v>0</v>
      </c>
    </row>
    <row r="4125" spans="1:10" x14ac:dyDescent="0.25">
      <c r="A4125" s="3" t="str">
        <f t="shared" si="64"/>
        <v>IndustryWholesale, Transport, Other Utilities8/27/2021 (5:00pm-6:00pm)20</v>
      </c>
      <c r="B4125" t="s">
        <v>62</v>
      </c>
      <c r="C4125" t="s">
        <v>95</v>
      </c>
      <c r="D4125" t="s">
        <v>172</v>
      </c>
      <c r="E4125" t="s">
        <v>193</v>
      </c>
      <c r="F4125" s="69">
        <v>12.228055953979492</v>
      </c>
      <c r="G4125" s="69">
        <v>11.492587089538574</v>
      </c>
      <c r="H4125" s="69">
        <v>0.62606114149093628</v>
      </c>
      <c r="I4125" s="69">
        <v>86.155082702636719</v>
      </c>
      <c r="J4125" s="64">
        <v>0</v>
      </c>
    </row>
    <row r="4126" spans="1:10" x14ac:dyDescent="0.25">
      <c r="A4126" s="3" t="str">
        <f t="shared" si="64"/>
        <v>IndustryWholesale, Transport, Other Utilities8/27/2021 (5:00pm-6:00pm)21</v>
      </c>
      <c r="B4126" t="s">
        <v>62</v>
      </c>
      <c r="C4126" t="s">
        <v>95</v>
      </c>
      <c r="D4126" t="s">
        <v>172</v>
      </c>
      <c r="E4126" t="s">
        <v>194</v>
      </c>
      <c r="F4126" s="69">
        <v>11.818602561950684</v>
      </c>
      <c r="G4126" s="69">
        <v>10.891210556030273</v>
      </c>
      <c r="H4126" s="69">
        <v>0.63937419652938843</v>
      </c>
      <c r="I4126" s="69">
        <v>81.417938232421875</v>
      </c>
      <c r="J4126" s="64">
        <v>0</v>
      </c>
    </row>
    <row r="4127" spans="1:10" x14ac:dyDescent="0.25">
      <c r="A4127" s="3" t="str">
        <f t="shared" si="64"/>
        <v>IndustryWholesale, Transport, Other Utilities8/27/2021 (5:00pm-6:00pm)22</v>
      </c>
      <c r="B4127" t="s">
        <v>62</v>
      </c>
      <c r="C4127" t="s">
        <v>95</v>
      </c>
      <c r="D4127" t="s">
        <v>172</v>
      </c>
      <c r="E4127" t="s">
        <v>195</v>
      </c>
      <c r="F4127" s="69">
        <v>10.831117630004883</v>
      </c>
      <c r="G4127" s="69">
        <v>10.232593536376953</v>
      </c>
      <c r="H4127" s="69">
        <v>0.69401055574417114</v>
      </c>
      <c r="I4127" s="69">
        <v>77.63739013671875</v>
      </c>
      <c r="J4127" s="64">
        <v>0</v>
      </c>
    </row>
    <row r="4128" spans="1:10" x14ac:dyDescent="0.25">
      <c r="A4128" s="3" t="str">
        <f t="shared" si="64"/>
        <v>IndustryWholesale, Transport, Other Utilities8/27/2021 (5:00pm-6:00pm)23</v>
      </c>
      <c r="B4128" t="s">
        <v>62</v>
      </c>
      <c r="C4128" t="s">
        <v>95</v>
      </c>
      <c r="D4128" t="s">
        <v>172</v>
      </c>
      <c r="E4128" t="s">
        <v>196</v>
      </c>
      <c r="F4128" s="69">
        <v>10.245985984802246</v>
      </c>
      <c r="G4128" s="69">
        <v>9.5179471969604492</v>
      </c>
      <c r="H4128" s="69">
        <v>0.67314225435256958</v>
      </c>
      <c r="I4128" s="69">
        <v>75.265106201171875</v>
      </c>
      <c r="J4128" s="64">
        <v>0</v>
      </c>
    </row>
    <row r="4129" spans="1:10" x14ac:dyDescent="0.25">
      <c r="A4129" s="3" t="str">
        <f t="shared" si="64"/>
        <v>IndustryWholesale, Transport, Other Utilities8/27/2021 (5:00pm-6:00pm)24</v>
      </c>
      <c r="B4129" t="s">
        <v>62</v>
      </c>
      <c r="C4129" t="s">
        <v>95</v>
      </c>
      <c r="D4129" t="s">
        <v>172</v>
      </c>
      <c r="E4129" t="s">
        <v>197</v>
      </c>
      <c r="F4129" s="69">
        <v>9.7239198684692383</v>
      </c>
      <c r="G4129" s="69">
        <v>8.9376668930053711</v>
      </c>
      <c r="H4129" s="69">
        <v>0.65437877178192139</v>
      </c>
      <c r="I4129" s="69">
        <v>73.425186157226563</v>
      </c>
      <c r="J4129" s="64">
        <v>0</v>
      </c>
    </row>
    <row r="4130" spans="1:10" x14ac:dyDescent="0.25">
      <c r="A4130" s="3" t="str">
        <f t="shared" si="64"/>
        <v>IndustryWholesale, Transport, Other Utilities9/9/2021 (3:58pm-5:00pm)1</v>
      </c>
      <c r="B4130" t="s">
        <v>62</v>
      </c>
      <c r="C4130" t="s">
        <v>95</v>
      </c>
      <c r="D4130" t="s">
        <v>173</v>
      </c>
      <c r="E4130" t="s">
        <v>174</v>
      </c>
      <c r="F4130" s="69">
        <v>9.3502426147460938</v>
      </c>
      <c r="G4130" s="69">
        <v>9.2401208877563477</v>
      </c>
      <c r="H4130" s="69">
        <v>0.2089950293302536</v>
      </c>
      <c r="I4130" s="69">
        <v>70.904464721679688</v>
      </c>
      <c r="J4130" s="64">
        <v>0</v>
      </c>
    </row>
    <row r="4131" spans="1:10" x14ac:dyDescent="0.25">
      <c r="A4131" s="3" t="str">
        <f t="shared" si="64"/>
        <v>IndustryWholesale, Transport, Other Utilities9/9/2021 (3:58pm-5:00pm)2</v>
      </c>
      <c r="B4131" t="s">
        <v>62</v>
      </c>
      <c r="C4131" t="s">
        <v>95</v>
      </c>
      <c r="D4131" t="s">
        <v>173</v>
      </c>
      <c r="E4131" t="s">
        <v>175</v>
      </c>
      <c r="F4131" s="69">
        <v>8.8577547073364258</v>
      </c>
      <c r="G4131" s="69">
        <v>8.7704563140869141</v>
      </c>
      <c r="H4131" s="69">
        <v>0.19520293176174164</v>
      </c>
      <c r="I4131" s="69">
        <v>70.455535888671875</v>
      </c>
      <c r="J4131" s="64">
        <v>0</v>
      </c>
    </row>
    <row r="4132" spans="1:10" x14ac:dyDescent="0.25">
      <c r="A4132" s="3" t="str">
        <f t="shared" si="64"/>
        <v>IndustryWholesale, Transport, Other Utilities9/9/2021 (3:58pm-5:00pm)3</v>
      </c>
      <c r="B4132" t="s">
        <v>62</v>
      </c>
      <c r="C4132" t="s">
        <v>95</v>
      </c>
      <c r="D4132" t="s">
        <v>173</v>
      </c>
      <c r="E4132" t="s">
        <v>176</v>
      </c>
      <c r="F4132" s="69">
        <v>8.7842445373535156</v>
      </c>
      <c r="G4132" s="69">
        <v>8.6561918258666992</v>
      </c>
      <c r="H4132" s="69">
        <v>0.39341866970062256</v>
      </c>
      <c r="I4132" s="69">
        <v>70.114921569824219</v>
      </c>
      <c r="J4132" s="64">
        <v>0</v>
      </c>
    </row>
    <row r="4133" spans="1:10" x14ac:dyDescent="0.25">
      <c r="A4133" s="3" t="str">
        <f t="shared" si="64"/>
        <v>IndustryWholesale, Transport, Other Utilities9/9/2021 (3:58pm-5:00pm)4</v>
      </c>
      <c r="B4133" t="s">
        <v>62</v>
      </c>
      <c r="C4133" t="s">
        <v>95</v>
      </c>
      <c r="D4133" t="s">
        <v>173</v>
      </c>
      <c r="E4133" t="s">
        <v>177</v>
      </c>
      <c r="F4133" s="69">
        <v>8.7019567489624023</v>
      </c>
      <c r="G4133" s="69">
        <v>8.5190620422363281</v>
      </c>
      <c r="H4133" s="69">
        <v>0.18359322845935822</v>
      </c>
      <c r="I4133" s="69">
        <v>69.844085693359375</v>
      </c>
      <c r="J4133" s="64">
        <v>0</v>
      </c>
    </row>
    <row r="4134" spans="1:10" x14ac:dyDescent="0.25">
      <c r="A4134" s="3" t="str">
        <f t="shared" si="64"/>
        <v>IndustryWholesale, Transport, Other Utilities9/9/2021 (3:58pm-5:00pm)5</v>
      </c>
      <c r="B4134" t="s">
        <v>62</v>
      </c>
      <c r="C4134" t="s">
        <v>95</v>
      </c>
      <c r="D4134" t="s">
        <v>173</v>
      </c>
      <c r="E4134" t="s">
        <v>178</v>
      </c>
      <c r="F4134" s="69">
        <v>9.7830038070678711</v>
      </c>
      <c r="G4134" s="69">
        <v>9.5153131484985352</v>
      </c>
      <c r="H4134" s="69">
        <v>0.29008296132087708</v>
      </c>
      <c r="I4134" s="69">
        <v>70.040664672851563</v>
      </c>
      <c r="J4134" s="64">
        <v>0</v>
      </c>
    </row>
    <row r="4135" spans="1:10" x14ac:dyDescent="0.25">
      <c r="A4135" s="3" t="str">
        <f t="shared" si="64"/>
        <v>IndustryWholesale, Transport, Other Utilities9/9/2021 (3:58pm-5:00pm)6</v>
      </c>
      <c r="B4135" t="s">
        <v>62</v>
      </c>
      <c r="C4135" t="s">
        <v>95</v>
      </c>
      <c r="D4135" t="s">
        <v>173</v>
      </c>
      <c r="E4135" t="s">
        <v>179</v>
      </c>
      <c r="F4135" s="69">
        <v>11.484335899353027</v>
      </c>
      <c r="G4135" s="69">
        <v>11.267133712768555</v>
      </c>
      <c r="H4135" s="69">
        <v>0.41671711206436157</v>
      </c>
      <c r="I4135" s="69">
        <v>70.406028747558594</v>
      </c>
      <c r="J4135" s="64">
        <v>0</v>
      </c>
    </row>
    <row r="4136" spans="1:10" x14ac:dyDescent="0.25">
      <c r="A4136" s="3" t="str">
        <f t="shared" si="64"/>
        <v>IndustryWholesale, Transport, Other Utilities9/9/2021 (3:58pm-5:00pm)7</v>
      </c>
      <c r="B4136" t="s">
        <v>62</v>
      </c>
      <c r="C4136" t="s">
        <v>95</v>
      </c>
      <c r="D4136" t="s">
        <v>173</v>
      </c>
      <c r="E4136" t="s">
        <v>180</v>
      </c>
      <c r="F4136" s="69">
        <v>13.189074516296387</v>
      </c>
      <c r="G4136" s="69">
        <v>13.297545433044434</v>
      </c>
      <c r="H4136" s="69">
        <v>0.3772372305393219</v>
      </c>
      <c r="I4136" s="69">
        <v>70.739997863769531</v>
      </c>
      <c r="J4136" s="64">
        <v>0</v>
      </c>
    </row>
    <row r="4137" spans="1:10" x14ac:dyDescent="0.25">
      <c r="A4137" s="3" t="str">
        <f t="shared" si="64"/>
        <v>IndustryWholesale, Transport, Other Utilities9/9/2021 (3:58pm-5:00pm)8</v>
      </c>
      <c r="B4137" t="s">
        <v>62</v>
      </c>
      <c r="C4137" t="s">
        <v>95</v>
      </c>
      <c r="D4137" t="s">
        <v>173</v>
      </c>
      <c r="E4137" t="s">
        <v>181</v>
      </c>
      <c r="F4137" s="69">
        <v>14.815688133239746</v>
      </c>
      <c r="G4137" s="69">
        <v>15.139036178588867</v>
      </c>
      <c r="H4137" s="69">
        <v>0.48857507109642029</v>
      </c>
      <c r="I4137" s="69">
        <v>70.532302856445313</v>
      </c>
      <c r="J4137" s="64">
        <v>0</v>
      </c>
    </row>
    <row r="4138" spans="1:10" x14ac:dyDescent="0.25">
      <c r="A4138" s="3" t="str">
        <f t="shared" si="64"/>
        <v>IndustryWholesale, Transport, Other Utilities9/9/2021 (3:58pm-5:00pm)9</v>
      </c>
      <c r="B4138" t="s">
        <v>62</v>
      </c>
      <c r="C4138" t="s">
        <v>95</v>
      </c>
      <c r="D4138" t="s">
        <v>173</v>
      </c>
      <c r="E4138" t="s">
        <v>182</v>
      </c>
      <c r="F4138" s="69">
        <v>17.636791229248047</v>
      </c>
      <c r="G4138" s="69">
        <v>17.396345138549805</v>
      </c>
      <c r="H4138" s="69">
        <v>0.54182976484298706</v>
      </c>
      <c r="I4138" s="69">
        <v>71.834136962890625</v>
      </c>
      <c r="J4138" s="64">
        <v>0</v>
      </c>
    </row>
    <row r="4139" spans="1:10" x14ac:dyDescent="0.25">
      <c r="A4139" s="3" t="str">
        <f t="shared" si="64"/>
        <v>IndustryWholesale, Transport, Other Utilities9/9/2021 (3:58pm-5:00pm)10</v>
      </c>
      <c r="B4139" t="s">
        <v>62</v>
      </c>
      <c r="C4139" t="s">
        <v>95</v>
      </c>
      <c r="D4139" t="s">
        <v>173</v>
      </c>
      <c r="E4139" t="s">
        <v>183</v>
      </c>
      <c r="F4139" s="69">
        <v>18.594270706176758</v>
      </c>
      <c r="G4139" s="69">
        <v>18.424295425415039</v>
      </c>
      <c r="H4139" s="69">
        <v>0.59001743793487549</v>
      </c>
      <c r="I4139" s="69">
        <v>75.42364501953125</v>
      </c>
      <c r="J4139" s="64">
        <v>0</v>
      </c>
    </row>
    <row r="4140" spans="1:10" x14ac:dyDescent="0.25">
      <c r="A4140" s="3" t="str">
        <f t="shared" si="64"/>
        <v>IndustryWholesale, Transport, Other Utilities9/9/2021 (3:58pm-5:00pm)11</v>
      </c>
      <c r="B4140" t="s">
        <v>62</v>
      </c>
      <c r="C4140" t="s">
        <v>95</v>
      </c>
      <c r="D4140" t="s">
        <v>173</v>
      </c>
      <c r="E4140" t="s">
        <v>184</v>
      </c>
      <c r="F4140" s="69">
        <v>19.148342132568359</v>
      </c>
      <c r="G4140" s="69">
        <v>19.38275146484375</v>
      </c>
      <c r="H4140" s="69">
        <v>0.58059191703796387</v>
      </c>
      <c r="I4140" s="69">
        <v>79.310020446777344</v>
      </c>
      <c r="J4140" s="64">
        <v>0</v>
      </c>
    </row>
    <row r="4141" spans="1:10" x14ac:dyDescent="0.25">
      <c r="A4141" s="3" t="str">
        <f t="shared" si="64"/>
        <v>IndustryWholesale, Transport, Other Utilities9/9/2021 (3:58pm-5:00pm)12</v>
      </c>
      <c r="B4141" t="s">
        <v>62</v>
      </c>
      <c r="C4141" t="s">
        <v>95</v>
      </c>
      <c r="D4141" t="s">
        <v>173</v>
      </c>
      <c r="E4141" t="s">
        <v>185</v>
      </c>
      <c r="F4141" s="69">
        <v>19.598398208618164</v>
      </c>
      <c r="G4141" s="69">
        <v>19.784238815307617</v>
      </c>
      <c r="H4141" s="69">
        <v>0.49534812569618225</v>
      </c>
      <c r="I4141" s="69">
        <v>83.034751892089844</v>
      </c>
      <c r="J4141" s="64">
        <v>0</v>
      </c>
    </row>
    <row r="4142" spans="1:10" x14ac:dyDescent="0.25">
      <c r="A4142" s="3" t="str">
        <f t="shared" si="64"/>
        <v>IndustryWholesale, Transport, Other Utilities9/9/2021 (3:58pm-5:00pm)13</v>
      </c>
      <c r="B4142" t="s">
        <v>62</v>
      </c>
      <c r="C4142" t="s">
        <v>95</v>
      </c>
      <c r="D4142" t="s">
        <v>173</v>
      </c>
      <c r="E4142" t="s">
        <v>186</v>
      </c>
      <c r="F4142" s="69">
        <v>20.496063232421875</v>
      </c>
      <c r="G4142" s="69">
        <v>20.681938171386719</v>
      </c>
      <c r="H4142" s="69">
        <v>0.26102304458618164</v>
      </c>
      <c r="I4142" s="69">
        <v>85.649917602539063</v>
      </c>
      <c r="J4142" s="64">
        <v>0</v>
      </c>
    </row>
    <row r="4143" spans="1:10" x14ac:dyDescent="0.25">
      <c r="A4143" s="3" t="str">
        <f t="shared" si="64"/>
        <v>IndustryWholesale, Transport, Other Utilities9/9/2021 (3:58pm-5:00pm)14</v>
      </c>
      <c r="B4143" t="s">
        <v>62</v>
      </c>
      <c r="C4143" t="s">
        <v>95</v>
      </c>
      <c r="D4143" t="s">
        <v>173</v>
      </c>
      <c r="E4143" t="s">
        <v>187</v>
      </c>
      <c r="F4143" s="69">
        <v>21.88929557800293</v>
      </c>
      <c r="G4143" s="69">
        <v>21.703420639038086</v>
      </c>
      <c r="H4143" s="69">
        <v>0.26102304458618164</v>
      </c>
      <c r="I4143" s="69">
        <v>88.192977905273438</v>
      </c>
      <c r="J4143" s="64">
        <v>0</v>
      </c>
    </row>
    <row r="4144" spans="1:10" x14ac:dyDescent="0.25">
      <c r="A4144" s="3" t="str">
        <f t="shared" si="64"/>
        <v>IndustryWholesale, Transport, Other Utilities9/9/2021 (3:58pm-5:00pm)15</v>
      </c>
      <c r="B4144" t="s">
        <v>62</v>
      </c>
      <c r="C4144" t="s">
        <v>95</v>
      </c>
      <c r="D4144" t="s">
        <v>173</v>
      </c>
      <c r="E4144" t="s">
        <v>188</v>
      </c>
      <c r="F4144" s="69">
        <v>22.448055267333984</v>
      </c>
      <c r="G4144" s="69">
        <v>22.026960372924805</v>
      </c>
      <c r="H4144" s="69">
        <v>0.55729985237121582</v>
      </c>
      <c r="I4144" s="69">
        <v>90.332130432128906</v>
      </c>
      <c r="J4144" s="64">
        <v>0</v>
      </c>
    </row>
    <row r="4145" spans="1:10" x14ac:dyDescent="0.25">
      <c r="A4145" s="3" t="str">
        <f t="shared" si="64"/>
        <v>IndustryWholesale, Transport, Other Utilities9/9/2021 (3:58pm-5:00pm)16</v>
      </c>
      <c r="B4145" t="s">
        <v>62</v>
      </c>
      <c r="C4145" t="s">
        <v>95</v>
      </c>
      <c r="D4145" t="s">
        <v>173</v>
      </c>
      <c r="E4145" t="s">
        <v>189</v>
      </c>
      <c r="F4145" s="69">
        <v>21.884883880615234</v>
      </c>
      <c r="G4145" s="69">
        <v>21.384494781494141</v>
      </c>
      <c r="H4145" s="69">
        <v>0.6741679310798645</v>
      </c>
      <c r="I4145" s="69">
        <v>92.390289306640625</v>
      </c>
      <c r="J4145" s="64">
        <v>0</v>
      </c>
    </row>
    <row r="4146" spans="1:10" x14ac:dyDescent="0.25">
      <c r="A4146" s="3" t="str">
        <f t="shared" si="64"/>
        <v>IndustryWholesale, Transport, Other Utilities9/9/2021 (3:58pm-5:00pm)17</v>
      </c>
      <c r="B4146" t="s">
        <v>62</v>
      </c>
      <c r="C4146" t="s">
        <v>95</v>
      </c>
      <c r="D4146" t="s">
        <v>173</v>
      </c>
      <c r="E4146" t="s">
        <v>190</v>
      </c>
      <c r="F4146" s="69">
        <v>19.979293823242188</v>
      </c>
      <c r="G4146" s="69">
        <v>18.374855041503906</v>
      </c>
      <c r="H4146" s="69">
        <v>0.62434381246566772</v>
      </c>
      <c r="I4146" s="69">
        <v>92.169197082519531</v>
      </c>
      <c r="J4146" s="64">
        <v>0</v>
      </c>
    </row>
    <row r="4147" spans="1:10" x14ac:dyDescent="0.25">
      <c r="A4147" s="3" t="str">
        <f t="shared" si="64"/>
        <v>IndustryWholesale, Transport, Other Utilities9/9/2021 (3:58pm-5:00pm)18</v>
      </c>
      <c r="B4147" t="s">
        <v>62</v>
      </c>
      <c r="C4147" t="s">
        <v>95</v>
      </c>
      <c r="D4147" t="s">
        <v>173</v>
      </c>
      <c r="E4147" t="s">
        <v>191</v>
      </c>
      <c r="F4147" s="69">
        <v>16.208869934082031</v>
      </c>
      <c r="G4147" s="69">
        <v>16.451896667480469</v>
      </c>
      <c r="H4147" s="69">
        <v>0.61133021116256714</v>
      </c>
      <c r="I4147" s="69">
        <v>90.96282958984375</v>
      </c>
      <c r="J4147" s="64">
        <v>0</v>
      </c>
    </row>
    <row r="4148" spans="1:10" x14ac:dyDescent="0.25">
      <c r="A4148" s="3" t="str">
        <f t="shared" si="64"/>
        <v>IndustryWholesale, Transport, Other Utilities9/9/2021 (3:58pm-5:00pm)19</v>
      </c>
      <c r="B4148" t="s">
        <v>62</v>
      </c>
      <c r="C4148" t="s">
        <v>95</v>
      </c>
      <c r="D4148" t="s">
        <v>173</v>
      </c>
      <c r="E4148" t="s">
        <v>192</v>
      </c>
      <c r="F4148" s="69">
        <v>13.299479484558105</v>
      </c>
      <c r="G4148" s="69">
        <v>14.101588249206543</v>
      </c>
      <c r="H4148" s="69">
        <v>0.62596821784973145</v>
      </c>
      <c r="I4148" s="69">
        <v>88.298637390136719</v>
      </c>
      <c r="J4148" s="64">
        <v>0</v>
      </c>
    </row>
    <row r="4149" spans="1:10" x14ac:dyDescent="0.25">
      <c r="A4149" s="3" t="str">
        <f t="shared" si="64"/>
        <v>IndustryWholesale, Transport, Other Utilities9/9/2021 (3:58pm-5:00pm)20</v>
      </c>
      <c r="B4149" t="s">
        <v>62</v>
      </c>
      <c r="C4149" t="s">
        <v>95</v>
      </c>
      <c r="D4149" t="s">
        <v>173</v>
      </c>
      <c r="E4149" t="s">
        <v>193</v>
      </c>
      <c r="F4149" s="69">
        <v>12.295872688293457</v>
      </c>
      <c r="G4149" s="69">
        <v>12.988853454589844</v>
      </c>
      <c r="H4149" s="69">
        <v>0.52106410264968872</v>
      </c>
      <c r="I4149" s="69">
        <v>84.447731018066406</v>
      </c>
      <c r="J4149" s="64">
        <v>0</v>
      </c>
    </row>
    <row r="4150" spans="1:10" x14ac:dyDescent="0.25">
      <c r="A4150" s="3" t="str">
        <f t="shared" si="64"/>
        <v>IndustryWholesale, Transport, Other Utilities9/9/2021 (3:58pm-5:00pm)21</v>
      </c>
      <c r="B4150" t="s">
        <v>62</v>
      </c>
      <c r="C4150" t="s">
        <v>95</v>
      </c>
      <c r="D4150" t="s">
        <v>173</v>
      </c>
      <c r="E4150" t="s">
        <v>194</v>
      </c>
      <c r="F4150" s="69">
        <v>10.933721542358398</v>
      </c>
      <c r="G4150" s="69">
        <v>12.140571594238281</v>
      </c>
      <c r="H4150" s="69">
        <v>0.72764134407043457</v>
      </c>
      <c r="I4150" s="69">
        <v>80.621070861816406</v>
      </c>
      <c r="J4150" s="64">
        <v>0</v>
      </c>
    </row>
    <row r="4151" spans="1:10" x14ac:dyDescent="0.25">
      <c r="A4151" s="3" t="str">
        <f t="shared" si="64"/>
        <v>IndustryWholesale, Transport, Other Utilities9/9/2021 (3:58pm-5:00pm)22</v>
      </c>
      <c r="B4151" t="s">
        <v>62</v>
      </c>
      <c r="C4151" t="s">
        <v>95</v>
      </c>
      <c r="D4151" t="s">
        <v>173</v>
      </c>
      <c r="E4151" t="s">
        <v>195</v>
      </c>
      <c r="F4151" s="69">
        <v>10.409628868103027</v>
      </c>
      <c r="G4151" s="69">
        <v>11.289563179016113</v>
      </c>
      <c r="H4151" s="69">
        <v>0.65745657682418823</v>
      </c>
      <c r="I4151" s="69">
        <v>77.931381225585938</v>
      </c>
      <c r="J4151" s="64">
        <v>0</v>
      </c>
    </row>
    <row r="4152" spans="1:10" x14ac:dyDescent="0.25">
      <c r="A4152" s="3" t="str">
        <f t="shared" si="64"/>
        <v>IndustryWholesale, Transport, Other Utilities9/9/2021 (3:58pm-5:00pm)23</v>
      </c>
      <c r="B4152" t="s">
        <v>62</v>
      </c>
      <c r="C4152" t="s">
        <v>95</v>
      </c>
      <c r="D4152" t="s">
        <v>173</v>
      </c>
      <c r="E4152" t="s">
        <v>196</v>
      </c>
      <c r="F4152" s="69">
        <v>10.001872062683105</v>
      </c>
      <c r="G4152" s="69">
        <v>10.430282592773438</v>
      </c>
      <c r="H4152" s="69">
        <v>0.65283083915710449</v>
      </c>
      <c r="I4152" s="69">
        <v>75.768638610839844</v>
      </c>
      <c r="J4152" s="64">
        <v>0</v>
      </c>
    </row>
    <row r="4153" spans="1:10" x14ac:dyDescent="0.25">
      <c r="A4153" s="3" t="str">
        <f t="shared" si="64"/>
        <v>IndustryWholesale, Transport, Other Utilities9/9/2021 (3:58pm-5:00pm)24</v>
      </c>
      <c r="B4153" t="s">
        <v>62</v>
      </c>
      <c r="C4153" t="s">
        <v>95</v>
      </c>
      <c r="D4153" t="s">
        <v>173</v>
      </c>
      <c r="E4153" t="s">
        <v>197</v>
      </c>
      <c r="F4153" s="69">
        <v>9.6208381652832031</v>
      </c>
      <c r="G4153" s="69">
        <v>9.7709312438964844</v>
      </c>
      <c r="H4153" s="69">
        <v>0.68234723806381226</v>
      </c>
      <c r="I4153" s="69">
        <v>74.304634094238281</v>
      </c>
      <c r="J4153" s="64">
        <v>0</v>
      </c>
    </row>
    <row r="4154" spans="1:10" x14ac:dyDescent="0.25">
      <c r="A4154" s="3" t="str">
        <f t="shared" si="64"/>
        <v>IndustryWholesale, Transport, Other UtilitiesAverage Event Day (5:00pm-6:00pm)1</v>
      </c>
      <c r="B4154" t="s">
        <v>62</v>
      </c>
      <c r="C4154" t="s">
        <v>95</v>
      </c>
      <c r="D4154" t="s">
        <v>167</v>
      </c>
      <c r="E4154" t="s">
        <v>174</v>
      </c>
      <c r="F4154" s="69">
        <v>9.2305097579956055</v>
      </c>
      <c r="G4154" s="69">
        <v>9.1878776550292969</v>
      </c>
      <c r="H4154" s="69">
        <v>0.24687114357948303</v>
      </c>
      <c r="I4154" s="69">
        <v>72.125030517578125</v>
      </c>
      <c r="J4154" s="64">
        <v>0</v>
      </c>
    </row>
    <row r="4155" spans="1:10" x14ac:dyDescent="0.25">
      <c r="A4155" s="3" t="str">
        <f t="shared" si="64"/>
        <v>IndustryWholesale, Transport, Other UtilitiesAverage Event Day (5:00pm-6:00pm)2</v>
      </c>
      <c r="B4155" t="s">
        <v>62</v>
      </c>
      <c r="C4155" t="s">
        <v>95</v>
      </c>
      <c r="D4155" t="s">
        <v>167</v>
      </c>
      <c r="E4155" t="s">
        <v>175</v>
      </c>
      <c r="F4155" s="69">
        <v>9.1024627685546875</v>
      </c>
      <c r="G4155" s="69">
        <v>8.9949312210083008</v>
      </c>
      <c r="H4155" s="69">
        <v>0.19733597338199615</v>
      </c>
      <c r="I4155" s="69">
        <v>71.028999328613281</v>
      </c>
      <c r="J4155" s="64">
        <v>0</v>
      </c>
    </row>
    <row r="4156" spans="1:10" x14ac:dyDescent="0.25">
      <c r="A4156" s="3" t="str">
        <f t="shared" si="64"/>
        <v>IndustryWholesale, Transport, Other UtilitiesAverage Event Day (5:00pm-6:00pm)3</v>
      </c>
      <c r="B4156" t="s">
        <v>62</v>
      </c>
      <c r="C4156" t="s">
        <v>95</v>
      </c>
      <c r="D4156" t="s">
        <v>167</v>
      </c>
      <c r="E4156" t="s">
        <v>176</v>
      </c>
      <c r="F4156" s="69">
        <v>8.9198379516601563</v>
      </c>
      <c r="G4156" s="69">
        <v>8.6242303848266602</v>
      </c>
      <c r="H4156" s="69">
        <v>0.22784380614757538</v>
      </c>
      <c r="I4156" s="69">
        <v>70.204208374023438</v>
      </c>
      <c r="J4156" s="64">
        <v>0</v>
      </c>
    </row>
    <row r="4157" spans="1:10" x14ac:dyDescent="0.25">
      <c r="A4157" s="3" t="str">
        <f t="shared" si="64"/>
        <v>IndustryWholesale, Transport, Other UtilitiesAverage Event Day (5:00pm-6:00pm)4</v>
      </c>
      <c r="B4157" t="s">
        <v>62</v>
      </c>
      <c r="C4157" t="s">
        <v>95</v>
      </c>
      <c r="D4157" t="s">
        <v>167</v>
      </c>
      <c r="E4157" t="s">
        <v>177</v>
      </c>
      <c r="F4157" s="69">
        <v>8.9530868530273438</v>
      </c>
      <c r="G4157" s="69">
        <v>8.7804794311523438</v>
      </c>
      <c r="H4157" s="69">
        <v>0.21085092425346375</v>
      </c>
      <c r="I4157" s="69">
        <v>69.612945556640625</v>
      </c>
      <c r="J4157" s="64">
        <v>0</v>
      </c>
    </row>
    <row r="4158" spans="1:10" x14ac:dyDescent="0.25">
      <c r="A4158" s="3" t="str">
        <f t="shared" si="64"/>
        <v>IndustryWholesale, Transport, Other UtilitiesAverage Event Day (5:00pm-6:00pm)5</v>
      </c>
      <c r="B4158" t="s">
        <v>62</v>
      </c>
      <c r="C4158" t="s">
        <v>95</v>
      </c>
      <c r="D4158" t="s">
        <v>167</v>
      </c>
      <c r="E4158" t="s">
        <v>178</v>
      </c>
      <c r="F4158" s="69">
        <v>9.7093467712402344</v>
      </c>
      <c r="G4158" s="69">
        <v>9.349482536315918</v>
      </c>
      <c r="H4158" s="69">
        <v>0.21462680399417877</v>
      </c>
      <c r="I4158" s="69">
        <v>69.062530517578125</v>
      </c>
      <c r="J4158" s="64">
        <v>0</v>
      </c>
    </row>
    <row r="4159" spans="1:10" x14ac:dyDescent="0.25">
      <c r="A4159" s="3" t="str">
        <f t="shared" si="64"/>
        <v>IndustryWholesale, Transport, Other UtilitiesAverage Event Day (5:00pm-6:00pm)6</v>
      </c>
      <c r="B4159" t="s">
        <v>62</v>
      </c>
      <c r="C4159" t="s">
        <v>95</v>
      </c>
      <c r="D4159" t="s">
        <v>167</v>
      </c>
      <c r="E4159" t="s">
        <v>179</v>
      </c>
      <c r="F4159" s="69">
        <v>11.030781745910645</v>
      </c>
      <c r="G4159" s="69">
        <v>10.833629608154297</v>
      </c>
      <c r="H4159" s="69">
        <v>0.27019718289375305</v>
      </c>
      <c r="I4159" s="69">
        <v>68.695579528808594</v>
      </c>
      <c r="J4159" s="64">
        <v>0</v>
      </c>
    </row>
    <row r="4160" spans="1:10" x14ac:dyDescent="0.25">
      <c r="A4160" s="3" t="str">
        <f t="shared" si="64"/>
        <v>IndustryWholesale, Transport, Other UtilitiesAverage Event Day (5:00pm-6:00pm)7</v>
      </c>
      <c r="B4160" t="s">
        <v>62</v>
      </c>
      <c r="C4160" t="s">
        <v>95</v>
      </c>
      <c r="D4160" t="s">
        <v>167</v>
      </c>
      <c r="E4160" t="s">
        <v>180</v>
      </c>
      <c r="F4160" s="69">
        <v>12.789126396179199</v>
      </c>
      <c r="G4160" s="69">
        <v>12.764153480529785</v>
      </c>
      <c r="H4160" s="69">
        <v>0.27928346395492554</v>
      </c>
      <c r="I4160" s="69">
        <v>68.59918212890625</v>
      </c>
      <c r="J4160" s="64">
        <v>0</v>
      </c>
    </row>
    <row r="4161" spans="1:10" x14ac:dyDescent="0.25">
      <c r="A4161" s="3" t="str">
        <f t="shared" si="64"/>
        <v>IndustryWholesale, Transport, Other UtilitiesAverage Event Day (5:00pm-6:00pm)8</v>
      </c>
      <c r="B4161" t="s">
        <v>62</v>
      </c>
      <c r="C4161" t="s">
        <v>95</v>
      </c>
      <c r="D4161" t="s">
        <v>167</v>
      </c>
      <c r="E4161" t="s">
        <v>181</v>
      </c>
      <c r="F4161" s="69">
        <v>14.898960113525391</v>
      </c>
      <c r="G4161" s="69">
        <v>14.839211463928223</v>
      </c>
      <c r="H4161" s="69">
        <v>0.24526557326316833</v>
      </c>
      <c r="I4161" s="69">
        <v>69.431877136230469</v>
      </c>
      <c r="J4161" s="64">
        <v>0</v>
      </c>
    </row>
    <row r="4162" spans="1:10" x14ac:dyDescent="0.25">
      <c r="A4162" s="3" t="str">
        <f t="shared" si="64"/>
        <v>IndustryWholesale, Transport, Other UtilitiesAverage Event Day (5:00pm-6:00pm)9</v>
      </c>
      <c r="B4162" t="s">
        <v>62</v>
      </c>
      <c r="C4162" t="s">
        <v>95</v>
      </c>
      <c r="D4162" t="s">
        <v>167</v>
      </c>
      <c r="E4162" t="s">
        <v>182</v>
      </c>
      <c r="F4162" s="69">
        <v>16.819587707519531</v>
      </c>
      <c r="G4162" s="69">
        <v>16.619598388671875</v>
      </c>
      <c r="H4162" s="69">
        <v>0.25513741374015808</v>
      </c>
      <c r="I4162" s="69">
        <v>71.906242370605469</v>
      </c>
      <c r="J4162" s="64">
        <v>0</v>
      </c>
    </row>
    <row r="4163" spans="1:10" x14ac:dyDescent="0.25">
      <c r="A4163" s="3" t="str">
        <f t="shared" ref="A4163:A4226" si="65">B4163&amp;C4163&amp;D4163&amp;E4163</f>
        <v>IndustryWholesale, Transport, Other UtilitiesAverage Event Day (5:00pm-6:00pm)10</v>
      </c>
      <c r="B4163" t="s">
        <v>62</v>
      </c>
      <c r="C4163" t="s">
        <v>95</v>
      </c>
      <c r="D4163" t="s">
        <v>167</v>
      </c>
      <c r="E4163" t="s">
        <v>183</v>
      </c>
      <c r="F4163" s="69">
        <v>17.988306045532227</v>
      </c>
      <c r="G4163" s="69">
        <v>17.693025588989258</v>
      </c>
      <c r="H4163" s="69">
        <v>0.29420095682144165</v>
      </c>
      <c r="I4163" s="69">
        <v>75.668182373046875</v>
      </c>
      <c r="J4163" s="64">
        <v>0</v>
      </c>
    </row>
    <row r="4164" spans="1:10" x14ac:dyDescent="0.25">
      <c r="A4164" s="3" t="str">
        <f t="shared" si="65"/>
        <v>IndustryWholesale, Transport, Other UtilitiesAverage Event Day (5:00pm-6:00pm)11</v>
      </c>
      <c r="B4164" t="s">
        <v>62</v>
      </c>
      <c r="C4164" t="s">
        <v>95</v>
      </c>
      <c r="D4164" t="s">
        <v>167</v>
      </c>
      <c r="E4164" t="s">
        <v>184</v>
      </c>
      <c r="F4164" s="69">
        <v>18.850269317626953</v>
      </c>
      <c r="G4164" s="69">
        <v>18.399505615234375</v>
      </c>
      <c r="H4164" s="69">
        <v>0.28147664666175842</v>
      </c>
      <c r="I4164" s="69">
        <v>78.882179260253906</v>
      </c>
      <c r="J4164" s="64">
        <v>0</v>
      </c>
    </row>
    <row r="4165" spans="1:10" x14ac:dyDescent="0.25">
      <c r="A4165" s="3" t="str">
        <f t="shared" si="65"/>
        <v>IndustryWholesale, Transport, Other UtilitiesAverage Event Day (5:00pm-6:00pm)12</v>
      </c>
      <c r="B4165" t="s">
        <v>62</v>
      </c>
      <c r="C4165" t="s">
        <v>95</v>
      </c>
      <c r="D4165" t="s">
        <v>167</v>
      </c>
      <c r="E4165" t="s">
        <v>185</v>
      </c>
      <c r="F4165" s="69">
        <v>19.058704376220703</v>
      </c>
      <c r="G4165" s="69">
        <v>19.059558868408203</v>
      </c>
      <c r="H4165" s="69">
        <v>0.22803916037082672</v>
      </c>
      <c r="I4165" s="69">
        <v>82.552597045898438</v>
      </c>
      <c r="J4165" s="64">
        <v>0</v>
      </c>
    </row>
    <row r="4166" spans="1:10" x14ac:dyDescent="0.25">
      <c r="A4166" s="3" t="str">
        <f t="shared" si="65"/>
        <v>IndustryWholesale, Transport, Other UtilitiesAverage Event Day (5:00pm-6:00pm)13</v>
      </c>
      <c r="B4166" t="s">
        <v>62</v>
      </c>
      <c r="C4166" t="s">
        <v>95</v>
      </c>
      <c r="D4166" t="s">
        <v>167</v>
      </c>
      <c r="E4166" t="s">
        <v>186</v>
      </c>
      <c r="F4166" s="69">
        <v>19.521547317504883</v>
      </c>
      <c r="G4166" s="69">
        <v>19.617071151733398</v>
      </c>
      <c r="H4166" s="69">
        <v>0.14453126490116119</v>
      </c>
      <c r="I4166" s="69">
        <v>85.755088806152344</v>
      </c>
      <c r="J4166" s="64">
        <v>0</v>
      </c>
    </row>
    <row r="4167" spans="1:10" x14ac:dyDescent="0.25">
      <c r="A4167" s="3" t="str">
        <f t="shared" si="65"/>
        <v>IndustryWholesale, Transport, Other UtilitiesAverage Event Day (5:00pm-6:00pm)14</v>
      </c>
      <c r="B4167" t="s">
        <v>62</v>
      </c>
      <c r="C4167" t="s">
        <v>95</v>
      </c>
      <c r="D4167" t="s">
        <v>167</v>
      </c>
      <c r="E4167" t="s">
        <v>187</v>
      </c>
      <c r="F4167" s="69">
        <v>20.292169570922852</v>
      </c>
      <c r="G4167" s="69">
        <v>20.048582077026367</v>
      </c>
      <c r="H4167" s="69">
        <v>0.14919088780879974</v>
      </c>
      <c r="I4167" s="69">
        <v>87.811172485351563</v>
      </c>
      <c r="J4167" s="64">
        <v>0</v>
      </c>
    </row>
    <row r="4168" spans="1:10" x14ac:dyDescent="0.25">
      <c r="A4168" s="3" t="str">
        <f t="shared" si="65"/>
        <v>IndustryWholesale, Transport, Other UtilitiesAverage Event Day (5:00pm-6:00pm)15</v>
      </c>
      <c r="B4168" t="s">
        <v>62</v>
      </c>
      <c r="C4168" t="s">
        <v>95</v>
      </c>
      <c r="D4168" t="s">
        <v>167</v>
      </c>
      <c r="E4168" t="s">
        <v>188</v>
      </c>
      <c r="F4168" s="69">
        <v>20.592714309692383</v>
      </c>
      <c r="G4168" s="69">
        <v>20.073896408081055</v>
      </c>
      <c r="H4168" s="69">
        <v>0.2670673131942749</v>
      </c>
      <c r="I4168" s="69">
        <v>89.352439880371094</v>
      </c>
      <c r="J4168" s="64">
        <v>0</v>
      </c>
    </row>
    <row r="4169" spans="1:10" x14ac:dyDescent="0.25">
      <c r="A4169" s="3" t="str">
        <f t="shared" si="65"/>
        <v>IndustryWholesale, Transport, Other UtilitiesAverage Event Day (5:00pm-6:00pm)16</v>
      </c>
      <c r="B4169" t="s">
        <v>62</v>
      </c>
      <c r="C4169" t="s">
        <v>95</v>
      </c>
      <c r="D4169" t="s">
        <v>167</v>
      </c>
      <c r="E4169" t="s">
        <v>189</v>
      </c>
      <c r="F4169" s="69">
        <v>19.830974578857422</v>
      </c>
      <c r="G4169" s="69">
        <v>19.566196441650391</v>
      </c>
      <c r="H4169" s="69">
        <v>0.31788092851638794</v>
      </c>
      <c r="I4169" s="69">
        <v>90.179054260253906</v>
      </c>
      <c r="J4169" s="64">
        <v>0</v>
      </c>
    </row>
    <row r="4170" spans="1:10" x14ac:dyDescent="0.25">
      <c r="A4170" s="3" t="str">
        <f t="shared" si="65"/>
        <v>IndustryWholesale, Transport, Other UtilitiesAverage Event Day (5:00pm-6:00pm)17</v>
      </c>
      <c r="B4170" t="s">
        <v>62</v>
      </c>
      <c r="C4170" t="s">
        <v>95</v>
      </c>
      <c r="D4170" t="s">
        <v>167</v>
      </c>
      <c r="E4170" t="s">
        <v>190</v>
      </c>
      <c r="F4170" s="69">
        <v>18.315439224243164</v>
      </c>
      <c r="G4170" s="69">
        <v>17.859090805053711</v>
      </c>
      <c r="H4170" s="69">
        <v>0.29323697090148926</v>
      </c>
      <c r="I4170" s="69">
        <v>90.336082458496094</v>
      </c>
      <c r="J4170" s="64">
        <v>0</v>
      </c>
    </row>
    <row r="4171" spans="1:10" x14ac:dyDescent="0.25">
      <c r="A4171" s="3" t="str">
        <f t="shared" si="65"/>
        <v>IndustryWholesale, Transport, Other UtilitiesAverage Event Day (5:00pm-6:00pm)18</v>
      </c>
      <c r="B4171" t="s">
        <v>62</v>
      </c>
      <c r="C4171" t="s">
        <v>95</v>
      </c>
      <c r="D4171" t="s">
        <v>167</v>
      </c>
      <c r="E4171" t="s">
        <v>191</v>
      </c>
      <c r="F4171" s="69">
        <v>16.115348815917969</v>
      </c>
      <c r="G4171" s="69">
        <v>14.503952980041504</v>
      </c>
      <c r="H4171" s="69">
        <v>0.28143981099128723</v>
      </c>
      <c r="I4171" s="69">
        <v>89.098365783691406</v>
      </c>
      <c r="J4171" s="64">
        <v>0</v>
      </c>
    </row>
    <row r="4172" spans="1:10" x14ac:dyDescent="0.25">
      <c r="A4172" s="3" t="str">
        <f t="shared" si="65"/>
        <v>IndustryWholesale, Transport, Other UtilitiesAverage Event Day (5:00pm-6:00pm)19</v>
      </c>
      <c r="B4172" t="s">
        <v>62</v>
      </c>
      <c r="C4172" t="s">
        <v>95</v>
      </c>
      <c r="D4172" t="s">
        <v>167</v>
      </c>
      <c r="E4172" t="s">
        <v>192</v>
      </c>
      <c r="F4172" s="69">
        <v>14.381985664367676</v>
      </c>
      <c r="G4172" s="69">
        <v>13.923360824584961</v>
      </c>
      <c r="H4172" s="69">
        <v>0.29570567607879639</v>
      </c>
      <c r="I4172" s="69">
        <v>87.524635314941406</v>
      </c>
      <c r="J4172" s="64">
        <v>0</v>
      </c>
    </row>
    <row r="4173" spans="1:10" x14ac:dyDescent="0.25">
      <c r="A4173" s="3" t="str">
        <f t="shared" si="65"/>
        <v>IndustryWholesale, Transport, Other UtilitiesAverage Event Day (5:00pm-6:00pm)20</v>
      </c>
      <c r="B4173" t="s">
        <v>62</v>
      </c>
      <c r="C4173" t="s">
        <v>95</v>
      </c>
      <c r="D4173" t="s">
        <v>167</v>
      </c>
      <c r="E4173" t="s">
        <v>193</v>
      </c>
      <c r="F4173" s="69">
        <v>12.82801628112793</v>
      </c>
      <c r="G4173" s="69">
        <v>12.392582893371582</v>
      </c>
      <c r="H4173" s="69">
        <v>0.30869361758232117</v>
      </c>
      <c r="I4173" s="69">
        <v>84.747276306152344</v>
      </c>
      <c r="J4173" s="64">
        <v>0</v>
      </c>
    </row>
    <row r="4174" spans="1:10" x14ac:dyDescent="0.25">
      <c r="A4174" s="3" t="str">
        <f t="shared" si="65"/>
        <v>IndustryWholesale, Transport, Other UtilitiesAverage Event Day (5:00pm-6:00pm)21</v>
      </c>
      <c r="B4174" t="s">
        <v>62</v>
      </c>
      <c r="C4174" t="s">
        <v>95</v>
      </c>
      <c r="D4174" t="s">
        <v>167</v>
      </c>
      <c r="E4174" t="s">
        <v>194</v>
      </c>
      <c r="F4174" s="69">
        <v>12.21026611328125</v>
      </c>
      <c r="G4174" s="69">
        <v>11.749163627624512</v>
      </c>
      <c r="H4174" s="69">
        <v>0.35638418793678284</v>
      </c>
      <c r="I4174" s="69">
        <v>80.707542419433594</v>
      </c>
      <c r="J4174" s="64">
        <v>0</v>
      </c>
    </row>
    <row r="4175" spans="1:10" x14ac:dyDescent="0.25">
      <c r="A4175" s="3" t="str">
        <f t="shared" si="65"/>
        <v>IndustryWholesale, Transport, Other UtilitiesAverage Event Day (5:00pm-6:00pm)22</v>
      </c>
      <c r="B4175" t="s">
        <v>62</v>
      </c>
      <c r="C4175" t="s">
        <v>95</v>
      </c>
      <c r="D4175" t="s">
        <v>167</v>
      </c>
      <c r="E4175" t="s">
        <v>195</v>
      </c>
      <c r="F4175" s="69">
        <v>11.302780151367188</v>
      </c>
      <c r="G4175" s="69">
        <v>10.997766494750977</v>
      </c>
      <c r="H4175" s="69">
        <v>0.3509189784526825</v>
      </c>
      <c r="I4175" s="69">
        <v>77.167243957519531</v>
      </c>
      <c r="J4175" s="64">
        <v>0</v>
      </c>
    </row>
    <row r="4176" spans="1:10" x14ac:dyDescent="0.25">
      <c r="A4176" s="3" t="str">
        <f t="shared" si="65"/>
        <v>IndustryWholesale, Transport, Other UtilitiesAverage Event Day (5:00pm-6:00pm)23</v>
      </c>
      <c r="B4176" t="s">
        <v>62</v>
      </c>
      <c r="C4176" t="s">
        <v>95</v>
      </c>
      <c r="D4176" t="s">
        <v>167</v>
      </c>
      <c r="E4176" t="s">
        <v>196</v>
      </c>
      <c r="F4176" s="69">
        <v>10.470834732055664</v>
      </c>
      <c r="G4176" s="69">
        <v>10.272090911865234</v>
      </c>
      <c r="H4176" s="69">
        <v>0.30995529890060425</v>
      </c>
      <c r="I4176" s="69">
        <v>74.941520690917969</v>
      </c>
      <c r="J4176" s="64">
        <v>0</v>
      </c>
    </row>
    <row r="4177" spans="1:10" x14ac:dyDescent="0.25">
      <c r="A4177" s="3" t="str">
        <f t="shared" si="65"/>
        <v>IndustryWholesale, Transport, Other UtilitiesAverage Event Day (5:00pm-6:00pm)24</v>
      </c>
      <c r="B4177" t="s">
        <v>62</v>
      </c>
      <c r="C4177" t="s">
        <v>95</v>
      </c>
      <c r="D4177" t="s">
        <v>167</v>
      </c>
      <c r="E4177" t="s">
        <v>197</v>
      </c>
      <c r="F4177" s="69">
        <v>9.8577241897583008</v>
      </c>
      <c r="G4177" s="69">
        <v>9.5518465042114258</v>
      </c>
      <c r="H4177" s="69">
        <v>0.26346796751022339</v>
      </c>
      <c r="I4177" s="69">
        <v>73.075202941894531</v>
      </c>
      <c r="J4177" s="64">
        <v>0</v>
      </c>
    </row>
    <row r="4178" spans="1:10" x14ac:dyDescent="0.25">
      <c r="A4178" s="3" t="str">
        <f t="shared" si="65"/>
        <v>LCABig Creek/Ventura6/17/2021 (5:00pm-6:00pm)1</v>
      </c>
      <c r="B4178" t="s">
        <v>27</v>
      </c>
      <c r="C4178" t="s">
        <v>41</v>
      </c>
      <c r="D4178" t="s">
        <v>170</v>
      </c>
      <c r="E4178" t="s">
        <v>174</v>
      </c>
      <c r="F4178" s="69" t="s">
        <v>208</v>
      </c>
      <c r="G4178" s="69" t="s">
        <v>208</v>
      </c>
      <c r="H4178" s="69" t="s">
        <v>208</v>
      </c>
      <c r="I4178" s="69" t="s">
        <v>208</v>
      </c>
      <c r="J4178" s="64">
        <v>1</v>
      </c>
    </row>
    <row r="4179" spans="1:10" x14ac:dyDescent="0.25">
      <c r="A4179" s="3" t="str">
        <f t="shared" si="65"/>
        <v>LCABig Creek/Ventura6/17/2021 (5:00pm-6:00pm)2</v>
      </c>
      <c r="B4179" t="s">
        <v>27</v>
      </c>
      <c r="C4179" t="s">
        <v>41</v>
      </c>
      <c r="D4179" t="s">
        <v>170</v>
      </c>
      <c r="E4179" t="s">
        <v>175</v>
      </c>
      <c r="F4179" s="69" t="s">
        <v>208</v>
      </c>
      <c r="G4179" s="69" t="s">
        <v>208</v>
      </c>
      <c r="H4179" s="69" t="s">
        <v>208</v>
      </c>
      <c r="I4179" s="69" t="s">
        <v>208</v>
      </c>
      <c r="J4179" s="64">
        <v>1</v>
      </c>
    </row>
    <row r="4180" spans="1:10" x14ac:dyDescent="0.25">
      <c r="A4180" s="3" t="str">
        <f t="shared" si="65"/>
        <v>LCABig Creek/Ventura6/17/2021 (5:00pm-6:00pm)3</v>
      </c>
      <c r="B4180" t="s">
        <v>27</v>
      </c>
      <c r="C4180" t="s">
        <v>41</v>
      </c>
      <c r="D4180" t="s">
        <v>170</v>
      </c>
      <c r="E4180" t="s">
        <v>176</v>
      </c>
      <c r="F4180" s="69" t="s">
        <v>208</v>
      </c>
      <c r="G4180" s="69" t="s">
        <v>208</v>
      </c>
      <c r="H4180" s="69" t="s">
        <v>208</v>
      </c>
      <c r="I4180" s="69" t="s">
        <v>208</v>
      </c>
      <c r="J4180" s="64">
        <v>1</v>
      </c>
    </row>
    <row r="4181" spans="1:10" x14ac:dyDescent="0.25">
      <c r="A4181" s="3" t="str">
        <f t="shared" si="65"/>
        <v>LCABig Creek/Ventura6/17/2021 (5:00pm-6:00pm)4</v>
      </c>
      <c r="B4181" t="s">
        <v>27</v>
      </c>
      <c r="C4181" t="s">
        <v>41</v>
      </c>
      <c r="D4181" t="s">
        <v>170</v>
      </c>
      <c r="E4181" t="s">
        <v>177</v>
      </c>
      <c r="F4181" s="69" t="s">
        <v>208</v>
      </c>
      <c r="G4181" s="69" t="s">
        <v>208</v>
      </c>
      <c r="H4181" s="69" t="s">
        <v>208</v>
      </c>
      <c r="I4181" s="69" t="s">
        <v>208</v>
      </c>
      <c r="J4181" s="64">
        <v>1</v>
      </c>
    </row>
    <row r="4182" spans="1:10" x14ac:dyDescent="0.25">
      <c r="A4182" s="3" t="str">
        <f t="shared" si="65"/>
        <v>LCABig Creek/Ventura6/17/2021 (5:00pm-6:00pm)5</v>
      </c>
      <c r="B4182" t="s">
        <v>27</v>
      </c>
      <c r="C4182" t="s">
        <v>41</v>
      </c>
      <c r="D4182" t="s">
        <v>170</v>
      </c>
      <c r="E4182" t="s">
        <v>178</v>
      </c>
      <c r="F4182" s="69" t="s">
        <v>208</v>
      </c>
      <c r="G4182" s="69" t="s">
        <v>208</v>
      </c>
      <c r="H4182" s="69" t="s">
        <v>208</v>
      </c>
      <c r="I4182" s="69" t="s">
        <v>208</v>
      </c>
      <c r="J4182" s="64">
        <v>1</v>
      </c>
    </row>
    <row r="4183" spans="1:10" x14ac:dyDescent="0.25">
      <c r="A4183" s="3" t="str">
        <f t="shared" si="65"/>
        <v>LCABig Creek/Ventura6/17/2021 (5:00pm-6:00pm)6</v>
      </c>
      <c r="B4183" t="s">
        <v>27</v>
      </c>
      <c r="C4183" t="s">
        <v>41</v>
      </c>
      <c r="D4183" t="s">
        <v>170</v>
      </c>
      <c r="E4183" t="s">
        <v>179</v>
      </c>
      <c r="F4183" s="69" t="s">
        <v>208</v>
      </c>
      <c r="G4183" s="69" t="s">
        <v>208</v>
      </c>
      <c r="H4183" s="69" t="s">
        <v>208</v>
      </c>
      <c r="I4183" s="69" t="s">
        <v>208</v>
      </c>
      <c r="J4183" s="64">
        <v>1</v>
      </c>
    </row>
    <row r="4184" spans="1:10" x14ac:dyDescent="0.25">
      <c r="A4184" s="3" t="str">
        <f t="shared" si="65"/>
        <v>LCABig Creek/Ventura6/17/2021 (5:00pm-6:00pm)7</v>
      </c>
      <c r="B4184" t="s">
        <v>27</v>
      </c>
      <c r="C4184" t="s">
        <v>41</v>
      </c>
      <c r="D4184" t="s">
        <v>170</v>
      </c>
      <c r="E4184" t="s">
        <v>180</v>
      </c>
      <c r="F4184" s="69" t="s">
        <v>208</v>
      </c>
      <c r="G4184" s="69" t="s">
        <v>208</v>
      </c>
      <c r="H4184" s="69" t="s">
        <v>208</v>
      </c>
      <c r="I4184" s="69" t="s">
        <v>208</v>
      </c>
      <c r="J4184" s="64">
        <v>1</v>
      </c>
    </row>
    <row r="4185" spans="1:10" x14ac:dyDescent="0.25">
      <c r="A4185" s="3" t="str">
        <f t="shared" si="65"/>
        <v>LCABig Creek/Ventura6/17/2021 (5:00pm-6:00pm)8</v>
      </c>
      <c r="B4185" t="s">
        <v>27</v>
      </c>
      <c r="C4185" t="s">
        <v>41</v>
      </c>
      <c r="D4185" t="s">
        <v>170</v>
      </c>
      <c r="E4185" t="s">
        <v>181</v>
      </c>
      <c r="F4185" s="69" t="s">
        <v>208</v>
      </c>
      <c r="G4185" s="69" t="s">
        <v>208</v>
      </c>
      <c r="H4185" s="69" t="s">
        <v>208</v>
      </c>
      <c r="I4185" s="69" t="s">
        <v>208</v>
      </c>
      <c r="J4185" s="64">
        <v>1</v>
      </c>
    </row>
    <row r="4186" spans="1:10" x14ac:dyDescent="0.25">
      <c r="A4186" s="3" t="str">
        <f t="shared" si="65"/>
        <v>LCABig Creek/Ventura6/17/2021 (5:00pm-6:00pm)9</v>
      </c>
      <c r="B4186" t="s">
        <v>27</v>
      </c>
      <c r="C4186" t="s">
        <v>41</v>
      </c>
      <c r="D4186" t="s">
        <v>170</v>
      </c>
      <c r="E4186" t="s">
        <v>182</v>
      </c>
      <c r="F4186" s="69" t="s">
        <v>208</v>
      </c>
      <c r="G4186" s="69" t="s">
        <v>208</v>
      </c>
      <c r="H4186" s="69" t="s">
        <v>208</v>
      </c>
      <c r="I4186" s="69" t="s">
        <v>208</v>
      </c>
      <c r="J4186" s="64">
        <v>1</v>
      </c>
    </row>
    <row r="4187" spans="1:10" x14ac:dyDescent="0.25">
      <c r="A4187" s="3" t="str">
        <f t="shared" si="65"/>
        <v>LCABig Creek/Ventura6/17/2021 (5:00pm-6:00pm)10</v>
      </c>
      <c r="B4187" t="s">
        <v>27</v>
      </c>
      <c r="C4187" t="s">
        <v>41</v>
      </c>
      <c r="D4187" t="s">
        <v>170</v>
      </c>
      <c r="E4187" t="s">
        <v>183</v>
      </c>
      <c r="F4187" s="69" t="s">
        <v>208</v>
      </c>
      <c r="G4187" s="69" t="s">
        <v>208</v>
      </c>
      <c r="H4187" s="69" t="s">
        <v>208</v>
      </c>
      <c r="I4187" s="69" t="s">
        <v>208</v>
      </c>
      <c r="J4187" s="64">
        <v>1</v>
      </c>
    </row>
    <row r="4188" spans="1:10" x14ac:dyDescent="0.25">
      <c r="A4188" s="3" t="str">
        <f t="shared" si="65"/>
        <v>LCABig Creek/Ventura6/17/2021 (5:00pm-6:00pm)11</v>
      </c>
      <c r="B4188" t="s">
        <v>27</v>
      </c>
      <c r="C4188" t="s">
        <v>41</v>
      </c>
      <c r="D4188" t="s">
        <v>170</v>
      </c>
      <c r="E4188" t="s">
        <v>184</v>
      </c>
      <c r="F4188" s="69" t="s">
        <v>208</v>
      </c>
      <c r="G4188" s="69" t="s">
        <v>208</v>
      </c>
      <c r="H4188" s="69" t="s">
        <v>208</v>
      </c>
      <c r="I4188" s="69" t="s">
        <v>208</v>
      </c>
      <c r="J4188" s="64">
        <v>1</v>
      </c>
    </row>
    <row r="4189" spans="1:10" x14ac:dyDescent="0.25">
      <c r="A4189" s="3" t="str">
        <f t="shared" si="65"/>
        <v>LCABig Creek/Ventura6/17/2021 (5:00pm-6:00pm)12</v>
      </c>
      <c r="B4189" t="s">
        <v>27</v>
      </c>
      <c r="C4189" t="s">
        <v>41</v>
      </c>
      <c r="D4189" t="s">
        <v>170</v>
      </c>
      <c r="E4189" t="s">
        <v>185</v>
      </c>
      <c r="F4189" s="69" t="s">
        <v>208</v>
      </c>
      <c r="G4189" s="69" t="s">
        <v>208</v>
      </c>
      <c r="H4189" s="69" t="s">
        <v>208</v>
      </c>
      <c r="I4189" s="69" t="s">
        <v>208</v>
      </c>
      <c r="J4189" s="64">
        <v>1</v>
      </c>
    </row>
    <row r="4190" spans="1:10" x14ac:dyDescent="0.25">
      <c r="A4190" s="3" t="str">
        <f t="shared" si="65"/>
        <v>LCABig Creek/Ventura6/17/2021 (5:00pm-6:00pm)13</v>
      </c>
      <c r="B4190" t="s">
        <v>27</v>
      </c>
      <c r="C4190" t="s">
        <v>41</v>
      </c>
      <c r="D4190" t="s">
        <v>170</v>
      </c>
      <c r="E4190" t="s">
        <v>186</v>
      </c>
      <c r="F4190" s="69" t="s">
        <v>208</v>
      </c>
      <c r="G4190" s="69" t="s">
        <v>208</v>
      </c>
      <c r="H4190" s="69" t="s">
        <v>208</v>
      </c>
      <c r="I4190" s="69" t="s">
        <v>208</v>
      </c>
      <c r="J4190" s="64">
        <v>1</v>
      </c>
    </row>
    <row r="4191" spans="1:10" x14ac:dyDescent="0.25">
      <c r="A4191" s="3" t="str">
        <f t="shared" si="65"/>
        <v>LCABig Creek/Ventura6/17/2021 (5:00pm-6:00pm)14</v>
      </c>
      <c r="B4191" t="s">
        <v>27</v>
      </c>
      <c r="C4191" t="s">
        <v>41</v>
      </c>
      <c r="D4191" t="s">
        <v>170</v>
      </c>
      <c r="E4191" t="s">
        <v>187</v>
      </c>
      <c r="F4191" s="69" t="s">
        <v>208</v>
      </c>
      <c r="G4191" s="69" t="s">
        <v>208</v>
      </c>
      <c r="H4191" s="69" t="s">
        <v>208</v>
      </c>
      <c r="I4191" s="69" t="s">
        <v>208</v>
      </c>
      <c r="J4191" s="64">
        <v>1</v>
      </c>
    </row>
    <row r="4192" spans="1:10" x14ac:dyDescent="0.25">
      <c r="A4192" s="3" t="str">
        <f t="shared" si="65"/>
        <v>LCABig Creek/Ventura6/17/2021 (5:00pm-6:00pm)15</v>
      </c>
      <c r="B4192" t="s">
        <v>27</v>
      </c>
      <c r="C4192" t="s">
        <v>41</v>
      </c>
      <c r="D4192" t="s">
        <v>170</v>
      </c>
      <c r="E4192" t="s">
        <v>188</v>
      </c>
      <c r="F4192" s="69" t="s">
        <v>208</v>
      </c>
      <c r="G4192" s="69" t="s">
        <v>208</v>
      </c>
      <c r="H4192" s="69" t="s">
        <v>208</v>
      </c>
      <c r="I4192" s="69" t="s">
        <v>208</v>
      </c>
      <c r="J4192" s="64">
        <v>1</v>
      </c>
    </row>
    <row r="4193" spans="1:10" x14ac:dyDescent="0.25">
      <c r="A4193" s="3" t="str">
        <f t="shared" si="65"/>
        <v>LCABig Creek/Ventura6/17/2021 (5:00pm-6:00pm)16</v>
      </c>
      <c r="B4193" t="s">
        <v>27</v>
      </c>
      <c r="C4193" t="s">
        <v>41</v>
      </c>
      <c r="D4193" t="s">
        <v>170</v>
      </c>
      <c r="E4193" t="s">
        <v>189</v>
      </c>
      <c r="F4193" s="69" t="s">
        <v>208</v>
      </c>
      <c r="G4193" s="69" t="s">
        <v>208</v>
      </c>
      <c r="H4193" s="69" t="s">
        <v>208</v>
      </c>
      <c r="I4193" s="69" t="s">
        <v>208</v>
      </c>
      <c r="J4193" s="64">
        <v>1</v>
      </c>
    </row>
    <row r="4194" spans="1:10" x14ac:dyDescent="0.25">
      <c r="A4194" s="3" t="str">
        <f t="shared" si="65"/>
        <v>LCABig Creek/Ventura6/17/2021 (5:00pm-6:00pm)17</v>
      </c>
      <c r="B4194" t="s">
        <v>27</v>
      </c>
      <c r="C4194" t="s">
        <v>41</v>
      </c>
      <c r="D4194" t="s">
        <v>170</v>
      </c>
      <c r="E4194" t="s">
        <v>190</v>
      </c>
      <c r="F4194" s="69" t="s">
        <v>208</v>
      </c>
      <c r="G4194" s="69" t="s">
        <v>208</v>
      </c>
      <c r="H4194" s="69" t="s">
        <v>208</v>
      </c>
      <c r="I4194" s="69" t="s">
        <v>208</v>
      </c>
      <c r="J4194" s="64">
        <v>1</v>
      </c>
    </row>
    <row r="4195" spans="1:10" x14ac:dyDescent="0.25">
      <c r="A4195" s="3" t="str">
        <f t="shared" si="65"/>
        <v>LCABig Creek/Ventura6/17/2021 (5:00pm-6:00pm)18</v>
      </c>
      <c r="B4195" t="s">
        <v>27</v>
      </c>
      <c r="C4195" t="s">
        <v>41</v>
      </c>
      <c r="D4195" t="s">
        <v>170</v>
      </c>
      <c r="E4195" t="s">
        <v>191</v>
      </c>
      <c r="F4195" s="69" t="s">
        <v>208</v>
      </c>
      <c r="G4195" s="69" t="s">
        <v>208</v>
      </c>
      <c r="H4195" s="69" t="s">
        <v>208</v>
      </c>
      <c r="I4195" s="69" t="s">
        <v>208</v>
      </c>
      <c r="J4195" s="64">
        <v>1</v>
      </c>
    </row>
    <row r="4196" spans="1:10" x14ac:dyDescent="0.25">
      <c r="A4196" s="3" t="str">
        <f t="shared" si="65"/>
        <v>LCABig Creek/Ventura6/17/2021 (5:00pm-6:00pm)19</v>
      </c>
      <c r="B4196" t="s">
        <v>27</v>
      </c>
      <c r="C4196" t="s">
        <v>41</v>
      </c>
      <c r="D4196" t="s">
        <v>170</v>
      </c>
      <c r="E4196" t="s">
        <v>192</v>
      </c>
      <c r="F4196" s="69" t="s">
        <v>208</v>
      </c>
      <c r="G4196" s="69" t="s">
        <v>208</v>
      </c>
      <c r="H4196" s="69" t="s">
        <v>208</v>
      </c>
      <c r="I4196" s="69" t="s">
        <v>208</v>
      </c>
      <c r="J4196" s="64">
        <v>1</v>
      </c>
    </row>
    <row r="4197" spans="1:10" x14ac:dyDescent="0.25">
      <c r="A4197" s="3" t="str">
        <f t="shared" si="65"/>
        <v>LCABig Creek/Ventura6/17/2021 (5:00pm-6:00pm)20</v>
      </c>
      <c r="B4197" t="s">
        <v>27</v>
      </c>
      <c r="C4197" t="s">
        <v>41</v>
      </c>
      <c r="D4197" t="s">
        <v>170</v>
      </c>
      <c r="E4197" t="s">
        <v>193</v>
      </c>
      <c r="F4197" s="69" t="s">
        <v>208</v>
      </c>
      <c r="G4197" s="69" t="s">
        <v>208</v>
      </c>
      <c r="H4197" s="69" t="s">
        <v>208</v>
      </c>
      <c r="I4197" s="69" t="s">
        <v>208</v>
      </c>
      <c r="J4197" s="64">
        <v>1</v>
      </c>
    </row>
    <row r="4198" spans="1:10" x14ac:dyDescent="0.25">
      <c r="A4198" s="3" t="str">
        <f t="shared" si="65"/>
        <v>LCABig Creek/Ventura6/17/2021 (5:00pm-6:00pm)21</v>
      </c>
      <c r="B4198" t="s">
        <v>27</v>
      </c>
      <c r="C4198" t="s">
        <v>41</v>
      </c>
      <c r="D4198" t="s">
        <v>170</v>
      </c>
      <c r="E4198" t="s">
        <v>194</v>
      </c>
      <c r="F4198" s="69" t="s">
        <v>208</v>
      </c>
      <c r="G4198" s="69" t="s">
        <v>208</v>
      </c>
      <c r="H4198" s="69" t="s">
        <v>208</v>
      </c>
      <c r="I4198" s="69" t="s">
        <v>208</v>
      </c>
      <c r="J4198" s="64">
        <v>1</v>
      </c>
    </row>
    <row r="4199" spans="1:10" x14ac:dyDescent="0.25">
      <c r="A4199" s="3" t="str">
        <f t="shared" si="65"/>
        <v>LCABig Creek/Ventura6/17/2021 (5:00pm-6:00pm)22</v>
      </c>
      <c r="B4199" t="s">
        <v>27</v>
      </c>
      <c r="C4199" t="s">
        <v>41</v>
      </c>
      <c r="D4199" t="s">
        <v>170</v>
      </c>
      <c r="E4199" t="s">
        <v>195</v>
      </c>
      <c r="F4199" s="69" t="s">
        <v>208</v>
      </c>
      <c r="G4199" s="69" t="s">
        <v>208</v>
      </c>
      <c r="H4199" s="69" t="s">
        <v>208</v>
      </c>
      <c r="I4199" s="69" t="s">
        <v>208</v>
      </c>
      <c r="J4199" s="64">
        <v>1</v>
      </c>
    </row>
    <row r="4200" spans="1:10" x14ac:dyDescent="0.25">
      <c r="A4200" s="3" t="str">
        <f t="shared" si="65"/>
        <v>LCABig Creek/Ventura6/17/2021 (5:00pm-6:00pm)23</v>
      </c>
      <c r="B4200" t="s">
        <v>27</v>
      </c>
      <c r="C4200" t="s">
        <v>41</v>
      </c>
      <c r="D4200" t="s">
        <v>170</v>
      </c>
      <c r="E4200" t="s">
        <v>196</v>
      </c>
      <c r="F4200" s="69" t="s">
        <v>208</v>
      </c>
      <c r="G4200" s="69" t="s">
        <v>208</v>
      </c>
      <c r="H4200" s="69" t="s">
        <v>208</v>
      </c>
      <c r="I4200" s="69" t="s">
        <v>208</v>
      </c>
      <c r="J4200" s="64">
        <v>1</v>
      </c>
    </row>
    <row r="4201" spans="1:10" x14ac:dyDescent="0.25">
      <c r="A4201" s="3" t="str">
        <f t="shared" si="65"/>
        <v>LCABig Creek/Ventura6/17/2021 (5:00pm-6:00pm)24</v>
      </c>
      <c r="B4201" t="s">
        <v>27</v>
      </c>
      <c r="C4201" t="s">
        <v>41</v>
      </c>
      <c r="D4201" t="s">
        <v>170</v>
      </c>
      <c r="E4201" t="s">
        <v>197</v>
      </c>
      <c r="F4201" s="69" t="s">
        <v>208</v>
      </c>
      <c r="G4201" s="69" t="s">
        <v>208</v>
      </c>
      <c r="H4201" s="69" t="s">
        <v>208</v>
      </c>
      <c r="I4201" s="69" t="s">
        <v>208</v>
      </c>
      <c r="J4201" s="64">
        <v>1</v>
      </c>
    </row>
    <row r="4202" spans="1:10" x14ac:dyDescent="0.25">
      <c r="A4202" s="3" t="str">
        <f t="shared" si="65"/>
        <v>LCABig Creek/Ventura7/9/2021 (5:50pm-8:55pm)1</v>
      </c>
      <c r="B4202" t="s">
        <v>27</v>
      </c>
      <c r="C4202" t="s">
        <v>41</v>
      </c>
      <c r="D4202" t="s">
        <v>171</v>
      </c>
      <c r="E4202" t="s">
        <v>174</v>
      </c>
      <c r="F4202" s="69" t="s">
        <v>208</v>
      </c>
      <c r="G4202" s="69" t="s">
        <v>208</v>
      </c>
      <c r="H4202" s="69" t="s">
        <v>208</v>
      </c>
      <c r="I4202" s="69" t="s">
        <v>208</v>
      </c>
      <c r="J4202" s="64">
        <v>1</v>
      </c>
    </row>
    <row r="4203" spans="1:10" x14ac:dyDescent="0.25">
      <c r="A4203" s="3" t="str">
        <f t="shared" si="65"/>
        <v>LCABig Creek/Ventura7/9/2021 (5:50pm-8:55pm)2</v>
      </c>
      <c r="B4203" t="s">
        <v>27</v>
      </c>
      <c r="C4203" t="s">
        <v>41</v>
      </c>
      <c r="D4203" t="s">
        <v>171</v>
      </c>
      <c r="E4203" t="s">
        <v>175</v>
      </c>
      <c r="F4203" s="69" t="s">
        <v>208</v>
      </c>
      <c r="G4203" s="69" t="s">
        <v>208</v>
      </c>
      <c r="H4203" s="69" t="s">
        <v>208</v>
      </c>
      <c r="I4203" s="69" t="s">
        <v>208</v>
      </c>
      <c r="J4203" s="64">
        <v>1</v>
      </c>
    </row>
    <row r="4204" spans="1:10" x14ac:dyDescent="0.25">
      <c r="A4204" s="3" t="str">
        <f t="shared" si="65"/>
        <v>LCABig Creek/Ventura7/9/2021 (5:50pm-8:55pm)3</v>
      </c>
      <c r="B4204" t="s">
        <v>27</v>
      </c>
      <c r="C4204" t="s">
        <v>41</v>
      </c>
      <c r="D4204" t="s">
        <v>171</v>
      </c>
      <c r="E4204" t="s">
        <v>176</v>
      </c>
      <c r="F4204" s="69" t="s">
        <v>208</v>
      </c>
      <c r="G4204" s="69" t="s">
        <v>208</v>
      </c>
      <c r="H4204" s="69" t="s">
        <v>208</v>
      </c>
      <c r="I4204" s="69" t="s">
        <v>208</v>
      </c>
      <c r="J4204" s="64">
        <v>1</v>
      </c>
    </row>
    <row r="4205" spans="1:10" x14ac:dyDescent="0.25">
      <c r="A4205" s="3" t="str">
        <f t="shared" si="65"/>
        <v>LCABig Creek/Ventura7/9/2021 (5:50pm-8:55pm)4</v>
      </c>
      <c r="B4205" t="s">
        <v>27</v>
      </c>
      <c r="C4205" t="s">
        <v>41</v>
      </c>
      <c r="D4205" t="s">
        <v>171</v>
      </c>
      <c r="E4205" t="s">
        <v>177</v>
      </c>
      <c r="F4205" s="69" t="s">
        <v>208</v>
      </c>
      <c r="G4205" s="69" t="s">
        <v>208</v>
      </c>
      <c r="H4205" s="69" t="s">
        <v>208</v>
      </c>
      <c r="I4205" s="69" t="s">
        <v>208</v>
      </c>
      <c r="J4205" s="64">
        <v>1</v>
      </c>
    </row>
    <row r="4206" spans="1:10" x14ac:dyDescent="0.25">
      <c r="A4206" s="3" t="str">
        <f t="shared" si="65"/>
        <v>LCABig Creek/Ventura7/9/2021 (5:50pm-8:55pm)5</v>
      </c>
      <c r="B4206" t="s">
        <v>27</v>
      </c>
      <c r="C4206" t="s">
        <v>41</v>
      </c>
      <c r="D4206" t="s">
        <v>171</v>
      </c>
      <c r="E4206" t="s">
        <v>178</v>
      </c>
      <c r="F4206" s="69" t="s">
        <v>208</v>
      </c>
      <c r="G4206" s="69" t="s">
        <v>208</v>
      </c>
      <c r="H4206" s="69" t="s">
        <v>208</v>
      </c>
      <c r="I4206" s="69" t="s">
        <v>208</v>
      </c>
      <c r="J4206" s="64">
        <v>1</v>
      </c>
    </row>
    <row r="4207" spans="1:10" x14ac:dyDescent="0.25">
      <c r="A4207" s="3" t="str">
        <f t="shared" si="65"/>
        <v>LCABig Creek/Ventura7/9/2021 (5:50pm-8:55pm)6</v>
      </c>
      <c r="B4207" t="s">
        <v>27</v>
      </c>
      <c r="C4207" t="s">
        <v>41</v>
      </c>
      <c r="D4207" t="s">
        <v>171</v>
      </c>
      <c r="E4207" t="s">
        <v>179</v>
      </c>
      <c r="F4207" s="69" t="s">
        <v>208</v>
      </c>
      <c r="G4207" s="69" t="s">
        <v>208</v>
      </c>
      <c r="H4207" s="69" t="s">
        <v>208</v>
      </c>
      <c r="I4207" s="69" t="s">
        <v>208</v>
      </c>
      <c r="J4207" s="64">
        <v>1</v>
      </c>
    </row>
    <row r="4208" spans="1:10" x14ac:dyDescent="0.25">
      <c r="A4208" s="3" t="str">
        <f t="shared" si="65"/>
        <v>LCABig Creek/Ventura7/9/2021 (5:50pm-8:55pm)7</v>
      </c>
      <c r="B4208" t="s">
        <v>27</v>
      </c>
      <c r="C4208" t="s">
        <v>41</v>
      </c>
      <c r="D4208" t="s">
        <v>171</v>
      </c>
      <c r="E4208" t="s">
        <v>180</v>
      </c>
      <c r="F4208" s="69" t="s">
        <v>208</v>
      </c>
      <c r="G4208" s="69" t="s">
        <v>208</v>
      </c>
      <c r="H4208" s="69" t="s">
        <v>208</v>
      </c>
      <c r="I4208" s="69" t="s">
        <v>208</v>
      </c>
      <c r="J4208" s="64">
        <v>1</v>
      </c>
    </row>
    <row r="4209" spans="1:10" x14ac:dyDescent="0.25">
      <c r="A4209" s="3" t="str">
        <f t="shared" si="65"/>
        <v>LCABig Creek/Ventura7/9/2021 (5:50pm-8:55pm)8</v>
      </c>
      <c r="B4209" t="s">
        <v>27</v>
      </c>
      <c r="C4209" t="s">
        <v>41</v>
      </c>
      <c r="D4209" t="s">
        <v>171</v>
      </c>
      <c r="E4209" t="s">
        <v>181</v>
      </c>
      <c r="F4209" s="69" t="s">
        <v>208</v>
      </c>
      <c r="G4209" s="69" t="s">
        <v>208</v>
      </c>
      <c r="H4209" s="69" t="s">
        <v>208</v>
      </c>
      <c r="I4209" s="69" t="s">
        <v>208</v>
      </c>
      <c r="J4209" s="64">
        <v>1</v>
      </c>
    </row>
    <row r="4210" spans="1:10" x14ac:dyDescent="0.25">
      <c r="A4210" s="3" t="str">
        <f t="shared" si="65"/>
        <v>LCABig Creek/Ventura7/9/2021 (5:50pm-8:55pm)9</v>
      </c>
      <c r="B4210" t="s">
        <v>27</v>
      </c>
      <c r="C4210" t="s">
        <v>41</v>
      </c>
      <c r="D4210" t="s">
        <v>171</v>
      </c>
      <c r="E4210" t="s">
        <v>182</v>
      </c>
      <c r="F4210" s="69" t="s">
        <v>208</v>
      </c>
      <c r="G4210" s="69" t="s">
        <v>208</v>
      </c>
      <c r="H4210" s="69" t="s">
        <v>208</v>
      </c>
      <c r="I4210" s="69" t="s">
        <v>208</v>
      </c>
      <c r="J4210" s="64">
        <v>1</v>
      </c>
    </row>
    <row r="4211" spans="1:10" x14ac:dyDescent="0.25">
      <c r="A4211" s="3" t="str">
        <f t="shared" si="65"/>
        <v>LCABig Creek/Ventura7/9/2021 (5:50pm-8:55pm)10</v>
      </c>
      <c r="B4211" t="s">
        <v>27</v>
      </c>
      <c r="C4211" t="s">
        <v>41</v>
      </c>
      <c r="D4211" t="s">
        <v>171</v>
      </c>
      <c r="E4211" t="s">
        <v>183</v>
      </c>
      <c r="F4211" s="69" t="s">
        <v>208</v>
      </c>
      <c r="G4211" s="69" t="s">
        <v>208</v>
      </c>
      <c r="H4211" s="69" t="s">
        <v>208</v>
      </c>
      <c r="I4211" s="69" t="s">
        <v>208</v>
      </c>
      <c r="J4211" s="64">
        <v>1</v>
      </c>
    </row>
    <row r="4212" spans="1:10" x14ac:dyDescent="0.25">
      <c r="A4212" s="3" t="str">
        <f t="shared" si="65"/>
        <v>LCABig Creek/Ventura7/9/2021 (5:50pm-8:55pm)11</v>
      </c>
      <c r="B4212" t="s">
        <v>27</v>
      </c>
      <c r="C4212" t="s">
        <v>41</v>
      </c>
      <c r="D4212" t="s">
        <v>171</v>
      </c>
      <c r="E4212" t="s">
        <v>184</v>
      </c>
      <c r="F4212" s="69" t="s">
        <v>208</v>
      </c>
      <c r="G4212" s="69" t="s">
        <v>208</v>
      </c>
      <c r="H4212" s="69" t="s">
        <v>208</v>
      </c>
      <c r="I4212" s="69" t="s">
        <v>208</v>
      </c>
      <c r="J4212" s="64">
        <v>1</v>
      </c>
    </row>
    <row r="4213" spans="1:10" x14ac:dyDescent="0.25">
      <c r="A4213" s="3" t="str">
        <f t="shared" si="65"/>
        <v>LCABig Creek/Ventura7/9/2021 (5:50pm-8:55pm)12</v>
      </c>
      <c r="B4213" t="s">
        <v>27</v>
      </c>
      <c r="C4213" t="s">
        <v>41</v>
      </c>
      <c r="D4213" t="s">
        <v>171</v>
      </c>
      <c r="E4213" t="s">
        <v>185</v>
      </c>
      <c r="F4213" s="69" t="s">
        <v>208</v>
      </c>
      <c r="G4213" s="69" t="s">
        <v>208</v>
      </c>
      <c r="H4213" s="69" t="s">
        <v>208</v>
      </c>
      <c r="I4213" s="69" t="s">
        <v>208</v>
      </c>
      <c r="J4213" s="64">
        <v>1</v>
      </c>
    </row>
    <row r="4214" spans="1:10" x14ac:dyDescent="0.25">
      <c r="A4214" s="3" t="str">
        <f t="shared" si="65"/>
        <v>LCABig Creek/Ventura7/9/2021 (5:50pm-8:55pm)13</v>
      </c>
      <c r="B4214" t="s">
        <v>27</v>
      </c>
      <c r="C4214" t="s">
        <v>41</v>
      </c>
      <c r="D4214" t="s">
        <v>171</v>
      </c>
      <c r="E4214" t="s">
        <v>186</v>
      </c>
      <c r="F4214" s="69" t="s">
        <v>208</v>
      </c>
      <c r="G4214" s="69" t="s">
        <v>208</v>
      </c>
      <c r="H4214" s="69" t="s">
        <v>208</v>
      </c>
      <c r="I4214" s="69" t="s">
        <v>208</v>
      </c>
      <c r="J4214" s="64">
        <v>1</v>
      </c>
    </row>
    <row r="4215" spans="1:10" x14ac:dyDescent="0.25">
      <c r="A4215" s="3" t="str">
        <f t="shared" si="65"/>
        <v>LCABig Creek/Ventura7/9/2021 (5:50pm-8:55pm)14</v>
      </c>
      <c r="B4215" t="s">
        <v>27</v>
      </c>
      <c r="C4215" t="s">
        <v>41</v>
      </c>
      <c r="D4215" t="s">
        <v>171</v>
      </c>
      <c r="E4215" t="s">
        <v>187</v>
      </c>
      <c r="F4215" s="69" t="s">
        <v>208</v>
      </c>
      <c r="G4215" s="69" t="s">
        <v>208</v>
      </c>
      <c r="H4215" s="69" t="s">
        <v>208</v>
      </c>
      <c r="I4215" s="69" t="s">
        <v>208</v>
      </c>
      <c r="J4215" s="64">
        <v>1</v>
      </c>
    </row>
    <row r="4216" spans="1:10" x14ac:dyDescent="0.25">
      <c r="A4216" s="3" t="str">
        <f t="shared" si="65"/>
        <v>LCABig Creek/Ventura7/9/2021 (5:50pm-8:55pm)15</v>
      </c>
      <c r="B4216" t="s">
        <v>27</v>
      </c>
      <c r="C4216" t="s">
        <v>41</v>
      </c>
      <c r="D4216" t="s">
        <v>171</v>
      </c>
      <c r="E4216" t="s">
        <v>188</v>
      </c>
      <c r="F4216" s="69" t="s">
        <v>208</v>
      </c>
      <c r="G4216" s="69" t="s">
        <v>208</v>
      </c>
      <c r="H4216" s="69" t="s">
        <v>208</v>
      </c>
      <c r="I4216" s="69" t="s">
        <v>208</v>
      </c>
      <c r="J4216" s="64">
        <v>1</v>
      </c>
    </row>
    <row r="4217" spans="1:10" x14ac:dyDescent="0.25">
      <c r="A4217" s="3" t="str">
        <f t="shared" si="65"/>
        <v>LCABig Creek/Ventura7/9/2021 (5:50pm-8:55pm)16</v>
      </c>
      <c r="B4217" t="s">
        <v>27</v>
      </c>
      <c r="C4217" t="s">
        <v>41</v>
      </c>
      <c r="D4217" t="s">
        <v>171</v>
      </c>
      <c r="E4217" t="s">
        <v>189</v>
      </c>
      <c r="F4217" s="69" t="s">
        <v>208</v>
      </c>
      <c r="G4217" s="69" t="s">
        <v>208</v>
      </c>
      <c r="H4217" s="69" t="s">
        <v>208</v>
      </c>
      <c r="I4217" s="69" t="s">
        <v>208</v>
      </c>
      <c r="J4217" s="64">
        <v>1</v>
      </c>
    </row>
    <row r="4218" spans="1:10" x14ac:dyDescent="0.25">
      <c r="A4218" s="3" t="str">
        <f t="shared" si="65"/>
        <v>LCABig Creek/Ventura7/9/2021 (5:50pm-8:55pm)17</v>
      </c>
      <c r="B4218" t="s">
        <v>27</v>
      </c>
      <c r="C4218" t="s">
        <v>41</v>
      </c>
      <c r="D4218" t="s">
        <v>171</v>
      </c>
      <c r="E4218" t="s">
        <v>190</v>
      </c>
      <c r="F4218" s="69" t="s">
        <v>208</v>
      </c>
      <c r="G4218" s="69" t="s">
        <v>208</v>
      </c>
      <c r="H4218" s="69" t="s">
        <v>208</v>
      </c>
      <c r="I4218" s="69" t="s">
        <v>208</v>
      </c>
      <c r="J4218" s="64">
        <v>1</v>
      </c>
    </row>
    <row r="4219" spans="1:10" x14ac:dyDescent="0.25">
      <c r="A4219" s="3" t="str">
        <f t="shared" si="65"/>
        <v>LCABig Creek/Ventura7/9/2021 (5:50pm-8:55pm)18</v>
      </c>
      <c r="B4219" t="s">
        <v>27</v>
      </c>
      <c r="C4219" t="s">
        <v>41</v>
      </c>
      <c r="D4219" t="s">
        <v>171</v>
      </c>
      <c r="E4219" t="s">
        <v>191</v>
      </c>
      <c r="F4219" s="69" t="s">
        <v>208</v>
      </c>
      <c r="G4219" s="69" t="s">
        <v>208</v>
      </c>
      <c r="H4219" s="69" t="s">
        <v>208</v>
      </c>
      <c r="I4219" s="69" t="s">
        <v>208</v>
      </c>
      <c r="J4219" s="64">
        <v>1</v>
      </c>
    </row>
    <row r="4220" spans="1:10" x14ac:dyDescent="0.25">
      <c r="A4220" s="3" t="str">
        <f t="shared" si="65"/>
        <v>LCABig Creek/Ventura7/9/2021 (5:50pm-8:55pm)19</v>
      </c>
      <c r="B4220" t="s">
        <v>27</v>
      </c>
      <c r="C4220" t="s">
        <v>41</v>
      </c>
      <c r="D4220" t="s">
        <v>171</v>
      </c>
      <c r="E4220" t="s">
        <v>192</v>
      </c>
      <c r="F4220" s="69" t="s">
        <v>208</v>
      </c>
      <c r="G4220" s="69" t="s">
        <v>208</v>
      </c>
      <c r="H4220" s="69" t="s">
        <v>208</v>
      </c>
      <c r="I4220" s="69" t="s">
        <v>208</v>
      </c>
      <c r="J4220" s="64">
        <v>1</v>
      </c>
    </row>
    <row r="4221" spans="1:10" x14ac:dyDescent="0.25">
      <c r="A4221" s="3" t="str">
        <f t="shared" si="65"/>
        <v>LCABig Creek/Ventura7/9/2021 (5:50pm-8:55pm)20</v>
      </c>
      <c r="B4221" t="s">
        <v>27</v>
      </c>
      <c r="C4221" t="s">
        <v>41</v>
      </c>
      <c r="D4221" t="s">
        <v>171</v>
      </c>
      <c r="E4221" t="s">
        <v>193</v>
      </c>
      <c r="F4221" s="69" t="s">
        <v>208</v>
      </c>
      <c r="G4221" s="69" t="s">
        <v>208</v>
      </c>
      <c r="H4221" s="69" t="s">
        <v>208</v>
      </c>
      <c r="I4221" s="69" t="s">
        <v>208</v>
      </c>
      <c r="J4221" s="64">
        <v>1</v>
      </c>
    </row>
    <row r="4222" spans="1:10" x14ac:dyDescent="0.25">
      <c r="A4222" s="3" t="str">
        <f t="shared" si="65"/>
        <v>LCABig Creek/Ventura7/9/2021 (5:50pm-8:55pm)21</v>
      </c>
      <c r="B4222" t="s">
        <v>27</v>
      </c>
      <c r="C4222" t="s">
        <v>41</v>
      </c>
      <c r="D4222" t="s">
        <v>171</v>
      </c>
      <c r="E4222" t="s">
        <v>194</v>
      </c>
      <c r="F4222" s="69" t="s">
        <v>208</v>
      </c>
      <c r="G4222" s="69" t="s">
        <v>208</v>
      </c>
      <c r="H4222" s="69" t="s">
        <v>208</v>
      </c>
      <c r="I4222" s="69" t="s">
        <v>208</v>
      </c>
      <c r="J4222" s="64">
        <v>1</v>
      </c>
    </row>
    <row r="4223" spans="1:10" x14ac:dyDescent="0.25">
      <c r="A4223" s="3" t="str">
        <f t="shared" si="65"/>
        <v>LCABig Creek/Ventura7/9/2021 (5:50pm-8:55pm)22</v>
      </c>
      <c r="B4223" t="s">
        <v>27</v>
      </c>
      <c r="C4223" t="s">
        <v>41</v>
      </c>
      <c r="D4223" t="s">
        <v>171</v>
      </c>
      <c r="E4223" t="s">
        <v>195</v>
      </c>
      <c r="F4223" s="69" t="s">
        <v>208</v>
      </c>
      <c r="G4223" s="69" t="s">
        <v>208</v>
      </c>
      <c r="H4223" s="69" t="s">
        <v>208</v>
      </c>
      <c r="I4223" s="69" t="s">
        <v>208</v>
      </c>
      <c r="J4223" s="64">
        <v>1</v>
      </c>
    </row>
    <row r="4224" spans="1:10" x14ac:dyDescent="0.25">
      <c r="A4224" s="3" t="str">
        <f t="shared" si="65"/>
        <v>LCABig Creek/Ventura7/9/2021 (5:50pm-8:55pm)23</v>
      </c>
      <c r="B4224" t="s">
        <v>27</v>
      </c>
      <c r="C4224" t="s">
        <v>41</v>
      </c>
      <c r="D4224" t="s">
        <v>171</v>
      </c>
      <c r="E4224" t="s">
        <v>196</v>
      </c>
      <c r="F4224" s="69" t="s">
        <v>208</v>
      </c>
      <c r="G4224" s="69" t="s">
        <v>208</v>
      </c>
      <c r="H4224" s="69" t="s">
        <v>208</v>
      </c>
      <c r="I4224" s="69" t="s">
        <v>208</v>
      </c>
      <c r="J4224" s="64">
        <v>1</v>
      </c>
    </row>
    <row r="4225" spans="1:10" x14ac:dyDescent="0.25">
      <c r="A4225" s="3" t="str">
        <f t="shared" si="65"/>
        <v>LCABig Creek/Ventura7/9/2021 (5:50pm-8:55pm)24</v>
      </c>
      <c r="B4225" t="s">
        <v>27</v>
      </c>
      <c r="C4225" t="s">
        <v>41</v>
      </c>
      <c r="D4225" t="s">
        <v>171</v>
      </c>
      <c r="E4225" t="s">
        <v>197</v>
      </c>
      <c r="F4225" s="69" t="s">
        <v>208</v>
      </c>
      <c r="G4225" s="69" t="s">
        <v>208</v>
      </c>
      <c r="H4225" s="69" t="s">
        <v>208</v>
      </c>
      <c r="I4225" s="69" t="s">
        <v>208</v>
      </c>
      <c r="J4225" s="64">
        <v>1</v>
      </c>
    </row>
    <row r="4226" spans="1:10" x14ac:dyDescent="0.25">
      <c r="A4226" s="3" t="str">
        <f t="shared" si="65"/>
        <v>LCABig Creek/Ventura8/27/2021 (5:00pm-6:00pm)1</v>
      </c>
      <c r="B4226" t="s">
        <v>27</v>
      </c>
      <c r="C4226" t="s">
        <v>41</v>
      </c>
      <c r="D4226" t="s">
        <v>172</v>
      </c>
      <c r="E4226" t="s">
        <v>174</v>
      </c>
      <c r="F4226" s="69" t="s">
        <v>208</v>
      </c>
      <c r="G4226" s="69" t="s">
        <v>208</v>
      </c>
      <c r="H4226" s="69" t="s">
        <v>208</v>
      </c>
      <c r="I4226" s="69" t="s">
        <v>208</v>
      </c>
      <c r="J4226" s="64">
        <v>1</v>
      </c>
    </row>
    <row r="4227" spans="1:10" x14ac:dyDescent="0.25">
      <c r="A4227" s="3" t="str">
        <f t="shared" ref="A4227:A4290" si="66">B4227&amp;C4227&amp;D4227&amp;E4227</f>
        <v>LCABig Creek/Ventura8/27/2021 (5:00pm-6:00pm)2</v>
      </c>
      <c r="B4227" t="s">
        <v>27</v>
      </c>
      <c r="C4227" t="s">
        <v>41</v>
      </c>
      <c r="D4227" t="s">
        <v>172</v>
      </c>
      <c r="E4227" t="s">
        <v>175</v>
      </c>
      <c r="F4227" s="69" t="s">
        <v>208</v>
      </c>
      <c r="G4227" s="69" t="s">
        <v>208</v>
      </c>
      <c r="H4227" s="69" t="s">
        <v>208</v>
      </c>
      <c r="I4227" s="69" t="s">
        <v>208</v>
      </c>
      <c r="J4227" s="64">
        <v>1</v>
      </c>
    </row>
    <row r="4228" spans="1:10" x14ac:dyDescent="0.25">
      <c r="A4228" s="3" t="str">
        <f t="shared" si="66"/>
        <v>LCABig Creek/Ventura8/27/2021 (5:00pm-6:00pm)3</v>
      </c>
      <c r="B4228" t="s">
        <v>27</v>
      </c>
      <c r="C4228" t="s">
        <v>41</v>
      </c>
      <c r="D4228" t="s">
        <v>172</v>
      </c>
      <c r="E4228" t="s">
        <v>176</v>
      </c>
      <c r="F4228" s="69" t="s">
        <v>208</v>
      </c>
      <c r="G4228" s="69" t="s">
        <v>208</v>
      </c>
      <c r="H4228" s="69" t="s">
        <v>208</v>
      </c>
      <c r="I4228" s="69" t="s">
        <v>208</v>
      </c>
      <c r="J4228" s="64">
        <v>1</v>
      </c>
    </row>
    <row r="4229" spans="1:10" x14ac:dyDescent="0.25">
      <c r="A4229" s="3" t="str">
        <f t="shared" si="66"/>
        <v>LCABig Creek/Ventura8/27/2021 (5:00pm-6:00pm)4</v>
      </c>
      <c r="B4229" t="s">
        <v>27</v>
      </c>
      <c r="C4229" t="s">
        <v>41</v>
      </c>
      <c r="D4229" t="s">
        <v>172</v>
      </c>
      <c r="E4229" t="s">
        <v>177</v>
      </c>
      <c r="F4229" s="69" t="s">
        <v>208</v>
      </c>
      <c r="G4229" s="69" t="s">
        <v>208</v>
      </c>
      <c r="H4229" s="69" t="s">
        <v>208</v>
      </c>
      <c r="I4229" s="69" t="s">
        <v>208</v>
      </c>
      <c r="J4229" s="64">
        <v>1</v>
      </c>
    </row>
    <row r="4230" spans="1:10" x14ac:dyDescent="0.25">
      <c r="A4230" s="3" t="str">
        <f t="shared" si="66"/>
        <v>LCABig Creek/Ventura8/27/2021 (5:00pm-6:00pm)5</v>
      </c>
      <c r="B4230" t="s">
        <v>27</v>
      </c>
      <c r="C4230" t="s">
        <v>41</v>
      </c>
      <c r="D4230" t="s">
        <v>172</v>
      </c>
      <c r="E4230" t="s">
        <v>178</v>
      </c>
      <c r="F4230" s="69" t="s">
        <v>208</v>
      </c>
      <c r="G4230" s="69" t="s">
        <v>208</v>
      </c>
      <c r="H4230" s="69" t="s">
        <v>208</v>
      </c>
      <c r="I4230" s="69" t="s">
        <v>208</v>
      </c>
      <c r="J4230" s="64">
        <v>1</v>
      </c>
    </row>
    <row r="4231" spans="1:10" x14ac:dyDescent="0.25">
      <c r="A4231" s="3" t="str">
        <f t="shared" si="66"/>
        <v>LCABig Creek/Ventura8/27/2021 (5:00pm-6:00pm)6</v>
      </c>
      <c r="B4231" t="s">
        <v>27</v>
      </c>
      <c r="C4231" t="s">
        <v>41</v>
      </c>
      <c r="D4231" t="s">
        <v>172</v>
      </c>
      <c r="E4231" t="s">
        <v>179</v>
      </c>
      <c r="F4231" s="69" t="s">
        <v>208</v>
      </c>
      <c r="G4231" s="69" t="s">
        <v>208</v>
      </c>
      <c r="H4231" s="69" t="s">
        <v>208</v>
      </c>
      <c r="I4231" s="69" t="s">
        <v>208</v>
      </c>
      <c r="J4231" s="64">
        <v>1</v>
      </c>
    </row>
    <row r="4232" spans="1:10" x14ac:dyDescent="0.25">
      <c r="A4232" s="3" t="str">
        <f t="shared" si="66"/>
        <v>LCABig Creek/Ventura8/27/2021 (5:00pm-6:00pm)7</v>
      </c>
      <c r="B4232" t="s">
        <v>27</v>
      </c>
      <c r="C4232" t="s">
        <v>41</v>
      </c>
      <c r="D4232" t="s">
        <v>172</v>
      </c>
      <c r="E4232" t="s">
        <v>180</v>
      </c>
      <c r="F4232" s="69" t="s">
        <v>208</v>
      </c>
      <c r="G4232" s="69" t="s">
        <v>208</v>
      </c>
      <c r="H4232" s="69" t="s">
        <v>208</v>
      </c>
      <c r="I4232" s="69" t="s">
        <v>208</v>
      </c>
      <c r="J4232" s="64">
        <v>1</v>
      </c>
    </row>
    <row r="4233" spans="1:10" x14ac:dyDescent="0.25">
      <c r="A4233" s="3" t="str">
        <f t="shared" si="66"/>
        <v>LCABig Creek/Ventura8/27/2021 (5:00pm-6:00pm)8</v>
      </c>
      <c r="B4233" t="s">
        <v>27</v>
      </c>
      <c r="C4233" t="s">
        <v>41</v>
      </c>
      <c r="D4233" t="s">
        <v>172</v>
      </c>
      <c r="E4233" t="s">
        <v>181</v>
      </c>
      <c r="F4233" s="69" t="s">
        <v>208</v>
      </c>
      <c r="G4233" s="69" t="s">
        <v>208</v>
      </c>
      <c r="H4233" s="69" t="s">
        <v>208</v>
      </c>
      <c r="I4233" s="69" t="s">
        <v>208</v>
      </c>
      <c r="J4233" s="64">
        <v>1</v>
      </c>
    </row>
    <row r="4234" spans="1:10" x14ac:dyDescent="0.25">
      <c r="A4234" s="3" t="str">
        <f t="shared" si="66"/>
        <v>LCABig Creek/Ventura8/27/2021 (5:00pm-6:00pm)9</v>
      </c>
      <c r="B4234" t="s">
        <v>27</v>
      </c>
      <c r="C4234" t="s">
        <v>41</v>
      </c>
      <c r="D4234" t="s">
        <v>172</v>
      </c>
      <c r="E4234" t="s">
        <v>182</v>
      </c>
      <c r="F4234" s="69" t="s">
        <v>208</v>
      </c>
      <c r="G4234" s="69" t="s">
        <v>208</v>
      </c>
      <c r="H4234" s="69" t="s">
        <v>208</v>
      </c>
      <c r="I4234" s="69" t="s">
        <v>208</v>
      </c>
      <c r="J4234" s="64">
        <v>1</v>
      </c>
    </row>
    <row r="4235" spans="1:10" x14ac:dyDescent="0.25">
      <c r="A4235" s="3" t="str">
        <f t="shared" si="66"/>
        <v>LCABig Creek/Ventura8/27/2021 (5:00pm-6:00pm)10</v>
      </c>
      <c r="B4235" t="s">
        <v>27</v>
      </c>
      <c r="C4235" t="s">
        <v>41</v>
      </c>
      <c r="D4235" t="s">
        <v>172</v>
      </c>
      <c r="E4235" t="s">
        <v>183</v>
      </c>
      <c r="F4235" s="69" t="s">
        <v>208</v>
      </c>
      <c r="G4235" s="69" t="s">
        <v>208</v>
      </c>
      <c r="H4235" s="69" t="s">
        <v>208</v>
      </c>
      <c r="I4235" s="69" t="s">
        <v>208</v>
      </c>
      <c r="J4235" s="64">
        <v>1</v>
      </c>
    </row>
    <row r="4236" spans="1:10" x14ac:dyDescent="0.25">
      <c r="A4236" s="3" t="str">
        <f t="shared" si="66"/>
        <v>LCABig Creek/Ventura8/27/2021 (5:00pm-6:00pm)11</v>
      </c>
      <c r="B4236" t="s">
        <v>27</v>
      </c>
      <c r="C4236" t="s">
        <v>41</v>
      </c>
      <c r="D4236" t="s">
        <v>172</v>
      </c>
      <c r="E4236" t="s">
        <v>184</v>
      </c>
      <c r="F4236" s="69" t="s">
        <v>208</v>
      </c>
      <c r="G4236" s="69" t="s">
        <v>208</v>
      </c>
      <c r="H4236" s="69" t="s">
        <v>208</v>
      </c>
      <c r="I4236" s="69" t="s">
        <v>208</v>
      </c>
      <c r="J4236" s="64">
        <v>1</v>
      </c>
    </row>
    <row r="4237" spans="1:10" x14ac:dyDescent="0.25">
      <c r="A4237" s="3" t="str">
        <f t="shared" si="66"/>
        <v>LCABig Creek/Ventura8/27/2021 (5:00pm-6:00pm)12</v>
      </c>
      <c r="B4237" t="s">
        <v>27</v>
      </c>
      <c r="C4237" t="s">
        <v>41</v>
      </c>
      <c r="D4237" t="s">
        <v>172</v>
      </c>
      <c r="E4237" t="s">
        <v>185</v>
      </c>
      <c r="F4237" s="69" t="s">
        <v>208</v>
      </c>
      <c r="G4237" s="69" t="s">
        <v>208</v>
      </c>
      <c r="H4237" s="69" t="s">
        <v>208</v>
      </c>
      <c r="I4237" s="69" t="s">
        <v>208</v>
      </c>
      <c r="J4237" s="64">
        <v>1</v>
      </c>
    </row>
    <row r="4238" spans="1:10" x14ac:dyDescent="0.25">
      <c r="A4238" s="3" t="str">
        <f t="shared" si="66"/>
        <v>LCABig Creek/Ventura8/27/2021 (5:00pm-6:00pm)13</v>
      </c>
      <c r="B4238" t="s">
        <v>27</v>
      </c>
      <c r="C4238" t="s">
        <v>41</v>
      </c>
      <c r="D4238" t="s">
        <v>172</v>
      </c>
      <c r="E4238" t="s">
        <v>186</v>
      </c>
      <c r="F4238" s="69" t="s">
        <v>208</v>
      </c>
      <c r="G4238" s="69" t="s">
        <v>208</v>
      </c>
      <c r="H4238" s="69" t="s">
        <v>208</v>
      </c>
      <c r="I4238" s="69" t="s">
        <v>208</v>
      </c>
      <c r="J4238" s="64">
        <v>1</v>
      </c>
    </row>
    <row r="4239" spans="1:10" x14ac:dyDescent="0.25">
      <c r="A4239" s="3" t="str">
        <f t="shared" si="66"/>
        <v>LCABig Creek/Ventura8/27/2021 (5:00pm-6:00pm)14</v>
      </c>
      <c r="B4239" t="s">
        <v>27</v>
      </c>
      <c r="C4239" t="s">
        <v>41</v>
      </c>
      <c r="D4239" t="s">
        <v>172</v>
      </c>
      <c r="E4239" t="s">
        <v>187</v>
      </c>
      <c r="F4239" s="69" t="s">
        <v>208</v>
      </c>
      <c r="G4239" s="69" t="s">
        <v>208</v>
      </c>
      <c r="H4239" s="69" t="s">
        <v>208</v>
      </c>
      <c r="I4239" s="69" t="s">
        <v>208</v>
      </c>
      <c r="J4239" s="64">
        <v>1</v>
      </c>
    </row>
    <row r="4240" spans="1:10" x14ac:dyDescent="0.25">
      <c r="A4240" s="3" t="str">
        <f t="shared" si="66"/>
        <v>LCABig Creek/Ventura8/27/2021 (5:00pm-6:00pm)15</v>
      </c>
      <c r="B4240" t="s">
        <v>27</v>
      </c>
      <c r="C4240" t="s">
        <v>41</v>
      </c>
      <c r="D4240" t="s">
        <v>172</v>
      </c>
      <c r="E4240" t="s">
        <v>188</v>
      </c>
      <c r="F4240" s="69" t="s">
        <v>208</v>
      </c>
      <c r="G4240" s="69" t="s">
        <v>208</v>
      </c>
      <c r="H4240" s="69" t="s">
        <v>208</v>
      </c>
      <c r="I4240" s="69" t="s">
        <v>208</v>
      </c>
      <c r="J4240" s="64">
        <v>1</v>
      </c>
    </row>
    <row r="4241" spans="1:10" x14ac:dyDescent="0.25">
      <c r="A4241" s="3" t="str">
        <f t="shared" si="66"/>
        <v>LCABig Creek/Ventura8/27/2021 (5:00pm-6:00pm)16</v>
      </c>
      <c r="B4241" t="s">
        <v>27</v>
      </c>
      <c r="C4241" t="s">
        <v>41</v>
      </c>
      <c r="D4241" t="s">
        <v>172</v>
      </c>
      <c r="E4241" t="s">
        <v>189</v>
      </c>
      <c r="F4241" s="69" t="s">
        <v>208</v>
      </c>
      <c r="G4241" s="69" t="s">
        <v>208</v>
      </c>
      <c r="H4241" s="69" t="s">
        <v>208</v>
      </c>
      <c r="I4241" s="69" t="s">
        <v>208</v>
      </c>
      <c r="J4241" s="64">
        <v>1</v>
      </c>
    </row>
    <row r="4242" spans="1:10" x14ac:dyDescent="0.25">
      <c r="A4242" s="3" t="str">
        <f t="shared" si="66"/>
        <v>LCABig Creek/Ventura8/27/2021 (5:00pm-6:00pm)17</v>
      </c>
      <c r="B4242" t="s">
        <v>27</v>
      </c>
      <c r="C4242" t="s">
        <v>41</v>
      </c>
      <c r="D4242" t="s">
        <v>172</v>
      </c>
      <c r="E4242" t="s">
        <v>190</v>
      </c>
      <c r="F4242" s="69" t="s">
        <v>208</v>
      </c>
      <c r="G4242" s="69" t="s">
        <v>208</v>
      </c>
      <c r="H4242" s="69" t="s">
        <v>208</v>
      </c>
      <c r="I4242" s="69" t="s">
        <v>208</v>
      </c>
      <c r="J4242" s="64">
        <v>1</v>
      </c>
    </row>
    <row r="4243" spans="1:10" x14ac:dyDescent="0.25">
      <c r="A4243" s="3" t="str">
        <f t="shared" si="66"/>
        <v>LCABig Creek/Ventura8/27/2021 (5:00pm-6:00pm)18</v>
      </c>
      <c r="B4243" t="s">
        <v>27</v>
      </c>
      <c r="C4243" t="s">
        <v>41</v>
      </c>
      <c r="D4243" t="s">
        <v>172</v>
      </c>
      <c r="E4243" t="s">
        <v>191</v>
      </c>
      <c r="F4243" s="69" t="s">
        <v>208</v>
      </c>
      <c r="G4243" s="69" t="s">
        <v>208</v>
      </c>
      <c r="H4243" s="69" t="s">
        <v>208</v>
      </c>
      <c r="I4243" s="69" t="s">
        <v>208</v>
      </c>
      <c r="J4243" s="64">
        <v>1</v>
      </c>
    </row>
    <row r="4244" spans="1:10" x14ac:dyDescent="0.25">
      <c r="A4244" s="3" t="str">
        <f t="shared" si="66"/>
        <v>LCABig Creek/Ventura8/27/2021 (5:00pm-6:00pm)19</v>
      </c>
      <c r="B4244" t="s">
        <v>27</v>
      </c>
      <c r="C4244" t="s">
        <v>41</v>
      </c>
      <c r="D4244" t="s">
        <v>172</v>
      </c>
      <c r="E4244" t="s">
        <v>192</v>
      </c>
      <c r="F4244" s="69" t="s">
        <v>208</v>
      </c>
      <c r="G4244" s="69" t="s">
        <v>208</v>
      </c>
      <c r="H4244" s="69" t="s">
        <v>208</v>
      </c>
      <c r="I4244" s="69" t="s">
        <v>208</v>
      </c>
      <c r="J4244" s="64">
        <v>1</v>
      </c>
    </row>
    <row r="4245" spans="1:10" x14ac:dyDescent="0.25">
      <c r="A4245" s="3" t="str">
        <f t="shared" si="66"/>
        <v>LCABig Creek/Ventura8/27/2021 (5:00pm-6:00pm)20</v>
      </c>
      <c r="B4245" t="s">
        <v>27</v>
      </c>
      <c r="C4245" t="s">
        <v>41</v>
      </c>
      <c r="D4245" t="s">
        <v>172</v>
      </c>
      <c r="E4245" t="s">
        <v>193</v>
      </c>
      <c r="F4245" s="69" t="s">
        <v>208</v>
      </c>
      <c r="G4245" s="69" t="s">
        <v>208</v>
      </c>
      <c r="H4245" s="69" t="s">
        <v>208</v>
      </c>
      <c r="I4245" s="69" t="s">
        <v>208</v>
      </c>
      <c r="J4245" s="64">
        <v>1</v>
      </c>
    </row>
    <row r="4246" spans="1:10" x14ac:dyDescent="0.25">
      <c r="A4246" s="3" t="str">
        <f t="shared" si="66"/>
        <v>LCABig Creek/Ventura8/27/2021 (5:00pm-6:00pm)21</v>
      </c>
      <c r="B4246" t="s">
        <v>27</v>
      </c>
      <c r="C4246" t="s">
        <v>41</v>
      </c>
      <c r="D4246" t="s">
        <v>172</v>
      </c>
      <c r="E4246" t="s">
        <v>194</v>
      </c>
      <c r="F4246" s="69" t="s">
        <v>208</v>
      </c>
      <c r="G4246" s="69" t="s">
        <v>208</v>
      </c>
      <c r="H4246" s="69" t="s">
        <v>208</v>
      </c>
      <c r="I4246" s="69" t="s">
        <v>208</v>
      </c>
      <c r="J4246" s="64">
        <v>1</v>
      </c>
    </row>
    <row r="4247" spans="1:10" x14ac:dyDescent="0.25">
      <c r="A4247" s="3" t="str">
        <f t="shared" si="66"/>
        <v>LCABig Creek/Ventura8/27/2021 (5:00pm-6:00pm)22</v>
      </c>
      <c r="B4247" t="s">
        <v>27</v>
      </c>
      <c r="C4247" t="s">
        <v>41</v>
      </c>
      <c r="D4247" t="s">
        <v>172</v>
      </c>
      <c r="E4247" t="s">
        <v>195</v>
      </c>
      <c r="F4247" s="69" t="s">
        <v>208</v>
      </c>
      <c r="G4247" s="69" t="s">
        <v>208</v>
      </c>
      <c r="H4247" s="69" t="s">
        <v>208</v>
      </c>
      <c r="I4247" s="69" t="s">
        <v>208</v>
      </c>
      <c r="J4247" s="64">
        <v>1</v>
      </c>
    </row>
    <row r="4248" spans="1:10" x14ac:dyDescent="0.25">
      <c r="A4248" s="3" t="str">
        <f t="shared" si="66"/>
        <v>LCABig Creek/Ventura8/27/2021 (5:00pm-6:00pm)23</v>
      </c>
      <c r="B4248" t="s">
        <v>27</v>
      </c>
      <c r="C4248" t="s">
        <v>41</v>
      </c>
      <c r="D4248" t="s">
        <v>172</v>
      </c>
      <c r="E4248" t="s">
        <v>196</v>
      </c>
      <c r="F4248" s="69" t="s">
        <v>208</v>
      </c>
      <c r="G4248" s="69" t="s">
        <v>208</v>
      </c>
      <c r="H4248" s="69" t="s">
        <v>208</v>
      </c>
      <c r="I4248" s="69" t="s">
        <v>208</v>
      </c>
      <c r="J4248" s="64">
        <v>1</v>
      </c>
    </row>
    <row r="4249" spans="1:10" x14ac:dyDescent="0.25">
      <c r="A4249" s="3" t="str">
        <f t="shared" si="66"/>
        <v>LCABig Creek/Ventura8/27/2021 (5:00pm-6:00pm)24</v>
      </c>
      <c r="B4249" t="s">
        <v>27</v>
      </c>
      <c r="C4249" t="s">
        <v>41</v>
      </c>
      <c r="D4249" t="s">
        <v>172</v>
      </c>
      <c r="E4249" t="s">
        <v>197</v>
      </c>
      <c r="F4249" s="69" t="s">
        <v>208</v>
      </c>
      <c r="G4249" s="69" t="s">
        <v>208</v>
      </c>
      <c r="H4249" s="69" t="s">
        <v>208</v>
      </c>
      <c r="I4249" s="69" t="s">
        <v>208</v>
      </c>
      <c r="J4249" s="64">
        <v>1</v>
      </c>
    </row>
    <row r="4250" spans="1:10" x14ac:dyDescent="0.25">
      <c r="A4250" s="3" t="str">
        <f t="shared" si="66"/>
        <v>LCABig Creek/Ventura9/9/2021 (3:58pm-5:00pm)1</v>
      </c>
      <c r="B4250" t="s">
        <v>27</v>
      </c>
      <c r="C4250" t="s">
        <v>41</v>
      </c>
      <c r="D4250" t="s">
        <v>173</v>
      </c>
      <c r="E4250" t="s">
        <v>174</v>
      </c>
      <c r="F4250" s="69" t="s">
        <v>208</v>
      </c>
      <c r="G4250" s="69" t="s">
        <v>208</v>
      </c>
      <c r="H4250" s="69" t="s">
        <v>208</v>
      </c>
      <c r="I4250" s="69" t="s">
        <v>208</v>
      </c>
      <c r="J4250" s="64">
        <v>1</v>
      </c>
    </row>
    <row r="4251" spans="1:10" x14ac:dyDescent="0.25">
      <c r="A4251" s="3" t="str">
        <f t="shared" si="66"/>
        <v>LCABig Creek/Ventura9/9/2021 (3:58pm-5:00pm)2</v>
      </c>
      <c r="B4251" t="s">
        <v>27</v>
      </c>
      <c r="C4251" t="s">
        <v>41</v>
      </c>
      <c r="D4251" t="s">
        <v>173</v>
      </c>
      <c r="E4251" t="s">
        <v>175</v>
      </c>
      <c r="F4251" s="69" t="s">
        <v>208</v>
      </c>
      <c r="G4251" s="69" t="s">
        <v>208</v>
      </c>
      <c r="H4251" s="69" t="s">
        <v>208</v>
      </c>
      <c r="I4251" s="69" t="s">
        <v>208</v>
      </c>
      <c r="J4251" s="64">
        <v>1</v>
      </c>
    </row>
    <row r="4252" spans="1:10" x14ac:dyDescent="0.25">
      <c r="A4252" s="3" t="str">
        <f t="shared" si="66"/>
        <v>LCABig Creek/Ventura9/9/2021 (3:58pm-5:00pm)3</v>
      </c>
      <c r="B4252" t="s">
        <v>27</v>
      </c>
      <c r="C4252" t="s">
        <v>41</v>
      </c>
      <c r="D4252" t="s">
        <v>173</v>
      </c>
      <c r="E4252" t="s">
        <v>176</v>
      </c>
      <c r="F4252" s="69" t="s">
        <v>208</v>
      </c>
      <c r="G4252" s="69" t="s">
        <v>208</v>
      </c>
      <c r="H4252" s="69" t="s">
        <v>208</v>
      </c>
      <c r="I4252" s="69" t="s">
        <v>208</v>
      </c>
      <c r="J4252" s="64">
        <v>1</v>
      </c>
    </row>
    <row r="4253" spans="1:10" x14ac:dyDescent="0.25">
      <c r="A4253" s="3" t="str">
        <f t="shared" si="66"/>
        <v>LCABig Creek/Ventura9/9/2021 (3:58pm-5:00pm)4</v>
      </c>
      <c r="B4253" t="s">
        <v>27</v>
      </c>
      <c r="C4253" t="s">
        <v>41</v>
      </c>
      <c r="D4253" t="s">
        <v>173</v>
      </c>
      <c r="E4253" t="s">
        <v>177</v>
      </c>
      <c r="F4253" s="69" t="s">
        <v>208</v>
      </c>
      <c r="G4253" s="69" t="s">
        <v>208</v>
      </c>
      <c r="H4253" s="69" t="s">
        <v>208</v>
      </c>
      <c r="I4253" s="69" t="s">
        <v>208</v>
      </c>
      <c r="J4253" s="64">
        <v>1</v>
      </c>
    </row>
    <row r="4254" spans="1:10" x14ac:dyDescent="0.25">
      <c r="A4254" s="3" t="str">
        <f t="shared" si="66"/>
        <v>LCABig Creek/Ventura9/9/2021 (3:58pm-5:00pm)5</v>
      </c>
      <c r="B4254" t="s">
        <v>27</v>
      </c>
      <c r="C4254" t="s">
        <v>41</v>
      </c>
      <c r="D4254" t="s">
        <v>173</v>
      </c>
      <c r="E4254" t="s">
        <v>178</v>
      </c>
      <c r="F4254" s="69" t="s">
        <v>208</v>
      </c>
      <c r="G4254" s="69" t="s">
        <v>208</v>
      </c>
      <c r="H4254" s="69" t="s">
        <v>208</v>
      </c>
      <c r="I4254" s="69" t="s">
        <v>208</v>
      </c>
      <c r="J4254" s="64">
        <v>1</v>
      </c>
    </row>
    <row r="4255" spans="1:10" x14ac:dyDescent="0.25">
      <c r="A4255" s="3" t="str">
        <f t="shared" si="66"/>
        <v>LCABig Creek/Ventura9/9/2021 (3:58pm-5:00pm)6</v>
      </c>
      <c r="B4255" t="s">
        <v>27</v>
      </c>
      <c r="C4255" t="s">
        <v>41</v>
      </c>
      <c r="D4255" t="s">
        <v>173</v>
      </c>
      <c r="E4255" t="s">
        <v>179</v>
      </c>
      <c r="F4255" s="69" t="s">
        <v>208</v>
      </c>
      <c r="G4255" s="69" t="s">
        <v>208</v>
      </c>
      <c r="H4255" s="69" t="s">
        <v>208</v>
      </c>
      <c r="I4255" s="69" t="s">
        <v>208</v>
      </c>
      <c r="J4255" s="64">
        <v>1</v>
      </c>
    </row>
    <row r="4256" spans="1:10" x14ac:dyDescent="0.25">
      <c r="A4256" s="3" t="str">
        <f t="shared" si="66"/>
        <v>LCABig Creek/Ventura9/9/2021 (3:58pm-5:00pm)7</v>
      </c>
      <c r="B4256" t="s">
        <v>27</v>
      </c>
      <c r="C4256" t="s">
        <v>41</v>
      </c>
      <c r="D4256" t="s">
        <v>173</v>
      </c>
      <c r="E4256" t="s">
        <v>180</v>
      </c>
      <c r="F4256" s="69" t="s">
        <v>208</v>
      </c>
      <c r="G4256" s="69" t="s">
        <v>208</v>
      </c>
      <c r="H4256" s="69" t="s">
        <v>208</v>
      </c>
      <c r="I4256" s="69" t="s">
        <v>208</v>
      </c>
      <c r="J4256" s="64">
        <v>1</v>
      </c>
    </row>
    <row r="4257" spans="1:10" x14ac:dyDescent="0.25">
      <c r="A4257" s="3" t="str">
        <f t="shared" si="66"/>
        <v>LCABig Creek/Ventura9/9/2021 (3:58pm-5:00pm)8</v>
      </c>
      <c r="B4257" t="s">
        <v>27</v>
      </c>
      <c r="C4257" t="s">
        <v>41</v>
      </c>
      <c r="D4257" t="s">
        <v>173</v>
      </c>
      <c r="E4257" t="s">
        <v>181</v>
      </c>
      <c r="F4257" s="69" t="s">
        <v>208</v>
      </c>
      <c r="G4257" s="69" t="s">
        <v>208</v>
      </c>
      <c r="H4257" s="69" t="s">
        <v>208</v>
      </c>
      <c r="I4257" s="69" t="s">
        <v>208</v>
      </c>
      <c r="J4257" s="64">
        <v>1</v>
      </c>
    </row>
    <row r="4258" spans="1:10" x14ac:dyDescent="0.25">
      <c r="A4258" s="3" t="str">
        <f t="shared" si="66"/>
        <v>LCABig Creek/Ventura9/9/2021 (3:58pm-5:00pm)9</v>
      </c>
      <c r="B4258" t="s">
        <v>27</v>
      </c>
      <c r="C4258" t="s">
        <v>41</v>
      </c>
      <c r="D4258" t="s">
        <v>173</v>
      </c>
      <c r="E4258" t="s">
        <v>182</v>
      </c>
      <c r="F4258" s="69" t="s">
        <v>208</v>
      </c>
      <c r="G4258" s="69" t="s">
        <v>208</v>
      </c>
      <c r="H4258" s="69" t="s">
        <v>208</v>
      </c>
      <c r="I4258" s="69" t="s">
        <v>208</v>
      </c>
      <c r="J4258" s="64">
        <v>1</v>
      </c>
    </row>
    <row r="4259" spans="1:10" x14ac:dyDescent="0.25">
      <c r="A4259" s="3" t="str">
        <f t="shared" si="66"/>
        <v>LCABig Creek/Ventura9/9/2021 (3:58pm-5:00pm)10</v>
      </c>
      <c r="B4259" t="s">
        <v>27</v>
      </c>
      <c r="C4259" t="s">
        <v>41</v>
      </c>
      <c r="D4259" t="s">
        <v>173</v>
      </c>
      <c r="E4259" t="s">
        <v>183</v>
      </c>
      <c r="F4259" s="69" t="s">
        <v>208</v>
      </c>
      <c r="G4259" s="69" t="s">
        <v>208</v>
      </c>
      <c r="H4259" s="69" t="s">
        <v>208</v>
      </c>
      <c r="I4259" s="69" t="s">
        <v>208</v>
      </c>
      <c r="J4259" s="64">
        <v>1</v>
      </c>
    </row>
    <row r="4260" spans="1:10" x14ac:dyDescent="0.25">
      <c r="A4260" s="3" t="str">
        <f t="shared" si="66"/>
        <v>LCABig Creek/Ventura9/9/2021 (3:58pm-5:00pm)11</v>
      </c>
      <c r="B4260" t="s">
        <v>27</v>
      </c>
      <c r="C4260" t="s">
        <v>41</v>
      </c>
      <c r="D4260" t="s">
        <v>173</v>
      </c>
      <c r="E4260" t="s">
        <v>184</v>
      </c>
      <c r="F4260" s="69" t="s">
        <v>208</v>
      </c>
      <c r="G4260" s="69" t="s">
        <v>208</v>
      </c>
      <c r="H4260" s="69" t="s">
        <v>208</v>
      </c>
      <c r="I4260" s="69" t="s">
        <v>208</v>
      </c>
      <c r="J4260" s="64">
        <v>1</v>
      </c>
    </row>
    <row r="4261" spans="1:10" x14ac:dyDescent="0.25">
      <c r="A4261" s="3" t="str">
        <f t="shared" si="66"/>
        <v>LCABig Creek/Ventura9/9/2021 (3:58pm-5:00pm)12</v>
      </c>
      <c r="B4261" t="s">
        <v>27</v>
      </c>
      <c r="C4261" t="s">
        <v>41</v>
      </c>
      <c r="D4261" t="s">
        <v>173</v>
      </c>
      <c r="E4261" t="s">
        <v>185</v>
      </c>
      <c r="F4261" s="69" t="s">
        <v>208</v>
      </c>
      <c r="G4261" s="69" t="s">
        <v>208</v>
      </c>
      <c r="H4261" s="69" t="s">
        <v>208</v>
      </c>
      <c r="I4261" s="69" t="s">
        <v>208</v>
      </c>
      <c r="J4261" s="64">
        <v>1</v>
      </c>
    </row>
    <row r="4262" spans="1:10" x14ac:dyDescent="0.25">
      <c r="A4262" s="3" t="str">
        <f t="shared" si="66"/>
        <v>LCABig Creek/Ventura9/9/2021 (3:58pm-5:00pm)13</v>
      </c>
      <c r="B4262" t="s">
        <v>27</v>
      </c>
      <c r="C4262" t="s">
        <v>41</v>
      </c>
      <c r="D4262" t="s">
        <v>173</v>
      </c>
      <c r="E4262" t="s">
        <v>186</v>
      </c>
      <c r="F4262" s="69" t="s">
        <v>208</v>
      </c>
      <c r="G4262" s="69" t="s">
        <v>208</v>
      </c>
      <c r="H4262" s="69" t="s">
        <v>208</v>
      </c>
      <c r="I4262" s="69" t="s">
        <v>208</v>
      </c>
      <c r="J4262" s="64">
        <v>1</v>
      </c>
    </row>
    <row r="4263" spans="1:10" x14ac:dyDescent="0.25">
      <c r="A4263" s="3" t="str">
        <f t="shared" si="66"/>
        <v>LCABig Creek/Ventura9/9/2021 (3:58pm-5:00pm)14</v>
      </c>
      <c r="B4263" t="s">
        <v>27</v>
      </c>
      <c r="C4263" t="s">
        <v>41</v>
      </c>
      <c r="D4263" t="s">
        <v>173</v>
      </c>
      <c r="E4263" t="s">
        <v>187</v>
      </c>
      <c r="F4263" s="69" t="s">
        <v>208</v>
      </c>
      <c r="G4263" s="69" t="s">
        <v>208</v>
      </c>
      <c r="H4263" s="69" t="s">
        <v>208</v>
      </c>
      <c r="I4263" s="69" t="s">
        <v>208</v>
      </c>
      <c r="J4263" s="64">
        <v>1</v>
      </c>
    </row>
    <row r="4264" spans="1:10" x14ac:dyDescent="0.25">
      <c r="A4264" s="3" t="str">
        <f t="shared" si="66"/>
        <v>LCABig Creek/Ventura9/9/2021 (3:58pm-5:00pm)15</v>
      </c>
      <c r="B4264" t="s">
        <v>27</v>
      </c>
      <c r="C4264" t="s">
        <v>41</v>
      </c>
      <c r="D4264" t="s">
        <v>173</v>
      </c>
      <c r="E4264" t="s">
        <v>188</v>
      </c>
      <c r="F4264" s="69" t="s">
        <v>208</v>
      </c>
      <c r="G4264" s="69" t="s">
        <v>208</v>
      </c>
      <c r="H4264" s="69" t="s">
        <v>208</v>
      </c>
      <c r="I4264" s="69" t="s">
        <v>208</v>
      </c>
      <c r="J4264" s="64">
        <v>1</v>
      </c>
    </row>
    <row r="4265" spans="1:10" x14ac:dyDescent="0.25">
      <c r="A4265" s="3" t="str">
        <f t="shared" si="66"/>
        <v>LCABig Creek/Ventura9/9/2021 (3:58pm-5:00pm)16</v>
      </c>
      <c r="B4265" t="s">
        <v>27</v>
      </c>
      <c r="C4265" t="s">
        <v>41</v>
      </c>
      <c r="D4265" t="s">
        <v>173</v>
      </c>
      <c r="E4265" t="s">
        <v>189</v>
      </c>
      <c r="F4265" s="69" t="s">
        <v>208</v>
      </c>
      <c r="G4265" s="69" t="s">
        <v>208</v>
      </c>
      <c r="H4265" s="69" t="s">
        <v>208</v>
      </c>
      <c r="I4265" s="69" t="s">
        <v>208</v>
      </c>
      <c r="J4265" s="64">
        <v>1</v>
      </c>
    </row>
    <row r="4266" spans="1:10" x14ac:dyDescent="0.25">
      <c r="A4266" s="3" t="str">
        <f t="shared" si="66"/>
        <v>LCABig Creek/Ventura9/9/2021 (3:58pm-5:00pm)17</v>
      </c>
      <c r="B4266" t="s">
        <v>27</v>
      </c>
      <c r="C4266" t="s">
        <v>41</v>
      </c>
      <c r="D4266" t="s">
        <v>173</v>
      </c>
      <c r="E4266" t="s">
        <v>190</v>
      </c>
      <c r="F4266" s="69" t="s">
        <v>208</v>
      </c>
      <c r="G4266" s="69" t="s">
        <v>208</v>
      </c>
      <c r="H4266" s="69" t="s">
        <v>208</v>
      </c>
      <c r="I4266" s="69" t="s">
        <v>208</v>
      </c>
      <c r="J4266" s="64">
        <v>1</v>
      </c>
    </row>
    <row r="4267" spans="1:10" x14ac:dyDescent="0.25">
      <c r="A4267" s="3" t="str">
        <f t="shared" si="66"/>
        <v>LCABig Creek/Ventura9/9/2021 (3:58pm-5:00pm)18</v>
      </c>
      <c r="B4267" t="s">
        <v>27</v>
      </c>
      <c r="C4267" t="s">
        <v>41</v>
      </c>
      <c r="D4267" t="s">
        <v>173</v>
      </c>
      <c r="E4267" t="s">
        <v>191</v>
      </c>
      <c r="F4267" s="69" t="s">
        <v>208</v>
      </c>
      <c r="G4267" s="69" t="s">
        <v>208</v>
      </c>
      <c r="H4267" s="69" t="s">
        <v>208</v>
      </c>
      <c r="I4267" s="69" t="s">
        <v>208</v>
      </c>
      <c r="J4267" s="64">
        <v>1</v>
      </c>
    </row>
    <row r="4268" spans="1:10" x14ac:dyDescent="0.25">
      <c r="A4268" s="3" t="str">
        <f t="shared" si="66"/>
        <v>LCABig Creek/Ventura9/9/2021 (3:58pm-5:00pm)19</v>
      </c>
      <c r="B4268" t="s">
        <v>27</v>
      </c>
      <c r="C4268" t="s">
        <v>41</v>
      </c>
      <c r="D4268" t="s">
        <v>173</v>
      </c>
      <c r="E4268" t="s">
        <v>192</v>
      </c>
      <c r="F4268" s="69" t="s">
        <v>208</v>
      </c>
      <c r="G4268" s="69" t="s">
        <v>208</v>
      </c>
      <c r="H4268" s="69" t="s">
        <v>208</v>
      </c>
      <c r="I4268" s="69" t="s">
        <v>208</v>
      </c>
      <c r="J4268" s="64">
        <v>1</v>
      </c>
    </row>
    <row r="4269" spans="1:10" x14ac:dyDescent="0.25">
      <c r="A4269" s="3" t="str">
        <f t="shared" si="66"/>
        <v>LCABig Creek/Ventura9/9/2021 (3:58pm-5:00pm)20</v>
      </c>
      <c r="B4269" t="s">
        <v>27</v>
      </c>
      <c r="C4269" t="s">
        <v>41</v>
      </c>
      <c r="D4269" t="s">
        <v>173</v>
      </c>
      <c r="E4269" t="s">
        <v>193</v>
      </c>
      <c r="F4269" s="69" t="s">
        <v>208</v>
      </c>
      <c r="G4269" s="69" t="s">
        <v>208</v>
      </c>
      <c r="H4269" s="69" t="s">
        <v>208</v>
      </c>
      <c r="I4269" s="69" t="s">
        <v>208</v>
      </c>
      <c r="J4269" s="64">
        <v>1</v>
      </c>
    </row>
    <row r="4270" spans="1:10" x14ac:dyDescent="0.25">
      <c r="A4270" s="3" t="str">
        <f t="shared" si="66"/>
        <v>LCABig Creek/Ventura9/9/2021 (3:58pm-5:00pm)21</v>
      </c>
      <c r="B4270" t="s">
        <v>27</v>
      </c>
      <c r="C4270" t="s">
        <v>41</v>
      </c>
      <c r="D4270" t="s">
        <v>173</v>
      </c>
      <c r="E4270" t="s">
        <v>194</v>
      </c>
      <c r="F4270" s="69" t="s">
        <v>208</v>
      </c>
      <c r="G4270" s="69" t="s">
        <v>208</v>
      </c>
      <c r="H4270" s="69" t="s">
        <v>208</v>
      </c>
      <c r="I4270" s="69" t="s">
        <v>208</v>
      </c>
      <c r="J4270" s="64">
        <v>1</v>
      </c>
    </row>
    <row r="4271" spans="1:10" x14ac:dyDescent="0.25">
      <c r="A4271" s="3" t="str">
        <f t="shared" si="66"/>
        <v>LCABig Creek/Ventura9/9/2021 (3:58pm-5:00pm)22</v>
      </c>
      <c r="B4271" t="s">
        <v>27</v>
      </c>
      <c r="C4271" t="s">
        <v>41</v>
      </c>
      <c r="D4271" t="s">
        <v>173</v>
      </c>
      <c r="E4271" t="s">
        <v>195</v>
      </c>
      <c r="F4271" s="69" t="s">
        <v>208</v>
      </c>
      <c r="G4271" s="69" t="s">
        <v>208</v>
      </c>
      <c r="H4271" s="69" t="s">
        <v>208</v>
      </c>
      <c r="I4271" s="69" t="s">
        <v>208</v>
      </c>
      <c r="J4271" s="64">
        <v>1</v>
      </c>
    </row>
    <row r="4272" spans="1:10" x14ac:dyDescent="0.25">
      <c r="A4272" s="3" t="str">
        <f t="shared" si="66"/>
        <v>LCABig Creek/Ventura9/9/2021 (3:58pm-5:00pm)23</v>
      </c>
      <c r="B4272" t="s">
        <v>27</v>
      </c>
      <c r="C4272" t="s">
        <v>41</v>
      </c>
      <c r="D4272" t="s">
        <v>173</v>
      </c>
      <c r="E4272" t="s">
        <v>196</v>
      </c>
      <c r="F4272" s="69" t="s">
        <v>208</v>
      </c>
      <c r="G4272" s="69" t="s">
        <v>208</v>
      </c>
      <c r="H4272" s="69" t="s">
        <v>208</v>
      </c>
      <c r="I4272" s="69" t="s">
        <v>208</v>
      </c>
      <c r="J4272" s="64">
        <v>1</v>
      </c>
    </row>
    <row r="4273" spans="1:10" x14ac:dyDescent="0.25">
      <c r="A4273" s="3" t="str">
        <f t="shared" si="66"/>
        <v>LCABig Creek/Ventura9/9/2021 (3:58pm-5:00pm)24</v>
      </c>
      <c r="B4273" t="s">
        <v>27</v>
      </c>
      <c r="C4273" t="s">
        <v>41</v>
      </c>
      <c r="D4273" t="s">
        <v>173</v>
      </c>
      <c r="E4273" t="s">
        <v>197</v>
      </c>
      <c r="F4273" s="69" t="s">
        <v>208</v>
      </c>
      <c r="G4273" s="69" t="s">
        <v>208</v>
      </c>
      <c r="H4273" s="69" t="s">
        <v>208</v>
      </c>
      <c r="I4273" s="69" t="s">
        <v>208</v>
      </c>
      <c r="J4273" s="64">
        <v>1</v>
      </c>
    </row>
    <row r="4274" spans="1:10" x14ac:dyDescent="0.25">
      <c r="A4274" s="3" t="str">
        <f t="shared" si="66"/>
        <v>LCABig Creek/VenturaAverage Event Day (5:00pm-6:00pm)1</v>
      </c>
      <c r="B4274" t="s">
        <v>27</v>
      </c>
      <c r="C4274" t="s">
        <v>41</v>
      </c>
      <c r="D4274" t="s">
        <v>167</v>
      </c>
      <c r="E4274" t="s">
        <v>174</v>
      </c>
      <c r="F4274" s="69" t="s">
        <v>208</v>
      </c>
      <c r="G4274" s="69" t="s">
        <v>208</v>
      </c>
      <c r="H4274" s="69" t="s">
        <v>208</v>
      </c>
      <c r="I4274" s="69" t="s">
        <v>208</v>
      </c>
      <c r="J4274" s="64">
        <v>1</v>
      </c>
    </row>
    <row r="4275" spans="1:10" x14ac:dyDescent="0.25">
      <c r="A4275" s="3" t="str">
        <f t="shared" si="66"/>
        <v>LCABig Creek/VenturaAverage Event Day (5:00pm-6:00pm)2</v>
      </c>
      <c r="B4275" t="s">
        <v>27</v>
      </c>
      <c r="C4275" t="s">
        <v>41</v>
      </c>
      <c r="D4275" t="s">
        <v>167</v>
      </c>
      <c r="E4275" t="s">
        <v>175</v>
      </c>
      <c r="F4275" s="69" t="s">
        <v>208</v>
      </c>
      <c r="G4275" s="69" t="s">
        <v>208</v>
      </c>
      <c r="H4275" s="69" t="s">
        <v>208</v>
      </c>
      <c r="I4275" s="69" t="s">
        <v>208</v>
      </c>
      <c r="J4275" s="64">
        <v>1</v>
      </c>
    </row>
    <row r="4276" spans="1:10" x14ac:dyDescent="0.25">
      <c r="A4276" s="3" t="str">
        <f t="shared" si="66"/>
        <v>LCABig Creek/VenturaAverage Event Day (5:00pm-6:00pm)3</v>
      </c>
      <c r="B4276" t="s">
        <v>27</v>
      </c>
      <c r="C4276" t="s">
        <v>41</v>
      </c>
      <c r="D4276" t="s">
        <v>167</v>
      </c>
      <c r="E4276" t="s">
        <v>176</v>
      </c>
      <c r="F4276" s="69" t="s">
        <v>208</v>
      </c>
      <c r="G4276" s="69" t="s">
        <v>208</v>
      </c>
      <c r="H4276" s="69" t="s">
        <v>208</v>
      </c>
      <c r="I4276" s="69" t="s">
        <v>208</v>
      </c>
      <c r="J4276" s="64">
        <v>1</v>
      </c>
    </row>
    <row r="4277" spans="1:10" x14ac:dyDescent="0.25">
      <c r="A4277" s="3" t="str">
        <f t="shared" si="66"/>
        <v>LCABig Creek/VenturaAverage Event Day (5:00pm-6:00pm)4</v>
      </c>
      <c r="B4277" t="s">
        <v>27</v>
      </c>
      <c r="C4277" t="s">
        <v>41</v>
      </c>
      <c r="D4277" t="s">
        <v>167</v>
      </c>
      <c r="E4277" t="s">
        <v>177</v>
      </c>
      <c r="F4277" s="69" t="s">
        <v>208</v>
      </c>
      <c r="G4277" s="69" t="s">
        <v>208</v>
      </c>
      <c r="H4277" s="69" t="s">
        <v>208</v>
      </c>
      <c r="I4277" s="69" t="s">
        <v>208</v>
      </c>
      <c r="J4277" s="64">
        <v>1</v>
      </c>
    </row>
    <row r="4278" spans="1:10" x14ac:dyDescent="0.25">
      <c r="A4278" s="3" t="str">
        <f t="shared" si="66"/>
        <v>LCABig Creek/VenturaAverage Event Day (5:00pm-6:00pm)5</v>
      </c>
      <c r="B4278" t="s">
        <v>27</v>
      </c>
      <c r="C4278" t="s">
        <v>41</v>
      </c>
      <c r="D4278" t="s">
        <v>167</v>
      </c>
      <c r="E4278" t="s">
        <v>178</v>
      </c>
      <c r="F4278" s="69" t="s">
        <v>208</v>
      </c>
      <c r="G4278" s="69" t="s">
        <v>208</v>
      </c>
      <c r="H4278" s="69" t="s">
        <v>208</v>
      </c>
      <c r="I4278" s="69" t="s">
        <v>208</v>
      </c>
      <c r="J4278" s="64">
        <v>1</v>
      </c>
    </row>
    <row r="4279" spans="1:10" x14ac:dyDescent="0.25">
      <c r="A4279" s="3" t="str">
        <f t="shared" si="66"/>
        <v>LCABig Creek/VenturaAverage Event Day (5:00pm-6:00pm)6</v>
      </c>
      <c r="B4279" t="s">
        <v>27</v>
      </c>
      <c r="C4279" t="s">
        <v>41</v>
      </c>
      <c r="D4279" t="s">
        <v>167</v>
      </c>
      <c r="E4279" t="s">
        <v>179</v>
      </c>
      <c r="F4279" s="69" t="s">
        <v>208</v>
      </c>
      <c r="G4279" s="69" t="s">
        <v>208</v>
      </c>
      <c r="H4279" s="69" t="s">
        <v>208</v>
      </c>
      <c r="I4279" s="69" t="s">
        <v>208</v>
      </c>
      <c r="J4279" s="64">
        <v>1</v>
      </c>
    </row>
    <row r="4280" spans="1:10" x14ac:dyDescent="0.25">
      <c r="A4280" s="3" t="str">
        <f t="shared" si="66"/>
        <v>LCABig Creek/VenturaAverage Event Day (5:00pm-6:00pm)7</v>
      </c>
      <c r="B4280" t="s">
        <v>27</v>
      </c>
      <c r="C4280" t="s">
        <v>41</v>
      </c>
      <c r="D4280" t="s">
        <v>167</v>
      </c>
      <c r="E4280" t="s">
        <v>180</v>
      </c>
      <c r="F4280" s="69" t="s">
        <v>208</v>
      </c>
      <c r="G4280" s="69" t="s">
        <v>208</v>
      </c>
      <c r="H4280" s="69" t="s">
        <v>208</v>
      </c>
      <c r="I4280" s="69" t="s">
        <v>208</v>
      </c>
      <c r="J4280" s="64">
        <v>1</v>
      </c>
    </row>
    <row r="4281" spans="1:10" x14ac:dyDescent="0.25">
      <c r="A4281" s="3" t="str">
        <f t="shared" si="66"/>
        <v>LCABig Creek/VenturaAverage Event Day (5:00pm-6:00pm)8</v>
      </c>
      <c r="B4281" t="s">
        <v>27</v>
      </c>
      <c r="C4281" t="s">
        <v>41</v>
      </c>
      <c r="D4281" t="s">
        <v>167</v>
      </c>
      <c r="E4281" t="s">
        <v>181</v>
      </c>
      <c r="F4281" s="69" t="s">
        <v>208</v>
      </c>
      <c r="G4281" s="69" t="s">
        <v>208</v>
      </c>
      <c r="H4281" s="69" t="s">
        <v>208</v>
      </c>
      <c r="I4281" s="69" t="s">
        <v>208</v>
      </c>
      <c r="J4281" s="64">
        <v>1</v>
      </c>
    </row>
    <row r="4282" spans="1:10" x14ac:dyDescent="0.25">
      <c r="A4282" s="3" t="str">
        <f t="shared" si="66"/>
        <v>LCABig Creek/VenturaAverage Event Day (5:00pm-6:00pm)9</v>
      </c>
      <c r="B4282" t="s">
        <v>27</v>
      </c>
      <c r="C4282" t="s">
        <v>41</v>
      </c>
      <c r="D4282" t="s">
        <v>167</v>
      </c>
      <c r="E4282" t="s">
        <v>182</v>
      </c>
      <c r="F4282" s="69" t="s">
        <v>208</v>
      </c>
      <c r="G4282" s="69" t="s">
        <v>208</v>
      </c>
      <c r="H4282" s="69" t="s">
        <v>208</v>
      </c>
      <c r="I4282" s="69" t="s">
        <v>208</v>
      </c>
      <c r="J4282" s="64">
        <v>1</v>
      </c>
    </row>
    <row r="4283" spans="1:10" x14ac:dyDescent="0.25">
      <c r="A4283" s="3" t="str">
        <f t="shared" si="66"/>
        <v>LCABig Creek/VenturaAverage Event Day (5:00pm-6:00pm)10</v>
      </c>
      <c r="B4283" t="s">
        <v>27</v>
      </c>
      <c r="C4283" t="s">
        <v>41</v>
      </c>
      <c r="D4283" t="s">
        <v>167</v>
      </c>
      <c r="E4283" t="s">
        <v>183</v>
      </c>
      <c r="F4283" s="69" t="s">
        <v>208</v>
      </c>
      <c r="G4283" s="69" t="s">
        <v>208</v>
      </c>
      <c r="H4283" s="69" t="s">
        <v>208</v>
      </c>
      <c r="I4283" s="69" t="s">
        <v>208</v>
      </c>
      <c r="J4283" s="64">
        <v>1</v>
      </c>
    </row>
    <row r="4284" spans="1:10" x14ac:dyDescent="0.25">
      <c r="A4284" s="3" t="str">
        <f t="shared" si="66"/>
        <v>LCABig Creek/VenturaAverage Event Day (5:00pm-6:00pm)11</v>
      </c>
      <c r="B4284" t="s">
        <v>27</v>
      </c>
      <c r="C4284" t="s">
        <v>41</v>
      </c>
      <c r="D4284" t="s">
        <v>167</v>
      </c>
      <c r="E4284" t="s">
        <v>184</v>
      </c>
      <c r="F4284" s="69" t="s">
        <v>208</v>
      </c>
      <c r="G4284" s="69" t="s">
        <v>208</v>
      </c>
      <c r="H4284" s="69" t="s">
        <v>208</v>
      </c>
      <c r="I4284" s="69" t="s">
        <v>208</v>
      </c>
      <c r="J4284" s="64">
        <v>1</v>
      </c>
    </row>
    <row r="4285" spans="1:10" x14ac:dyDescent="0.25">
      <c r="A4285" s="3" t="str">
        <f t="shared" si="66"/>
        <v>LCABig Creek/VenturaAverage Event Day (5:00pm-6:00pm)12</v>
      </c>
      <c r="B4285" t="s">
        <v>27</v>
      </c>
      <c r="C4285" t="s">
        <v>41</v>
      </c>
      <c r="D4285" t="s">
        <v>167</v>
      </c>
      <c r="E4285" t="s">
        <v>185</v>
      </c>
      <c r="F4285" s="69" t="s">
        <v>208</v>
      </c>
      <c r="G4285" s="69" t="s">
        <v>208</v>
      </c>
      <c r="H4285" s="69" t="s">
        <v>208</v>
      </c>
      <c r="I4285" s="69" t="s">
        <v>208</v>
      </c>
      <c r="J4285" s="64">
        <v>1</v>
      </c>
    </row>
    <row r="4286" spans="1:10" x14ac:dyDescent="0.25">
      <c r="A4286" s="3" t="str">
        <f t="shared" si="66"/>
        <v>LCABig Creek/VenturaAverage Event Day (5:00pm-6:00pm)13</v>
      </c>
      <c r="B4286" t="s">
        <v>27</v>
      </c>
      <c r="C4286" t="s">
        <v>41</v>
      </c>
      <c r="D4286" t="s">
        <v>167</v>
      </c>
      <c r="E4286" t="s">
        <v>186</v>
      </c>
      <c r="F4286" s="69" t="s">
        <v>208</v>
      </c>
      <c r="G4286" s="69" t="s">
        <v>208</v>
      </c>
      <c r="H4286" s="69" t="s">
        <v>208</v>
      </c>
      <c r="I4286" s="69" t="s">
        <v>208</v>
      </c>
      <c r="J4286" s="64">
        <v>1</v>
      </c>
    </row>
    <row r="4287" spans="1:10" x14ac:dyDescent="0.25">
      <c r="A4287" s="3" t="str">
        <f t="shared" si="66"/>
        <v>LCABig Creek/VenturaAverage Event Day (5:00pm-6:00pm)14</v>
      </c>
      <c r="B4287" t="s">
        <v>27</v>
      </c>
      <c r="C4287" t="s">
        <v>41</v>
      </c>
      <c r="D4287" t="s">
        <v>167</v>
      </c>
      <c r="E4287" t="s">
        <v>187</v>
      </c>
      <c r="F4287" s="69" t="s">
        <v>208</v>
      </c>
      <c r="G4287" s="69" t="s">
        <v>208</v>
      </c>
      <c r="H4287" s="69" t="s">
        <v>208</v>
      </c>
      <c r="I4287" s="69" t="s">
        <v>208</v>
      </c>
      <c r="J4287" s="64">
        <v>1</v>
      </c>
    </row>
    <row r="4288" spans="1:10" x14ac:dyDescent="0.25">
      <c r="A4288" s="3" t="str">
        <f t="shared" si="66"/>
        <v>LCABig Creek/VenturaAverage Event Day (5:00pm-6:00pm)15</v>
      </c>
      <c r="B4288" t="s">
        <v>27</v>
      </c>
      <c r="C4288" t="s">
        <v>41</v>
      </c>
      <c r="D4288" t="s">
        <v>167</v>
      </c>
      <c r="E4288" t="s">
        <v>188</v>
      </c>
      <c r="F4288" s="69" t="s">
        <v>208</v>
      </c>
      <c r="G4288" s="69" t="s">
        <v>208</v>
      </c>
      <c r="H4288" s="69" t="s">
        <v>208</v>
      </c>
      <c r="I4288" s="69" t="s">
        <v>208</v>
      </c>
      <c r="J4288" s="64">
        <v>1</v>
      </c>
    </row>
    <row r="4289" spans="1:10" x14ac:dyDescent="0.25">
      <c r="A4289" s="3" t="str">
        <f t="shared" si="66"/>
        <v>LCABig Creek/VenturaAverage Event Day (5:00pm-6:00pm)16</v>
      </c>
      <c r="B4289" t="s">
        <v>27</v>
      </c>
      <c r="C4289" t="s">
        <v>41</v>
      </c>
      <c r="D4289" t="s">
        <v>167</v>
      </c>
      <c r="E4289" t="s">
        <v>189</v>
      </c>
      <c r="F4289" s="69" t="s">
        <v>208</v>
      </c>
      <c r="G4289" s="69" t="s">
        <v>208</v>
      </c>
      <c r="H4289" s="69" t="s">
        <v>208</v>
      </c>
      <c r="I4289" s="69" t="s">
        <v>208</v>
      </c>
      <c r="J4289" s="64">
        <v>1</v>
      </c>
    </row>
    <row r="4290" spans="1:10" x14ac:dyDescent="0.25">
      <c r="A4290" s="3" t="str">
        <f t="shared" si="66"/>
        <v>LCABig Creek/VenturaAverage Event Day (5:00pm-6:00pm)17</v>
      </c>
      <c r="B4290" t="s">
        <v>27</v>
      </c>
      <c r="C4290" t="s">
        <v>41</v>
      </c>
      <c r="D4290" t="s">
        <v>167</v>
      </c>
      <c r="E4290" t="s">
        <v>190</v>
      </c>
      <c r="F4290" s="69" t="s">
        <v>208</v>
      </c>
      <c r="G4290" s="69" t="s">
        <v>208</v>
      </c>
      <c r="H4290" s="69" t="s">
        <v>208</v>
      </c>
      <c r="I4290" s="69" t="s">
        <v>208</v>
      </c>
      <c r="J4290" s="64">
        <v>1</v>
      </c>
    </row>
    <row r="4291" spans="1:10" x14ac:dyDescent="0.25">
      <c r="A4291" s="3" t="str">
        <f t="shared" ref="A4291:A4354" si="67">B4291&amp;C4291&amp;D4291&amp;E4291</f>
        <v>LCABig Creek/VenturaAverage Event Day (5:00pm-6:00pm)18</v>
      </c>
      <c r="B4291" t="s">
        <v>27</v>
      </c>
      <c r="C4291" t="s">
        <v>41</v>
      </c>
      <c r="D4291" t="s">
        <v>167</v>
      </c>
      <c r="E4291" t="s">
        <v>191</v>
      </c>
      <c r="F4291" s="69" t="s">
        <v>208</v>
      </c>
      <c r="G4291" s="69" t="s">
        <v>208</v>
      </c>
      <c r="H4291" s="69" t="s">
        <v>208</v>
      </c>
      <c r="I4291" s="69" t="s">
        <v>208</v>
      </c>
      <c r="J4291" s="64">
        <v>1</v>
      </c>
    </row>
    <row r="4292" spans="1:10" x14ac:dyDescent="0.25">
      <c r="A4292" s="3" t="str">
        <f t="shared" si="67"/>
        <v>LCABig Creek/VenturaAverage Event Day (5:00pm-6:00pm)19</v>
      </c>
      <c r="B4292" t="s">
        <v>27</v>
      </c>
      <c r="C4292" t="s">
        <v>41</v>
      </c>
      <c r="D4292" t="s">
        <v>167</v>
      </c>
      <c r="E4292" t="s">
        <v>192</v>
      </c>
      <c r="F4292" s="69" t="s">
        <v>208</v>
      </c>
      <c r="G4292" s="69" t="s">
        <v>208</v>
      </c>
      <c r="H4292" s="69" t="s">
        <v>208</v>
      </c>
      <c r="I4292" s="69" t="s">
        <v>208</v>
      </c>
      <c r="J4292" s="64">
        <v>1</v>
      </c>
    </row>
    <row r="4293" spans="1:10" x14ac:dyDescent="0.25">
      <c r="A4293" s="3" t="str">
        <f t="shared" si="67"/>
        <v>LCABig Creek/VenturaAverage Event Day (5:00pm-6:00pm)20</v>
      </c>
      <c r="B4293" t="s">
        <v>27</v>
      </c>
      <c r="C4293" t="s">
        <v>41</v>
      </c>
      <c r="D4293" t="s">
        <v>167</v>
      </c>
      <c r="E4293" t="s">
        <v>193</v>
      </c>
      <c r="F4293" s="69" t="s">
        <v>208</v>
      </c>
      <c r="G4293" s="69" t="s">
        <v>208</v>
      </c>
      <c r="H4293" s="69" t="s">
        <v>208</v>
      </c>
      <c r="I4293" s="69" t="s">
        <v>208</v>
      </c>
      <c r="J4293" s="64">
        <v>1</v>
      </c>
    </row>
    <row r="4294" spans="1:10" x14ac:dyDescent="0.25">
      <c r="A4294" s="3" t="str">
        <f t="shared" si="67"/>
        <v>LCABig Creek/VenturaAverage Event Day (5:00pm-6:00pm)21</v>
      </c>
      <c r="B4294" t="s">
        <v>27</v>
      </c>
      <c r="C4294" t="s">
        <v>41</v>
      </c>
      <c r="D4294" t="s">
        <v>167</v>
      </c>
      <c r="E4294" t="s">
        <v>194</v>
      </c>
      <c r="F4294" s="69" t="s">
        <v>208</v>
      </c>
      <c r="G4294" s="69" t="s">
        <v>208</v>
      </c>
      <c r="H4294" s="69" t="s">
        <v>208</v>
      </c>
      <c r="I4294" s="69" t="s">
        <v>208</v>
      </c>
      <c r="J4294" s="64">
        <v>1</v>
      </c>
    </row>
    <row r="4295" spans="1:10" x14ac:dyDescent="0.25">
      <c r="A4295" s="3" t="str">
        <f t="shared" si="67"/>
        <v>LCABig Creek/VenturaAverage Event Day (5:00pm-6:00pm)22</v>
      </c>
      <c r="B4295" t="s">
        <v>27</v>
      </c>
      <c r="C4295" t="s">
        <v>41</v>
      </c>
      <c r="D4295" t="s">
        <v>167</v>
      </c>
      <c r="E4295" t="s">
        <v>195</v>
      </c>
      <c r="F4295" s="69" t="s">
        <v>208</v>
      </c>
      <c r="G4295" s="69" t="s">
        <v>208</v>
      </c>
      <c r="H4295" s="69" t="s">
        <v>208</v>
      </c>
      <c r="I4295" s="69" t="s">
        <v>208</v>
      </c>
      <c r="J4295" s="64">
        <v>1</v>
      </c>
    </row>
    <row r="4296" spans="1:10" x14ac:dyDescent="0.25">
      <c r="A4296" s="3" t="str">
        <f t="shared" si="67"/>
        <v>LCABig Creek/VenturaAverage Event Day (5:00pm-6:00pm)23</v>
      </c>
      <c r="B4296" t="s">
        <v>27</v>
      </c>
      <c r="C4296" t="s">
        <v>41</v>
      </c>
      <c r="D4296" t="s">
        <v>167</v>
      </c>
      <c r="E4296" t="s">
        <v>196</v>
      </c>
      <c r="F4296" s="69" t="s">
        <v>208</v>
      </c>
      <c r="G4296" s="69" t="s">
        <v>208</v>
      </c>
      <c r="H4296" s="69" t="s">
        <v>208</v>
      </c>
      <c r="I4296" s="69" t="s">
        <v>208</v>
      </c>
      <c r="J4296" s="64">
        <v>1</v>
      </c>
    </row>
    <row r="4297" spans="1:10" x14ac:dyDescent="0.25">
      <c r="A4297" s="3" t="str">
        <f t="shared" si="67"/>
        <v>LCABig Creek/VenturaAverage Event Day (5:00pm-6:00pm)24</v>
      </c>
      <c r="B4297" t="s">
        <v>27</v>
      </c>
      <c r="C4297" t="s">
        <v>41</v>
      </c>
      <c r="D4297" t="s">
        <v>167</v>
      </c>
      <c r="E4297" t="s">
        <v>197</v>
      </c>
      <c r="F4297" s="69" t="s">
        <v>208</v>
      </c>
      <c r="G4297" s="69" t="s">
        <v>208</v>
      </c>
      <c r="H4297" s="69" t="s">
        <v>208</v>
      </c>
      <c r="I4297" s="69" t="s">
        <v>208</v>
      </c>
      <c r="J4297" s="64">
        <v>1</v>
      </c>
    </row>
    <row r="4298" spans="1:10" x14ac:dyDescent="0.25">
      <c r="A4298" s="3" t="str">
        <f t="shared" si="67"/>
        <v>LCALA Basin6/17/2021 (5:00pm-6:00pm)1</v>
      </c>
      <c r="B4298" t="s">
        <v>27</v>
      </c>
      <c r="C4298" t="s">
        <v>42</v>
      </c>
      <c r="D4298" t="s">
        <v>170</v>
      </c>
      <c r="E4298" t="s">
        <v>174</v>
      </c>
      <c r="F4298" s="69">
        <v>10.08849048614502</v>
      </c>
      <c r="G4298" s="69">
        <v>10.140396118164063</v>
      </c>
      <c r="H4298" s="69">
        <v>0.22643429040908813</v>
      </c>
      <c r="I4298" s="69">
        <v>69.977439880371094</v>
      </c>
      <c r="J4298" s="64">
        <v>0</v>
      </c>
    </row>
    <row r="4299" spans="1:10" x14ac:dyDescent="0.25">
      <c r="A4299" s="3" t="str">
        <f t="shared" si="67"/>
        <v>LCALA Basin6/17/2021 (5:00pm-6:00pm)2</v>
      </c>
      <c r="B4299" t="s">
        <v>27</v>
      </c>
      <c r="C4299" t="s">
        <v>42</v>
      </c>
      <c r="D4299" t="s">
        <v>170</v>
      </c>
      <c r="E4299" t="s">
        <v>175</v>
      </c>
      <c r="F4299" s="69">
        <v>9.704401969909668</v>
      </c>
      <c r="G4299" s="69">
        <v>9.7866897583007813</v>
      </c>
      <c r="H4299" s="69">
        <v>0.16016671061515808</v>
      </c>
      <c r="I4299" s="69">
        <v>69.227195739746094</v>
      </c>
      <c r="J4299" s="64">
        <v>0</v>
      </c>
    </row>
    <row r="4300" spans="1:10" x14ac:dyDescent="0.25">
      <c r="A4300" s="3" t="str">
        <f t="shared" si="67"/>
        <v>LCALA Basin6/17/2021 (5:00pm-6:00pm)3</v>
      </c>
      <c r="B4300" t="s">
        <v>27</v>
      </c>
      <c r="C4300" t="s">
        <v>42</v>
      </c>
      <c r="D4300" t="s">
        <v>170</v>
      </c>
      <c r="E4300" t="s">
        <v>176</v>
      </c>
      <c r="F4300" s="69">
        <v>9.6321878433227539</v>
      </c>
      <c r="G4300" s="69">
        <v>9.6166677474975586</v>
      </c>
      <c r="H4300" s="69">
        <v>0.17546902596950531</v>
      </c>
      <c r="I4300" s="69">
        <v>68.384429931640625</v>
      </c>
      <c r="J4300" s="64">
        <v>0</v>
      </c>
    </row>
    <row r="4301" spans="1:10" x14ac:dyDescent="0.25">
      <c r="A4301" s="3" t="str">
        <f t="shared" si="67"/>
        <v>LCALA Basin6/17/2021 (5:00pm-6:00pm)4</v>
      </c>
      <c r="B4301" t="s">
        <v>27</v>
      </c>
      <c r="C4301" t="s">
        <v>42</v>
      </c>
      <c r="D4301" t="s">
        <v>170</v>
      </c>
      <c r="E4301" t="s">
        <v>177</v>
      </c>
      <c r="F4301" s="69">
        <v>9.6111106872558594</v>
      </c>
      <c r="G4301" s="69">
        <v>9.5987434387207031</v>
      </c>
      <c r="H4301" s="69">
        <v>0.18733081221580505</v>
      </c>
      <c r="I4301" s="69">
        <v>67.868232727050781</v>
      </c>
      <c r="J4301" s="64">
        <v>0</v>
      </c>
    </row>
    <row r="4302" spans="1:10" x14ac:dyDescent="0.25">
      <c r="A4302" s="3" t="str">
        <f t="shared" si="67"/>
        <v>LCALA Basin6/17/2021 (5:00pm-6:00pm)5</v>
      </c>
      <c r="B4302" t="s">
        <v>27</v>
      </c>
      <c r="C4302" t="s">
        <v>42</v>
      </c>
      <c r="D4302" t="s">
        <v>170</v>
      </c>
      <c r="E4302" t="s">
        <v>178</v>
      </c>
      <c r="F4302" s="69">
        <v>10.463915824890137</v>
      </c>
      <c r="G4302" s="69">
        <v>10.230110168457031</v>
      </c>
      <c r="H4302" s="69">
        <v>0.22639851272106171</v>
      </c>
      <c r="I4302" s="69">
        <v>67.348129272460938</v>
      </c>
      <c r="J4302" s="64">
        <v>0</v>
      </c>
    </row>
    <row r="4303" spans="1:10" x14ac:dyDescent="0.25">
      <c r="A4303" s="3" t="str">
        <f t="shared" si="67"/>
        <v>LCALA Basin6/17/2021 (5:00pm-6:00pm)6</v>
      </c>
      <c r="B4303" t="s">
        <v>27</v>
      </c>
      <c r="C4303" t="s">
        <v>42</v>
      </c>
      <c r="D4303" t="s">
        <v>170</v>
      </c>
      <c r="E4303" t="s">
        <v>179</v>
      </c>
      <c r="F4303" s="69">
        <v>11.364499092102051</v>
      </c>
      <c r="G4303" s="69">
        <v>11.622702598571777</v>
      </c>
      <c r="H4303" s="69">
        <v>0.30172064900398254</v>
      </c>
      <c r="I4303" s="69">
        <v>67.01092529296875</v>
      </c>
      <c r="J4303" s="64">
        <v>0</v>
      </c>
    </row>
    <row r="4304" spans="1:10" x14ac:dyDescent="0.25">
      <c r="A4304" s="3" t="str">
        <f t="shared" si="67"/>
        <v>LCALA Basin6/17/2021 (5:00pm-6:00pm)7</v>
      </c>
      <c r="B4304" t="s">
        <v>27</v>
      </c>
      <c r="C4304" t="s">
        <v>42</v>
      </c>
      <c r="D4304" t="s">
        <v>170</v>
      </c>
      <c r="E4304" t="s">
        <v>180</v>
      </c>
      <c r="F4304" s="69">
        <v>14.119134902954102</v>
      </c>
      <c r="G4304" s="69">
        <v>14.343694686889648</v>
      </c>
      <c r="H4304" s="69">
        <v>0.4157792329788208</v>
      </c>
      <c r="I4304" s="69">
        <v>66.665283203125</v>
      </c>
      <c r="J4304" s="64">
        <v>0</v>
      </c>
    </row>
    <row r="4305" spans="1:10" x14ac:dyDescent="0.25">
      <c r="A4305" s="3" t="str">
        <f t="shared" si="67"/>
        <v>LCALA Basin6/17/2021 (5:00pm-6:00pm)8</v>
      </c>
      <c r="B4305" t="s">
        <v>27</v>
      </c>
      <c r="C4305" t="s">
        <v>42</v>
      </c>
      <c r="D4305" t="s">
        <v>170</v>
      </c>
      <c r="E4305" t="s">
        <v>181</v>
      </c>
      <c r="F4305" s="69">
        <v>17.587831497192383</v>
      </c>
      <c r="G4305" s="69">
        <v>17.726175308227539</v>
      </c>
      <c r="H4305" s="69">
        <v>0.41090941429138184</v>
      </c>
      <c r="I4305" s="69">
        <v>67.492935180664063</v>
      </c>
      <c r="J4305" s="64">
        <v>0</v>
      </c>
    </row>
    <row r="4306" spans="1:10" x14ac:dyDescent="0.25">
      <c r="A4306" s="3" t="str">
        <f t="shared" si="67"/>
        <v>LCALA Basin6/17/2021 (5:00pm-6:00pm)9</v>
      </c>
      <c r="B4306" t="s">
        <v>27</v>
      </c>
      <c r="C4306" t="s">
        <v>42</v>
      </c>
      <c r="D4306" t="s">
        <v>170</v>
      </c>
      <c r="E4306" t="s">
        <v>182</v>
      </c>
      <c r="F4306" s="69">
        <v>20.546087265014648</v>
      </c>
      <c r="G4306" s="69">
        <v>20.623359680175781</v>
      </c>
      <c r="H4306" s="69">
        <v>0.53553628921508789</v>
      </c>
      <c r="I4306" s="69">
        <v>71.18896484375</v>
      </c>
      <c r="J4306" s="64">
        <v>0</v>
      </c>
    </row>
    <row r="4307" spans="1:10" x14ac:dyDescent="0.25">
      <c r="A4307" s="3" t="str">
        <f t="shared" si="67"/>
        <v>LCALA Basin6/17/2021 (5:00pm-6:00pm)10</v>
      </c>
      <c r="B4307" t="s">
        <v>27</v>
      </c>
      <c r="C4307" t="s">
        <v>42</v>
      </c>
      <c r="D4307" t="s">
        <v>170</v>
      </c>
      <c r="E4307" t="s">
        <v>183</v>
      </c>
      <c r="F4307" s="69">
        <v>20.931537628173828</v>
      </c>
      <c r="G4307" s="69">
        <v>21.417884826660156</v>
      </c>
      <c r="H4307" s="69">
        <v>0.56989145278930664</v>
      </c>
      <c r="I4307" s="69">
        <v>73.9132080078125</v>
      </c>
      <c r="J4307" s="64">
        <v>0</v>
      </c>
    </row>
    <row r="4308" spans="1:10" x14ac:dyDescent="0.25">
      <c r="A4308" s="3" t="str">
        <f t="shared" si="67"/>
        <v>LCALA Basin6/17/2021 (5:00pm-6:00pm)11</v>
      </c>
      <c r="B4308" t="s">
        <v>27</v>
      </c>
      <c r="C4308" t="s">
        <v>42</v>
      </c>
      <c r="D4308" t="s">
        <v>170</v>
      </c>
      <c r="E4308" t="s">
        <v>184</v>
      </c>
      <c r="F4308" s="69">
        <v>21.189456939697266</v>
      </c>
      <c r="G4308" s="69">
        <v>21.498106002807617</v>
      </c>
      <c r="H4308" s="69">
        <v>0.5655665397644043</v>
      </c>
      <c r="I4308" s="69">
        <v>74.819580078125</v>
      </c>
      <c r="J4308" s="64">
        <v>0</v>
      </c>
    </row>
    <row r="4309" spans="1:10" x14ac:dyDescent="0.25">
      <c r="A4309" s="3" t="str">
        <f t="shared" si="67"/>
        <v>LCALA Basin6/17/2021 (5:00pm-6:00pm)12</v>
      </c>
      <c r="B4309" t="s">
        <v>27</v>
      </c>
      <c r="C4309" t="s">
        <v>42</v>
      </c>
      <c r="D4309" t="s">
        <v>170</v>
      </c>
      <c r="E4309" t="s">
        <v>185</v>
      </c>
      <c r="F4309" s="69">
        <v>21.617891311645508</v>
      </c>
      <c r="G4309" s="69">
        <v>22.158157348632813</v>
      </c>
      <c r="H4309" s="69">
        <v>0.59917443990707397</v>
      </c>
      <c r="I4309" s="69">
        <v>79.276786804199219</v>
      </c>
      <c r="J4309" s="64">
        <v>0</v>
      </c>
    </row>
    <row r="4310" spans="1:10" x14ac:dyDescent="0.25">
      <c r="A4310" s="3" t="str">
        <f t="shared" si="67"/>
        <v>LCALA Basin6/17/2021 (5:00pm-6:00pm)13</v>
      </c>
      <c r="B4310" t="s">
        <v>27</v>
      </c>
      <c r="C4310" t="s">
        <v>42</v>
      </c>
      <c r="D4310" t="s">
        <v>170</v>
      </c>
      <c r="E4310" t="s">
        <v>186</v>
      </c>
      <c r="F4310" s="69">
        <v>21.806442260742188</v>
      </c>
      <c r="G4310" s="69">
        <v>22.445224761962891</v>
      </c>
      <c r="H4310" s="69">
        <v>0.53648996353149414</v>
      </c>
      <c r="I4310" s="69">
        <v>83.25250244140625</v>
      </c>
      <c r="J4310" s="64">
        <v>0</v>
      </c>
    </row>
    <row r="4311" spans="1:10" x14ac:dyDescent="0.25">
      <c r="A4311" s="3" t="str">
        <f t="shared" si="67"/>
        <v>LCALA Basin6/17/2021 (5:00pm-6:00pm)14</v>
      </c>
      <c r="B4311" t="s">
        <v>27</v>
      </c>
      <c r="C4311" t="s">
        <v>42</v>
      </c>
      <c r="D4311" t="s">
        <v>170</v>
      </c>
      <c r="E4311" t="s">
        <v>187</v>
      </c>
      <c r="F4311" s="69">
        <v>21.79962158203125</v>
      </c>
      <c r="G4311" s="69">
        <v>22.379714965820313</v>
      </c>
      <c r="H4311" s="69">
        <v>0.46090114116668701</v>
      </c>
      <c r="I4311" s="69">
        <v>84.969375610351563</v>
      </c>
      <c r="J4311" s="64">
        <v>0</v>
      </c>
    </row>
    <row r="4312" spans="1:10" x14ac:dyDescent="0.25">
      <c r="A4312" s="3" t="str">
        <f t="shared" si="67"/>
        <v>LCALA Basin6/17/2021 (5:00pm-6:00pm)15</v>
      </c>
      <c r="B4312" t="s">
        <v>27</v>
      </c>
      <c r="C4312" t="s">
        <v>42</v>
      </c>
      <c r="D4312" t="s">
        <v>170</v>
      </c>
      <c r="E4312" t="s">
        <v>188</v>
      </c>
      <c r="F4312" s="69">
        <v>21.155509948730469</v>
      </c>
      <c r="G4312" s="69">
        <v>21.382045745849609</v>
      </c>
      <c r="H4312" s="69">
        <v>0.31278219819068909</v>
      </c>
      <c r="I4312" s="69">
        <v>85.9327392578125</v>
      </c>
      <c r="J4312" s="64">
        <v>0</v>
      </c>
    </row>
    <row r="4313" spans="1:10" x14ac:dyDescent="0.25">
      <c r="A4313" s="3" t="str">
        <f t="shared" si="67"/>
        <v>LCALA Basin6/17/2021 (5:00pm-6:00pm)16</v>
      </c>
      <c r="B4313" t="s">
        <v>27</v>
      </c>
      <c r="C4313" t="s">
        <v>42</v>
      </c>
      <c r="D4313" t="s">
        <v>170</v>
      </c>
      <c r="E4313" t="s">
        <v>189</v>
      </c>
      <c r="F4313" s="69">
        <v>19.829137802124023</v>
      </c>
      <c r="G4313" s="69">
        <v>19.60260009765625</v>
      </c>
      <c r="H4313" s="69">
        <v>0.31278222799301147</v>
      </c>
      <c r="I4313" s="69">
        <v>85.22332763671875</v>
      </c>
      <c r="J4313" s="64">
        <v>0</v>
      </c>
    </row>
    <row r="4314" spans="1:10" x14ac:dyDescent="0.25">
      <c r="A4314" s="3" t="str">
        <f t="shared" si="67"/>
        <v>LCALA Basin6/17/2021 (5:00pm-6:00pm)17</v>
      </c>
      <c r="B4314" t="s">
        <v>27</v>
      </c>
      <c r="C4314" t="s">
        <v>42</v>
      </c>
      <c r="D4314" t="s">
        <v>170</v>
      </c>
      <c r="E4314" t="s">
        <v>190</v>
      </c>
      <c r="F4314" s="69">
        <v>16.286996841430664</v>
      </c>
      <c r="G4314" s="69">
        <v>16.811515808105469</v>
      </c>
      <c r="H4314" s="69">
        <v>0.4482789933681488</v>
      </c>
      <c r="I4314" s="69">
        <v>84.985733032226563</v>
      </c>
      <c r="J4314" s="64">
        <v>0</v>
      </c>
    </row>
    <row r="4315" spans="1:10" x14ac:dyDescent="0.25">
      <c r="A4315" s="3" t="str">
        <f t="shared" si="67"/>
        <v>LCALA Basin6/17/2021 (5:00pm-6:00pm)18</v>
      </c>
      <c r="B4315" t="s">
        <v>27</v>
      </c>
      <c r="C4315" t="s">
        <v>42</v>
      </c>
      <c r="D4315" t="s">
        <v>170</v>
      </c>
      <c r="E4315" t="s">
        <v>191</v>
      </c>
      <c r="F4315" s="69">
        <v>14.468313217163086</v>
      </c>
      <c r="G4315" s="69">
        <v>13.9571533203125</v>
      </c>
      <c r="H4315" s="69">
        <v>0.41862735152244568</v>
      </c>
      <c r="I4315" s="69">
        <v>83.642875671386719</v>
      </c>
      <c r="J4315" s="64">
        <v>0</v>
      </c>
    </row>
    <row r="4316" spans="1:10" x14ac:dyDescent="0.25">
      <c r="A4316" s="3" t="str">
        <f t="shared" si="67"/>
        <v>LCALA Basin6/17/2021 (5:00pm-6:00pm)19</v>
      </c>
      <c r="B4316" t="s">
        <v>27</v>
      </c>
      <c r="C4316" t="s">
        <v>42</v>
      </c>
      <c r="D4316" t="s">
        <v>170</v>
      </c>
      <c r="E4316" t="s">
        <v>192</v>
      </c>
      <c r="F4316" s="69">
        <v>13.851325035095215</v>
      </c>
      <c r="G4316" s="69">
        <v>14.285327911376953</v>
      </c>
      <c r="H4316" s="69">
        <v>0.33526450395584106</v>
      </c>
      <c r="I4316" s="69">
        <v>81.834564208984375</v>
      </c>
      <c r="J4316" s="64">
        <v>0</v>
      </c>
    </row>
    <row r="4317" spans="1:10" x14ac:dyDescent="0.25">
      <c r="A4317" s="3" t="str">
        <f t="shared" si="67"/>
        <v>LCALA Basin6/17/2021 (5:00pm-6:00pm)20</v>
      </c>
      <c r="B4317" t="s">
        <v>27</v>
      </c>
      <c r="C4317" t="s">
        <v>42</v>
      </c>
      <c r="D4317" t="s">
        <v>170</v>
      </c>
      <c r="E4317" t="s">
        <v>193</v>
      </c>
      <c r="F4317" s="69">
        <v>13.704596519470215</v>
      </c>
      <c r="G4317" s="69">
        <v>13.839614868164063</v>
      </c>
      <c r="H4317" s="69">
        <v>0.33454331755638123</v>
      </c>
      <c r="I4317" s="69">
        <v>78.921798706054688</v>
      </c>
      <c r="J4317" s="64">
        <v>0</v>
      </c>
    </row>
    <row r="4318" spans="1:10" x14ac:dyDescent="0.25">
      <c r="A4318" s="3" t="str">
        <f t="shared" si="67"/>
        <v>LCALA Basin6/17/2021 (5:00pm-6:00pm)21</v>
      </c>
      <c r="B4318" t="s">
        <v>27</v>
      </c>
      <c r="C4318" t="s">
        <v>42</v>
      </c>
      <c r="D4318" t="s">
        <v>170</v>
      </c>
      <c r="E4318" t="s">
        <v>194</v>
      </c>
      <c r="F4318" s="69">
        <v>13.322314262390137</v>
      </c>
      <c r="G4318" s="69">
        <v>13.558445930480957</v>
      </c>
      <c r="H4318" s="69">
        <v>0.35558390617370605</v>
      </c>
      <c r="I4318" s="69">
        <v>75.336479187011719</v>
      </c>
      <c r="J4318" s="64">
        <v>0</v>
      </c>
    </row>
    <row r="4319" spans="1:10" x14ac:dyDescent="0.25">
      <c r="A4319" s="3" t="str">
        <f t="shared" si="67"/>
        <v>LCALA Basin6/17/2021 (5:00pm-6:00pm)22</v>
      </c>
      <c r="B4319" t="s">
        <v>27</v>
      </c>
      <c r="C4319" t="s">
        <v>42</v>
      </c>
      <c r="D4319" t="s">
        <v>170</v>
      </c>
      <c r="E4319" t="s">
        <v>195</v>
      </c>
      <c r="F4319" s="69">
        <v>12.413544654846191</v>
      </c>
      <c r="G4319" s="69">
        <v>12.363559722900391</v>
      </c>
      <c r="H4319" s="69">
        <v>0.32988235354423523</v>
      </c>
      <c r="I4319" s="69">
        <v>72.476699829101563</v>
      </c>
      <c r="J4319" s="64">
        <v>0</v>
      </c>
    </row>
    <row r="4320" spans="1:10" x14ac:dyDescent="0.25">
      <c r="A4320" s="3" t="str">
        <f t="shared" si="67"/>
        <v>LCALA Basin6/17/2021 (5:00pm-6:00pm)23</v>
      </c>
      <c r="B4320" t="s">
        <v>27</v>
      </c>
      <c r="C4320" t="s">
        <v>42</v>
      </c>
      <c r="D4320" t="s">
        <v>170</v>
      </c>
      <c r="E4320" t="s">
        <v>196</v>
      </c>
      <c r="F4320" s="69">
        <v>11.392902374267578</v>
      </c>
      <c r="G4320" s="69">
        <v>11.348087310791016</v>
      </c>
      <c r="H4320" s="69">
        <v>0.2259175181388855</v>
      </c>
      <c r="I4320" s="69">
        <v>71.056800842285156</v>
      </c>
      <c r="J4320" s="64">
        <v>0</v>
      </c>
    </row>
    <row r="4321" spans="1:10" x14ac:dyDescent="0.25">
      <c r="A4321" s="3" t="str">
        <f t="shared" si="67"/>
        <v>LCALA Basin6/17/2021 (5:00pm-6:00pm)24</v>
      </c>
      <c r="B4321" t="s">
        <v>27</v>
      </c>
      <c r="C4321" t="s">
        <v>42</v>
      </c>
      <c r="D4321" t="s">
        <v>170</v>
      </c>
      <c r="E4321" t="s">
        <v>197</v>
      </c>
      <c r="F4321" s="69">
        <v>10.732654571533203</v>
      </c>
      <c r="G4321" s="69">
        <v>10.526152610778809</v>
      </c>
      <c r="H4321" s="69">
        <v>0.24763774871826172</v>
      </c>
      <c r="I4321" s="69">
        <v>69.596282958984375</v>
      </c>
      <c r="J4321" s="64">
        <v>0</v>
      </c>
    </row>
    <row r="4322" spans="1:10" x14ac:dyDescent="0.25">
      <c r="A4322" s="3" t="str">
        <f t="shared" si="67"/>
        <v>LCALA Basin7/9/2021 (5:50pm-8:55pm)1</v>
      </c>
      <c r="B4322" t="s">
        <v>27</v>
      </c>
      <c r="C4322" t="s">
        <v>42</v>
      </c>
      <c r="D4322" t="s">
        <v>171</v>
      </c>
      <c r="E4322" t="s">
        <v>174</v>
      </c>
      <c r="F4322" s="69">
        <v>10.50147819519043</v>
      </c>
      <c r="G4322" s="69">
        <v>10.293670654296875</v>
      </c>
      <c r="H4322" s="69">
        <v>0.1240970641374588</v>
      </c>
      <c r="I4322" s="69">
        <v>72.914741516113281</v>
      </c>
      <c r="J4322" s="64">
        <v>0</v>
      </c>
    </row>
    <row r="4323" spans="1:10" x14ac:dyDescent="0.25">
      <c r="A4323" s="3" t="str">
        <f t="shared" si="67"/>
        <v>LCALA Basin7/9/2021 (5:50pm-8:55pm)2</v>
      </c>
      <c r="B4323" t="s">
        <v>27</v>
      </c>
      <c r="C4323" t="s">
        <v>42</v>
      </c>
      <c r="D4323" t="s">
        <v>171</v>
      </c>
      <c r="E4323" t="s">
        <v>175</v>
      </c>
      <c r="F4323" s="69">
        <v>10.192571640014648</v>
      </c>
      <c r="G4323" s="69">
        <v>9.9436635971069336</v>
      </c>
      <c r="H4323" s="69">
        <v>0.11541754752397537</v>
      </c>
      <c r="I4323" s="69">
        <v>72.381141662597656</v>
      </c>
      <c r="J4323" s="64">
        <v>0</v>
      </c>
    </row>
    <row r="4324" spans="1:10" x14ac:dyDescent="0.25">
      <c r="A4324" s="3" t="str">
        <f t="shared" si="67"/>
        <v>LCALA Basin7/9/2021 (5:50pm-8:55pm)3</v>
      </c>
      <c r="B4324" t="s">
        <v>27</v>
      </c>
      <c r="C4324" t="s">
        <v>42</v>
      </c>
      <c r="D4324" t="s">
        <v>171</v>
      </c>
      <c r="E4324" t="s">
        <v>176</v>
      </c>
      <c r="F4324" s="69">
        <v>9.9218473434448242</v>
      </c>
      <c r="G4324" s="69">
        <v>9.7943277359008789</v>
      </c>
      <c r="H4324" s="69">
        <v>0.1109500527381897</v>
      </c>
      <c r="I4324" s="69">
        <v>71.813613891601563</v>
      </c>
      <c r="J4324" s="64">
        <v>0</v>
      </c>
    </row>
    <row r="4325" spans="1:10" x14ac:dyDescent="0.25">
      <c r="A4325" s="3" t="str">
        <f t="shared" si="67"/>
        <v>LCALA Basin7/9/2021 (5:50pm-8:55pm)4</v>
      </c>
      <c r="B4325" t="s">
        <v>27</v>
      </c>
      <c r="C4325" t="s">
        <v>42</v>
      </c>
      <c r="D4325" t="s">
        <v>171</v>
      </c>
      <c r="E4325" t="s">
        <v>177</v>
      </c>
      <c r="F4325" s="69">
        <v>10.017090797424316</v>
      </c>
      <c r="G4325" s="69">
        <v>9.754486083984375</v>
      </c>
      <c r="H4325" s="69">
        <v>0.12130996584892273</v>
      </c>
      <c r="I4325" s="69">
        <v>71.236846923828125</v>
      </c>
      <c r="J4325" s="64">
        <v>0</v>
      </c>
    </row>
    <row r="4326" spans="1:10" x14ac:dyDescent="0.25">
      <c r="A4326" s="3" t="str">
        <f t="shared" si="67"/>
        <v>LCALA Basin7/9/2021 (5:50pm-8:55pm)5</v>
      </c>
      <c r="B4326" t="s">
        <v>27</v>
      </c>
      <c r="C4326" t="s">
        <v>42</v>
      </c>
      <c r="D4326" t="s">
        <v>171</v>
      </c>
      <c r="E4326" t="s">
        <v>178</v>
      </c>
      <c r="F4326" s="69">
        <v>10.496667861938477</v>
      </c>
      <c r="G4326" s="69">
        <v>10.281754493713379</v>
      </c>
      <c r="H4326" s="69">
        <v>0.14951211214065552</v>
      </c>
      <c r="I4326" s="69">
        <v>70.796249389648438</v>
      </c>
      <c r="J4326" s="64">
        <v>0</v>
      </c>
    </row>
    <row r="4327" spans="1:10" x14ac:dyDescent="0.25">
      <c r="A4327" s="3" t="str">
        <f t="shared" si="67"/>
        <v>LCALA Basin7/9/2021 (5:50pm-8:55pm)6</v>
      </c>
      <c r="B4327" t="s">
        <v>27</v>
      </c>
      <c r="C4327" t="s">
        <v>42</v>
      </c>
      <c r="D4327" t="s">
        <v>171</v>
      </c>
      <c r="E4327" t="s">
        <v>179</v>
      </c>
      <c r="F4327" s="69">
        <v>12.00543212890625</v>
      </c>
      <c r="G4327" s="69">
        <v>11.669953346252441</v>
      </c>
      <c r="H4327" s="69">
        <v>0.18766830861568451</v>
      </c>
      <c r="I4327" s="69">
        <v>70.467109680175781</v>
      </c>
      <c r="J4327" s="64">
        <v>0</v>
      </c>
    </row>
    <row r="4328" spans="1:10" x14ac:dyDescent="0.25">
      <c r="A4328" s="3" t="str">
        <f t="shared" si="67"/>
        <v>LCALA Basin7/9/2021 (5:50pm-8:55pm)7</v>
      </c>
      <c r="B4328" t="s">
        <v>27</v>
      </c>
      <c r="C4328" t="s">
        <v>42</v>
      </c>
      <c r="D4328" t="s">
        <v>171</v>
      </c>
      <c r="E4328" t="s">
        <v>180</v>
      </c>
      <c r="F4328" s="69">
        <v>14.1767578125</v>
      </c>
      <c r="G4328" s="69">
        <v>14.221470832824707</v>
      </c>
      <c r="H4328" s="69">
        <v>0.35658946633338928</v>
      </c>
      <c r="I4328" s="69">
        <v>70.090080261230469</v>
      </c>
      <c r="J4328" s="64">
        <v>0</v>
      </c>
    </row>
    <row r="4329" spans="1:10" x14ac:dyDescent="0.25">
      <c r="A4329" s="3" t="str">
        <f t="shared" si="67"/>
        <v>LCALA Basin7/9/2021 (5:50pm-8:55pm)8</v>
      </c>
      <c r="B4329" t="s">
        <v>27</v>
      </c>
      <c r="C4329" t="s">
        <v>42</v>
      </c>
      <c r="D4329" t="s">
        <v>171</v>
      </c>
      <c r="E4329" t="s">
        <v>181</v>
      </c>
      <c r="F4329" s="69">
        <v>16.585681915283203</v>
      </c>
      <c r="G4329" s="69">
        <v>16.963390350341797</v>
      </c>
      <c r="H4329" s="69">
        <v>0.50982856750488281</v>
      </c>
      <c r="I4329" s="69">
        <v>70.420501708984375</v>
      </c>
      <c r="J4329" s="64">
        <v>0</v>
      </c>
    </row>
    <row r="4330" spans="1:10" x14ac:dyDescent="0.25">
      <c r="A4330" s="3" t="str">
        <f t="shared" si="67"/>
        <v>LCALA Basin7/9/2021 (5:50pm-8:55pm)9</v>
      </c>
      <c r="B4330" t="s">
        <v>27</v>
      </c>
      <c r="C4330" t="s">
        <v>42</v>
      </c>
      <c r="D4330" t="s">
        <v>171</v>
      </c>
      <c r="E4330" t="s">
        <v>182</v>
      </c>
      <c r="F4330" s="69">
        <v>18.311712265014648</v>
      </c>
      <c r="G4330" s="69">
        <v>18.412519454956055</v>
      </c>
      <c r="H4330" s="69">
        <v>0.4110507071018219</v>
      </c>
      <c r="I4330" s="69">
        <v>72.810722351074219</v>
      </c>
      <c r="J4330" s="64">
        <v>0</v>
      </c>
    </row>
    <row r="4331" spans="1:10" x14ac:dyDescent="0.25">
      <c r="A4331" s="3" t="str">
        <f t="shared" si="67"/>
        <v>LCALA Basin7/9/2021 (5:50pm-8:55pm)10</v>
      </c>
      <c r="B4331" t="s">
        <v>27</v>
      </c>
      <c r="C4331" t="s">
        <v>42</v>
      </c>
      <c r="D4331" t="s">
        <v>171</v>
      </c>
      <c r="E4331" t="s">
        <v>183</v>
      </c>
      <c r="F4331" s="69">
        <v>19.266195297241211</v>
      </c>
      <c r="G4331" s="69">
        <v>19.33917236328125</v>
      </c>
      <c r="H4331" s="69">
        <v>0.48003107309341431</v>
      </c>
      <c r="I4331" s="69">
        <v>76.31842041015625</v>
      </c>
      <c r="J4331" s="64">
        <v>0</v>
      </c>
    </row>
    <row r="4332" spans="1:10" x14ac:dyDescent="0.25">
      <c r="A4332" s="3" t="str">
        <f t="shared" si="67"/>
        <v>LCALA Basin7/9/2021 (5:50pm-8:55pm)11</v>
      </c>
      <c r="B4332" t="s">
        <v>27</v>
      </c>
      <c r="C4332" t="s">
        <v>42</v>
      </c>
      <c r="D4332" t="s">
        <v>171</v>
      </c>
      <c r="E4332" t="s">
        <v>184</v>
      </c>
      <c r="F4332" s="69">
        <v>19.730648040771484</v>
      </c>
      <c r="G4332" s="69">
        <v>20.213289260864258</v>
      </c>
      <c r="H4332" s="69">
        <v>0.50235098600387573</v>
      </c>
      <c r="I4332" s="69">
        <v>81.0447998046875</v>
      </c>
      <c r="J4332" s="64">
        <v>0</v>
      </c>
    </row>
    <row r="4333" spans="1:10" x14ac:dyDescent="0.25">
      <c r="A4333" s="3" t="str">
        <f t="shared" si="67"/>
        <v>LCALA Basin7/9/2021 (5:50pm-8:55pm)12</v>
      </c>
      <c r="B4333" t="s">
        <v>27</v>
      </c>
      <c r="C4333" t="s">
        <v>42</v>
      </c>
      <c r="D4333" t="s">
        <v>171</v>
      </c>
      <c r="E4333" t="s">
        <v>185</v>
      </c>
      <c r="F4333" s="69">
        <v>20.305221557617188</v>
      </c>
      <c r="G4333" s="69">
        <v>20.800241470336914</v>
      </c>
      <c r="H4333" s="69">
        <v>0.52921408414840698</v>
      </c>
      <c r="I4333" s="69">
        <v>83.724159240722656</v>
      </c>
      <c r="J4333" s="64">
        <v>0</v>
      </c>
    </row>
    <row r="4334" spans="1:10" x14ac:dyDescent="0.25">
      <c r="A4334" s="3" t="str">
        <f t="shared" si="67"/>
        <v>LCALA Basin7/9/2021 (5:50pm-8:55pm)13</v>
      </c>
      <c r="B4334" t="s">
        <v>27</v>
      </c>
      <c r="C4334" t="s">
        <v>42</v>
      </c>
      <c r="D4334" t="s">
        <v>171</v>
      </c>
      <c r="E4334" t="s">
        <v>186</v>
      </c>
      <c r="F4334" s="69">
        <v>20.539457321166992</v>
      </c>
      <c r="G4334" s="69">
        <v>20.734380722045898</v>
      </c>
      <c r="H4334" s="69">
        <v>0.44756349921226501</v>
      </c>
      <c r="I4334" s="69">
        <v>85.9039306640625</v>
      </c>
      <c r="J4334" s="64">
        <v>0</v>
      </c>
    </row>
    <row r="4335" spans="1:10" x14ac:dyDescent="0.25">
      <c r="A4335" s="3" t="str">
        <f t="shared" si="67"/>
        <v>LCALA Basin7/9/2021 (5:50pm-8:55pm)14</v>
      </c>
      <c r="B4335" t="s">
        <v>27</v>
      </c>
      <c r="C4335" t="s">
        <v>42</v>
      </c>
      <c r="D4335" t="s">
        <v>171</v>
      </c>
      <c r="E4335" t="s">
        <v>187</v>
      </c>
      <c r="F4335" s="69">
        <v>20.528619766235352</v>
      </c>
      <c r="G4335" s="69">
        <v>20.207664489746094</v>
      </c>
      <c r="H4335" s="69">
        <v>0.34121626615524292</v>
      </c>
      <c r="I4335" s="69">
        <v>88.110092163085938</v>
      </c>
      <c r="J4335" s="64">
        <v>0</v>
      </c>
    </row>
    <row r="4336" spans="1:10" x14ac:dyDescent="0.25">
      <c r="A4336" s="3" t="str">
        <f t="shared" si="67"/>
        <v>LCALA Basin7/9/2021 (5:50pm-8:55pm)15</v>
      </c>
      <c r="B4336" t="s">
        <v>27</v>
      </c>
      <c r="C4336" t="s">
        <v>42</v>
      </c>
      <c r="D4336" t="s">
        <v>171</v>
      </c>
      <c r="E4336" t="s">
        <v>188</v>
      </c>
      <c r="F4336" s="69">
        <v>19.683700561523438</v>
      </c>
      <c r="G4336" s="69">
        <v>19.754487991333008</v>
      </c>
      <c r="H4336" s="69">
        <v>0.14344185590744019</v>
      </c>
      <c r="I4336" s="69">
        <v>89.145622253417969</v>
      </c>
      <c r="J4336" s="64">
        <v>0</v>
      </c>
    </row>
    <row r="4337" spans="1:10" x14ac:dyDescent="0.25">
      <c r="A4337" s="3" t="str">
        <f t="shared" si="67"/>
        <v>LCALA Basin7/9/2021 (5:50pm-8:55pm)16</v>
      </c>
      <c r="B4337" t="s">
        <v>27</v>
      </c>
      <c r="C4337" t="s">
        <v>42</v>
      </c>
      <c r="D4337" t="s">
        <v>171</v>
      </c>
      <c r="E4337" t="s">
        <v>189</v>
      </c>
      <c r="F4337" s="69">
        <v>18.431846618652344</v>
      </c>
      <c r="G4337" s="69">
        <v>18.361061096191406</v>
      </c>
      <c r="H4337" s="69">
        <v>0.14344187080860138</v>
      </c>
      <c r="I4337" s="69">
        <v>89.980758666992188</v>
      </c>
      <c r="J4337" s="64">
        <v>0</v>
      </c>
    </row>
    <row r="4338" spans="1:10" x14ac:dyDescent="0.25">
      <c r="A4338" s="3" t="str">
        <f t="shared" si="67"/>
        <v>LCALA Basin7/9/2021 (5:50pm-8:55pm)17</v>
      </c>
      <c r="B4338" t="s">
        <v>27</v>
      </c>
      <c r="C4338" t="s">
        <v>42</v>
      </c>
      <c r="D4338" t="s">
        <v>171</v>
      </c>
      <c r="E4338" t="s">
        <v>190</v>
      </c>
      <c r="F4338" s="69">
        <v>16.348350524902344</v>
      </c>
      <c r="G4338" s="69">
        <v>16.041191101074219</v>
      </c>
      <c r="H4338" s="69">
        <v>0.20889601111412048</v>
      </c>
      <c r="I4338" s="69">
        <v>90.590606689453125</v>
      </c>
      <c r="J4338" s="64">
        <v>0</v>
      </c>
    </row>
    <row r="4339" spans="1:10" x14ac:dyDescent="0.25">
      <c r="A4339" s="3" t="str">
        <f t="shared" si="67"/>
        <v>LCALA Basin7/9/2021 (5:50pm-8:55pm)18</v>
      </c>
      <c r="B4339" t="s">
        <v>27</v>
      </c>
      <c r="C4339" t="s">
        <v>42</v>
      </c>
      <c r="D4339" t="s">
        <v>171</v>
      </c>
      <c r="E4339" t="s">
        <v>191</v>
      </c>
      <c r="F4339" s="69">
        <v>15.16077995300293</v>
      </c>
      <c r="G4339" s="69">
        <v>14.636487007141113</v>
      </c>
      <c r="H4339" s="69">
        <v>0.32830324769020081</v>
      </c>
      <c r="I4339" s="69">
        <v>89.846847534179688</v>
      </c>
      <c r="J4339" s="64">
        <v>0</v>
      </c>
    </row>
    <row r="4340" spans="1:10" x14ac:dyDescent="0.25">
      <c r="A4340" s="3" t="str">
        <f t="shared" si="67"/>
        <v>LCALA Basin7/9/2021 (5:50pm-8:55pm)19</v>
      </c>
      <c r="B4340" t="s">
        <v>27</v>
      </c>
      <c r="C4340" t="s">
        <v>42</v>
      </c>
      <c r="D4340" t="s">
        <v>171</v>
      </c>
      <c r="E4340" t="s">
        <v>192</v>
      </c>
      <c r="F4340" s="69">
        <v>14.49293327331543</v>
      </c>
      <c r="G4340" s="69">
        <v>13.194024085998535</v>
      </c>
      <c r="H4340" s="69">
        <v>0.30202499032020569</v>
      </c>
      <c r="I4340" s="69">
        <v>88.292991638183594</v>
      </c>
      <c r="J4340" s="64">
        <v>0</v>
      </c>
    </row>
    <row r="4341" spans="1:10" x14ac:dyDescent="0.25">
      <c r="A4341" s="3" t="str">
        <f t="shared" si="67"/>
        <v>LCALA Basin7/9/2021 (5:50pm-8:55pm)20</v>
      </c>
      <c r="B4341" t="s">
        <v>27</v>
      </c>
      <c r="C4341" t="s">
        <v>42</v>
      </c>
      <c r="D4341" t="s">
        <v>171</v>
      </c>
      <c r="E4341" t="s">
        <v>193</v>
      </c>
      <c r="F4341" s="69">
        <v>14.04854679107666</v>
      </c>
      <c r="G4341" s="69">
        <v>13.249970436096191</v>
      </c>
      <c r="H4341" s="69">
        <v>0.29626002907752991</v>
      </c>
      <c r="I4341" s="69">
        <v>85.555435180664063</v>
      </c>
      <c r="J4341" s="64">
        <v>0</v>
      </c>
    </row>
    <row r="4342" spans="1:10" x14ac:dyDescent="0.25">
      <c r="A4342" s="3" t="str">
        <f t="shared" si="67"/>
        <v>LCALA Basin7/9/2021 (5:50pm-8:55pm)21</v>
      </c>
      <c r="B4342" t="s">
        <v>27</v>
      </c>
      <c r="C4342" t="s">
        <v>42</v>
      </c>
      <c r="D4342" t="s">
        <v>171</v>
      </c>
      <c r="E4342" t="s">
        <v>194</v>
      </c>
      <c r="F4342" s="69">
        <v>13.849576950073242</v>
      </c>
      <c r="G4342" s="69">
        <v>13.250024795532227</v>
      </c>
      <c r="H4342" s="69">
        <v>0.27019795775413513</v>
      </c>
      <c r="I4342" s="69">
        <v>82.089187622070313</v>
      </c>
      <c r="J4342" s="64">
        <v>0</v>
      </c>
    </row>
    <row r="4343" spans="1:10" x14ac:dyDescent="0.25">
      <c r="A4343" s="3" t="str">
        <f t="shared" si="67"/>
        <v>LCALA Basin7/9/2021 (5:50pm-8:55pm)22</v>
      </c>
      <c r="B4343" t="s">
        <v>27</v>
      </c>
      <c r="C4343" t="s">
        <v>42</v>
      </c>
      <c r="D4343" t="s">
        <v>171</v>
      </c>
      <c r="E4343" t="s">
        <v>195</v>
      </c>
      <c r="F4343" s="69">
        <v>12.821782112121582</v>
      </c>
      <c r="G4343" s="69">
        <v>13.029707908630371</v>
      </c>
      <c r="H4343" s="69">
        <v>0.20944498479366302</v>
      </c>
      <c r="I4343" s="69">
        <v>78.744926452636719</v>
      </c>
      <c r="J4343" s="64">
        <v>0</v>
      </c>
    </row>
    <row r="4344" spans="1:10" x14ac:dyDescent="0.25">
      <c r="A4344" s="3" t="str">
        <f t="shared" si="67"/>
        <v>LCALA Basin7/9/2021 (5:50pm-8:55pm)23</v>
      </c>
      <c r="B4344" t="s">
        <v>27</v>
      </c>
      <c r="C4344" t="s">
        <v>42</v>
      </c>
      <c r="D4344" t="s">
        <v>171</v>
      </c>
      <c r="E4344" t="s">
        <v>196</v>
      </c>
      <c r="F4344" s="69">
        <v>11.73483943939209</v>
      </c>
      <c r="G4344" s="69">
        <v>11.807405471801758</v>
      </c>
      <c r="H4344" s="69">
        <v>0.17313393950462341</v>
      </c>
      <c r="I4344" s="69">
        <v>77.078964233398438</v>
      </c>
      <c r="J4344" s="64">
        <v>0</v>
      </c>
    </row>
    <row r="4345" spans="1:10" x14ac:dyDescent="0.25">
      <c r="A4345" s="3" t="str">
        <f t="shared" si="67"/>
        <v>LCALA Basin7/9/2021 (5:50pm-8:55pm)24</v>
      </c>
      <c r="B4345" t="s">
        <v>27</v>
      </c>
      <c r="C4345" t="s">
        <v>42</v>
      </c>
      <c r="D4345" t="s">
        <v>171</v>
      </c>
      <c r="E4345" t="s">
        <v>197</v>
      </c>
      <c r="F4345" s="69">
        <v>11.038191795349121</v>
      </c>
      <c r="G4345" s="69">
        <v>10.930459976196289</v>
      </c>
      <c r="H4345" s="69">
        <v>0.16883938014507294</v>
      </c>
      <c r="I4345" s="69">
        <v>75.872161865234375</v>
      </c>
      <c r="J4345" s="64">
        <v>0</v>
      </c>
    </row>
    <row r="4346" spans="1:10" x14ac:dyDescent="0.25">
      <c r="A4346" s="3" t="str">
        <f t="shared" si="67"/>
        <v>LCALA Basin8/27/2021 (5:00pm-6:00pm)1</v>
      </c>
      <c r="B4346" t="s">
        <v>27</v>
      </c>
      <c r="C4346" t="s">
        <v>42</v>
      </c>
      <c r="D4346" t="s">
        <v>172</v>
      </c>
      <c r="E4346" t="s">
        <v>174</v>
      </c>
      <c r="F4346" s="69">
        <v>10.523808479309082</v>
      </c>
      <c r="G4346" s="69">
        <v>10.740028381347656</v>
      </c>
      <c r="H4346" s="69">
        <v>0.18990246951580048</v>
      </c>
      <c r="I4346" s="69">
        <v>74.001579284667969</v>
      </c>
      <c r="J4346" s="64">
        <v>0</v>
      </c>
    </row>
    <row r="4347" spans="1:10" x14ac:dyDescent="0.25">
      <c r="A4347" s="3" t="str">
        <f t="shared" si="67"/>
        <v>LCALA Basin8/27/2021 (5:00pm-6:00pm)2</v>
      </c>
      <c r="B4347" t="s">
        <v>27</v>
      </c>
      <c r="C4347" t="s">
        <v>42</v>
      </c>
      <c r="D4347" t="s">
        <v>172</v>
      </c>
      <c r="E4347" t="s">
        <v>175</v>
      </c>
      <c r="F4347" s="69">
        <v>10.151394844055176</v>
      </c>
      <c r="G4347" s="69">
        <v>10.297436714172363</v>
      </c>
      <c r="H4347" s="69">
        <v>0.18028825521469116</v>
      </c>
      <c r="I4347" s="69">
        <v>72.415420532226563</v>
      </c>
      <c r="J4347" s="64">
        <v>0</v>
      </c>
    </row>
    <row r="4348" spans="1:10" x14ac:dyDescent="0.25">
      <c r="A4348" s="3" t="str">
        <f t="shared" si="67"/>
        <v>LCALA Basin8/27/2021 (5:00pm-6:00pm)3</v>
      </c>
      <c r="B4348" t="s">
        <v>27</v>
      </c>
      <c r="C4348" t="s">
        <v>42</v>
      </c>
      <c r="D4348" t="s">
        <v>172</v>
      </c>
      <c r="E4348" t="s">
        <v>176</v>
      </c>
      <c r="F4348" s="69">
        <v>9.8053960800170898</v>
      </c>
      <c r="G4348" s="69">
        <v>9.9497699737548828</v>
      </c>
      <c r="H4348" s="69">
        <v>0.15997962653636932</v>
      </c>
      <c r="I4348" s="69">
        <v>71.055717468261719</v>
      </c>
      <c r="J4348" s="64">
        <v>0</v>
      </c>
    </row>
    <row r="4349" spans="1:10" x14ac:dyDescent="0.25">
      <c r="A4349" s="3" t="str">
        <f t="shared" si="67"/>
        <v>LCALA Basin8/27/2021 (5:00pm-6:00pm)4</v>
      </c>
      <c r="B4349" t="s">
        <v>27</v>
      </c>
      <c r="C4349" t="s">
        <v>42</v>
      </c>
      <c r="D4349" t="s">
        <v>172</v>
      </c>
      <c r="E4349" t="s">
        <v>177</v>
      </c>
      <c r="F4349" s="69">
        <v>9.8203125</v>
      </c>
      <c r="G4349" s="69">
        <v>9.8634500503540039</v>
      </c>
      <c r="H4349" s="69">
        <v>0.14977926015853882</v>
      </c>
      <c r="I4349" s="69">
        <v>70.153144836425781</v>
      </c>
      <c r="J4349" s="64">
        <v>0</v>
      </c>
    </row>
    <row r="4350" spans="1:10" x14ac:dyDescent="0.25">
      <c r="A4350" s="3" t="str">
        <f t="shared" si="67"/>
        <v>LCALA Basin8/27/2021 (5:00pm-6:00pm)5</v>
      </c>
      <c r="B4350" t="s">
        <v>27</v>
      </c>
      <c r="C4350" t="s">
        <v>42</v>
      </c>
      <c r="D4350" t="s">
        <v>172</v>
      </c>
      <c r="E4350" t="s">
        <v>178</v>
      </c>
      <c r="F4350" s="69">
        <v>10.048652648925781</v>
      </c>
      <c r="G4350" s="69">
        <v>10.387216567993164</v>
      </c>
      <c r="H4350" s="69">
        <v>0.21444511413574219</v>
      </c>
      <c r="I4350" s="69">
        <v>69.318679809570313</v>
      </c>
      <c r="J4350" s="64">
        <v>0</v>
      </c>
    </row>
    <row r="4351" spans="1:10" x14ac:dyDescent="0.25">
      <c r="A4351" s="3" t="str">
        <f t="shared" si="67"/>
        <v>LCALA Basin8/27/2021 (5:00pm-6:00pm)6</v>
      </c>
      <c r="B4351" t="s">
        <v>27</v>
      </c>
      <c r="C4351" t="s">
        <v>42</v>
      </c>
      <c r="D4351" t="s">
        <v>172</v>
      </c>
      <c r="E4351" t="s">
        <v>179</v>
      </c>
      <c r="F4351" s="69">
        <v>11.909143447875977</v>
      </c>
      <c r="G4351" s="69">
        <v>12.312658309936523</v>
      </c>
      <c r="H4351" s="69">
        <v>0.33997669816017151</v>
      </c>
      <c r="I4351" s="69">
        <v>68.599876403808594</v>
      </c>
      <c r="J4351" s="64">
        <v>0</v>
      </c>
    </row>
    <row r="4352" spans="1:10" x14ac:dyDescent="0.25">
      <c r="A4352" s="3" t="str">
        <f t="shared" si="67"/>
        <v>LCALA Basin8/27/2021 (5:00pm-6:00pm)7</v>
      </c>
      <c r="B4352" t="s">
        <v>27</v>
      </c>
      <c r="C4352" t="s">
        <v>42</v>
      </c>
      <c r="D4352" t="s">
        <v>172</v>
      </c>
      <c r="E4352" t="s">
        <v>180</v>
      </c>
      <c r="F4352" s="69">
        <v>15.688094139099121</v>
      </c>
      <c r="G4352" s="69">
        <v>16.069805145263672</v>
      </c>
      <c r="H4352" s="69">
        <v>0.33248889446258545</v>
      </c>
      <c r="I4352" s="69">
        <v>67.781837463378906</v>
      </c>
      <c r="J4352" s="64">
        <v>0</v>
      </c>
    </row>
    <row r="4353" spans="1:10" x14ac:dyDescent="0.25">
      <c r="A4353" s="3" t="str">
        <f t="shared" si="67"/>
        <v>LCALA Basin8/27/2021 (5:00pm-6:00pm)8</v>
      </c>
      <c r="B4353" t="s">
        <v>27</v>
      </c>
      <c r="C4353" t="s">
        <v>42</v>
      </c>
      <c r="D4353" t="s">
        <v>172</v>
      </c>
      <c r="E4353" t="s">
        <v>181</v>
      </c>
      <c r="F4353" s="69">
        <v>21.629293441772461</v>
      </c>
      <c r="G4353" s="69">
        <v>21.357524871826172</v>
      </c>
      <c r="H4353" s="69">
        <v>0.27515032887458801</v>
      </c>
      <c r="I4353" s="69">
        <v>67.630355834960938</v>
      </c>
      <c r="J4353" s="64">
        <v>0</v>
      </c>
    </row>
    <row r="4354" spans="1:10" x14ac:dyDescent="0.25">
      <c r="A4354" s="3" t="str">
        <f t="shared" si="67"/>
        <v>LCALA Basin8/27/2021 (5:00pm-6:00pm)9</v>
      </c>
      <c r="B4354" t="s">
        <v>27</v>
      </c>
      <c r="C4354" t="s">
        <v>42</v>
      </c>
      <c r="D4354" t="s">
        <v>172</v>
      </c>
      <c r="E4354" t="s">
        <v>182</v>
      </c>
      <c r="F4354" s="69">
        <v>27.451236724853516</v>
      </c>
      <c r="G4354" s="69">
        <v>27.206335067749023</v>
      </c>
      <c r="H4354" s="69">
        <v>0.31415942311286926</v>
      </c>
      <c r="I4354" s="69">
        <v>70.614471435546875</v>
      </c>
      <c r="J4354" s="64">
        <v>0</v>
      </c>
    </row>
    <row r="4355" spans="1:10" x14ac:dyDescent="0.25">
      <c r="A4355" s="3" t="str">
        <f t="shared" ref="A4355:A4418" si="68">B4355&amp;C4355&amp;D4355&amp;E4355</f>
        <v>LCALA Basin8/27/2021 (5:00pm-6:00pm)10</v>
      </c>
      <c r="B4355" t="s">
        <v>27</v>
      </c>
      <c r="C4355" t="s">
        <v>42</v>
      </c>
      <c r="D4355" t="s">
        <v>172</v>
      </c>
      <c r="E4355" t="s">
        <v>183</v>
      </c>
      <c r="F4355" s="69">
        <v>30.081762313842773</v>
      </c>
      <c r="G4355" s="69">
        <v>29.802366256713867</v>
      </c>
      <c r="H4355" s="69">
        <v>0.3409574031829834</v>
      </c>
      <c r="I4355" s="69">
        <v>75.838020324707031</v>
      </c>
      <c r="J4355" s="64">
        <v>0</v>
      </c>
    </row>
    <row r="4356" spans="1:10" x14ac:dyDescent="0.25">
      <c r="A4356" s="3" t="str">
        <f t="shared" si="68"/>
        <v>LCALA Basin8/27/2021 (5:00pm-6:00pm)11</v>
      </c>
      <c r="B4356" t="s">
        <v>27</v>
      </c>
      <c r="C4356" t="s">
        <v>42</v>
      </c>
      <c r="D4356" t="s">
        <v>172</v>
      </c>
      <c r="E4356" t="s">
        <v>184</v>
      </c>
      <c r="F4356" s="69">
        <v>32.456027984619141</v>
      </c>
      <c r="G4356" s="69">
        <v>32.08929443359375</v>
      </c>
      <c r="H4356" s="69">
        <v>0.37286189198493958</v>
      </c>
      <c r="I4356" s="69">
        <v>81.014945983886719</v>
      </c>
      <c r="J4356" s="64">
        <v>0</v>
      </c>
    </row>
    <row r="4357" spans="1:10" x14ac:dyDescent="0.25">
      <c r="A4357" s="3" t="str">
        <f t="shared" si="68"/>
        <v>LCALA Basin8/27/2021 (5:00pm-6:00pm)12</v>
      </c>
      <c r="B4357" t="s">
        <v>27</v>
      </c>
      <c r="C4357" t="s">
        <v>42</v>
      </c>
      <c r="D4357" t="s">
        <v>172</v>
      </c>
      <c r="E4357" t="s">
        <v>185</v>
      </c>
      <c r="F4357" s="69">
        <v>35.134361267089844</v>
      </c>
      <c r="G4357" s="69">
        <v>34.452888488769531</v>
      </c>
      <c r="H4357" s="69">
        <v>0.38049238920211792</v>
      </c>
      <c r="I4357" s="69">
        <v>85.319854736328125</v>
      </c>
      <c r="J4357" s="64">
        <v>0</v>
      </c>
    </row>
    <row r="4358" spans="1:10" x14ac:dyDescent="0.25">
      <c r="A4358" s="3" t="str">
        <f t="shared" si="68"/>
        <v>LCALA Basin8/27/2021 (5:00pm-6:00pm)13</v>
      </c>
      <c r="B4358" t="s">
        <v>27</v>
      </c>
      <c r="C4358" t="s">
        <v>42</v>
      </c>
      <c r="D4358" t="s">
        <v>172</v>
      </c>
      <c r="E4358" t="s">
        <v>186</v>
      </c>
      <c r="F4358" s="69">
        <v>36.186363220214844</v>
      </c>
      <c r="G4358" s="69">
        <v>35.643722534179688</v>
      </c>
      <c r="H4358" s="69">
        <v>0.3696114718914032</v>
      </c>
      <c r="I4358" s="69">
        <v>88.624282836914063</v>
      </c>
      <c r="J4358" s="64">
        <v>0</v>
      </c>
    </row>
    <row r="4359" spans="1:10" x14ac:dyDescent="0.25">
      <c r="A4359" s="3" t="str">
        <f t="shared" si="68"/>
        <v>LCALA Basin8/27/2021 (5:00pm-6:00pm)14</v>
      </c>
      <c r="B4359" t="s">
        <v>27</v>
      </c>
      <c r="C4359" t="s">
        <v>42</v>
      </c>
      <c r="D4359" t="s">
        <v>172</v>
      </c>
      <c r="E4359" t="s">
        <v>187</v>
      </c>
      <c r="F4359" s="69">
        <v>38.019546508789063</v>
      </c>
      <c r="G4359" s="69">
        <v>37.420993804931641</v>
      </c>
      <c r="H4359" s="69">
        <v>0.34816756844520569</v>
      </c>
      <c r="I4359" s="69">
        <v>91.127510070800781</v>
      </c>
      <c r="J4359" s="64">
        <v>0</v>
      </c>
    </row>
    <row r="4360" spans="1:10" x14ac:dyDescent="0.25">
      <c r="A4360" s="3" t="str">
        <f t="shared" si="68"/>
        <v>LCALA Basin8/27/2021 (5:00pm-6:00pm)15</v>
      </c>
      <c r="B4360" t="s">
        <v>27</v>
      </c>
      <c r="C4360" t="s">
        <v>42</v>
      </c>
      <c r="D4360" t="s">
        <v>172</v>
      </c>
      <c r="E4360" t="s">
        <v>188</v>
      </c>
      <c r="F4360" s="69">
        <v>36.952114105224609</v>
      </c>
      <c r="G4360" s="69">
        <v>36.774238586425781</v>
      </c>
      <c r="H4360" s="69">
        <v>0.15860593318939209</v>
      </c>
      <c r="I4360" s="69">
        <v>92.491203308105469</v>
      </c>
      <c r="J4360" s="64">
        <v>0</v>
      </c>
    </row>
    <row r="4361" spans="1:10" x14ac:dyDescent="0.25">
      <c r="A4361" s="3" t="str">
        <f t="shared" si="68"/>
        <v>LCALA Basin8/27/2021 (5:00pm-6:00pm)16</v>
      </c>
      <c r="B4361" t="s">
        <v>27</v>
      </c>
      <c r="C4361" t="s">
        <v>42</v>
      </c>
      <c r="D4361" t="s">
        <v>172</v>
      </c>
      <c r="E4361" t="s">
        <v>189</v>
      </c>
      <c r="F4361" s="69">
        <v>30.763435363769531</v>
      </c>
      <c r="G4361" s="69">
        <v>30.941308975219727</v>
      </c>
      <c r="H4361" s="69">
        <v>0.15860596299171448</v>
      </c>
      <c r="I4361" s="69">
        <v>93.719276428222656</v>
      </c>
      <c r="J4361" s="64">
        <v>0</v>
      </c>
    </row>
    <row r="4362" spans="1:10" x14ac:dyDescent="0.25">
      <c r="A4362" s="3" t="str">
        <f t="shared" si="68"/>
        <v>LCALA Basin8/27/2021 (5:00pm-6:00pm)17</v>
      </c>
      <c r="B4362" t="s">
        <v>27</v>
      </c>
      <c r="C4362" t="s">
        <v>42</v>
      </c>
      <c r="D4362" t="s">
        <v>172</v>
      </c>
      <c r="E4362" t="s">
        <v>190</v>
      </c>
      <c r="F4362" s="69">
        <v>23.291444778442383</v>
      </c>
      <c r="G4362" s="69">
        <v>23.308979034423828</v>
      </c>
      <c r="H4362" s="69">
        <v>0.34474065899848938</v>
      </c>
      <c r="I4362" s="69">
        <v>93.118537902832031</v>
      </c>
      <c r="J4362" s="64">
        <v>0</v>
      </c>
    </row>
    <row r="4363" spans="1:10" x14ac:dyDescent="0.25">
      <c r="A4363" s="3" t="str">
        <f t="shared" si="68"/>
        <v>LCALA Basin8/27/2021 (5:00pm-6:00pm)18</v>
      </c>
      <c r="B4363" t="s">
        <v>27</v>
      </c>
      <c r="C4363" t="s">
        <v>42</v>
      </c>
      <c r="D4363" t="s">
        <v>172</v>
      </c>
      <c r="E4363" t="s">
        <v>191</v>
      </c>
      <c r="F4363" s="69">
        <v>20.303691864013672</v>
      </c>
      <c r="G4363" s="69">
        <v>17.935613632202148</v>
      </c>
      <c r="H4363" s="69">
        <v>0.44627708196640015</v>
      </c>
      <c r="I4363" s="69">
        <v>90.97796630859375</v>
      </c>
      <c r="J4363" s="64">
        <v>0</v>
      </c>
    </row>
    <row r="4364" spans="1:10" x14ac:dyDescent="0.25">
      <c r="A4364" s="3" t="str">
        <f t="shared" si="68"/>
        <v>LCALA Basin8/27/2021 (5:00pm-6:00pm)19</v>
      </c>
      <c r="B4364" t="s">
        <v>27</v>
      </c>
      <c r="C4364" t="s">
        <v>42</v>
      </c>
      <c r="D4364" t="s">
        <v>172</v>
      </c>
      <c r="E4364" t="s">
        <v>192</v>
      </c>
      <c r="F4364" s="69">
        <v>17.311975479125977</v>
      </c>
      <c r="G4364" s="69">
        <v>17.676948547363281</v>
      </c>
      <c r="H4364" s="69">
        <v>0.32043102383613586</v>
      </c>
      <c r="I4364" s="69">
        <v>88.864799499511719</v>
      </c>
      <c r="J4364" s="64">
        <v>0</v>
      </c>
    </row>
    <row r="4365" spans="1:10" x14ac:dyDescent="0.25">
      <c r="A4365" s="3" t="str">
        <f t="shared" si="68"/>
        <v>LCALA Basin8/27/2021 (5:00pm-6:00pm)20</v>
      </c>
      <c r="B4365" t="s">
        <v>27</v>
      </c>
      <c r="C4365" t="s">
        <v>42</v>
      </c>
      <c r="D4365" t="s">
        <v>172</v>
      </c>
      <c r="E4365" t="s">
        <v>193</v>
      </c>
      <c r="F4365" s="69">
        <v>16.684858322143555</v>
      </c>
      <c r="G4365" s="69">
        <v>16.842916488647461</v>
      </c>
      <c r="H4365" s="69">
        <v>0.32225388288497925</v>
      </c>
      <c r="I4365" s="69">
        <v>86.140350341796875</v>
      </c>
      <c r="J4365" s="64">
        <v>0</v>
      </c>
    </row>
    <row r="4366" spans="1:10" x14ac:dyDescent="0.25">
      <c r="A4366" s="3" t="str">
        <f t="shared" si="68"/>
        <v>LCALA Basin8/27/2021 (5:00pm-6:00pm)21</v>
      </c>
      <c r="B4366" t="s">
        <v>27</v>
      </c>
      <c r="C4366" t="s">
        <v>42</v>
      </c>
      <c r="D4366" t="s">
        <v>172</v>
      </c>
      <c r="E4366" t="s">
        <v>194</v>
      </c>
      <c r="F4366" s="69">
        <v>15.651740074157715</v>
      </c>
      <c r="G4366" s="69">
        <v>15.565701484680176</v>
      </c>
      <c r="H4366" s="69">
        <v>0.41067597270011902</v>
      </c>
      <c r="I4366" s="69">
        <v>81.450523376464844</v>
      </c>
      <c r="J4366" s="64">
        <v>0</v>
      </c>
    </row>
    <row r="4367" spans="1:10" x14ac:dyDescent="0.25">
      <c r="A4367" s="3" t="str">
        <f t="shared" si="68"/>
        <v>LCALA Basin8/27/2021 (5:00pm-6:00pm)22</v>
      </c>
      <c r="B4367" t="s">
        <v>27</v>
      </c>
      <c r="C4367" t="s">
        <v>42</v>
      </c>
      <c r="D4367" t="s">
        <v>172</v>
      </c>
      <c r="E4367" t="s">
        <v>195</v>
      </c>
      <c r="F4367" s="69">
        <v>14.006112098693848</v>
      </c>
      <c r="G4367" s="69">
        <v>13.968108177185059</v>
      </c>
      <c r="H4367" s="69">
        <v>0.4166831374168396</v>
      </c>
      <c r="I4367" s="69">
        <v>77.637672424316406</v>
      </c>
      <c r="J4367" s="64">
        <v>0</v>
      </c>
    </row>
    <row r="4368" spans="1:10" x14ac:dyDescent="0.25">
      <c r="A4368" s="3" t="str">
        <f t="shared" si="68"/>
        <v>LCALA Basin8/27/2021 (5:00pm-6:00pm)23</v>
      </c>
      <c r="B4368" t="s">
        <v>27</v>
      </c>
      <c r="C4368" t="s">
        <v>42</v>
      </c>
      <c r="D4368" t="s">
        <v>172</v>
      </c>
      <c r="E4368" t="s">
        <v>196</v>
      </c>
      <c r="F4368" s="69">
        <v>12.514824867248535</v>
      </c>
      <c r="G4368" s="69">
        <v>12.394880294799805</v>
      </c>
      <c r="H4368" s="69">
        <v>0.32252606749534607</v>
      </c>
      <c r="I4368" s="69">
        <v>75.395729064941406</v>
      </c>
      <c r="J4368" s="64">
        <v>0</v>
      </c>
    </row>
    <row r="4369" spans="1:10" x14ac:dyDescent="0.25">
      <c r="A4369" s="3" t="str">
        <f t="shared" si="68"/>
        <v>LCALA Basin8/27/2021 (5:00pm-6:00pm)24</v>
      </c>
      <c r="B4369" t="s">
        <v>27</v>
      </c>
      <c r="C4369" t="s">
        <v>42</v>
      </c>
      <c r="D4369" t="s">
        <v>172</v>
      </c>
      <c r="E4369" t="s">
        <v>197</v>
      </c>
      <c r="F4369" s="69">
        <v>11.33897876739502</v>
      </c>
      <c r="G4369" s="69">
        <v>11.203536987304688</v>
      </c>
      <c r="H4369" s="69">
        <v>0.2282533198595047</v>
      </c>
      <c r="I4369" s="69">
        <v>73.666160583496094</v>
      </c>
      <c r="J4369" s="64">
        <v>0</v>
      </c>
    </row>
    <row r="4370" spans="1:10" x14ac:dyDescent="0.25">
      <c r="A4370" s="3" t="str">
        <f t="shared" si="68"/>
        <v>LCALA Basin9/9/2021 (3:58pm-5:00pm)1</v>
      </c>
      <c r="B4370" t="s">
        <v>27</v>
      </c>
      <c r="C4370" t="s">
        <v>42</v>
      </c>
      <c r="D4370" t="s">
        <v>173</v>
      </c>
      <c r="E4370" t="s">
        <v>174</v>
      </c>
      <c r="F4370" s="69">
        <v>10.683651924133301</v>
      </c>
      <c r="G4370" s="69">
        <v>10.749424934387207</v>
      </c>
      <c r="H4370" s="69">
        <v>0.12947140634059906</v>
      </c>
      <c r="I4370" s="69">
        <v>70.767387390136719</v>
      </c>
      <c r="J4370" s="64">
        <v>0</v>
      </c>
    </row>
    <row r="4371" spans="1:10" x14ac:dyDescent="0.25">
      <c r="A4371" s="3" t="str">
        <f t="shared" si="68"/>
        <v>LCALA Basin9/9/2021 (3:58pm-5:00pm)2</v>
      </c>
      <c r="B4371" t="s">
        <v>27</v>
      </c>
      <c r="C4371" t="s">
        <v>42</v>
      </c>
      <c r="D4371" t="s">
        <v>173</v>
      </c>
      <c r="E4371" t="s">
        <v>175</v>
      </c>
      <c r="F4371" s="69">
        <v>10.327329635620117</v>
      </c>
      <c r="G4371" s="69">
        <v>10.4908447265625</v>
      </c>
      <c r="H4371" s="69">
        <v>0.13838005065917969</v>
      </c>
      <c r="I4371" s="69">
        <v>70.44915771484375</v>
      </c>
      <c r="J4371" s="64">
        <v>0</v>
      </c>
    </row>
    <row r="4372" spans="1:10" x14ac:dyDescent="0.25">
      <c r="A4372" s="3" t="str">
        <f t="shared" si="68"/>
        <v>LCALA Basin9/9/2021 (3:58pm-5:00pm)3</v>
      </c>
      <c r="B4372" t="s">
        <v>27</v>
      </c>
      <c r="C4372" t="s">
        <v>42</v>
      </c>
      <c r="D4372" t="s">
        <v>173</v>
      </c>
      <c r="E4372" t="s">
        <v>176</v>
      </c>
      <c r="F4372" s="69">
        <v>10.178123474121094</v>
      </c>
      <c r="G4372" s="69">
        <v>10.210385322570801</v>
      </c>
      <c r="H4372" s="69">
        <v>0.11779207736253738</v>
      </c>
      <c r="I4372" s="69">
        <v>70.180473327636719</v>
      </c>
      <c r="J4372" s="64">
        <v>0</v>
      </c>
    </row>
    <row r="4373" spans="1:10" x14ac:dyDescent="0.25">
      <c r="A4373" s="3" t="str">
        <f t="shared" si="68"/>
        <v>LCALA Basin9/9/2021 (3:58pm-5:00pm)4</v>
      </c>
      <c r="B4373" t="s">
        <v>27</v>
      </c>
      <c r="C4373" t="s">
        <v>42</v>
      </c>
      <c r="D4373" t="s">
        <v>173</v>
      </c>
      <c r="E4373" t="s">
        <v>177</v>
      </c>
      <c r="F4373" s="69">
        <v>10.15587043762207</v>
      </c>
      <c r="G4373" s="69">
        <v>10.173529624938965</v>
      </c>
      <c r="H4373" s="69">
        <v>0.11735518276691437</v>
      </c>
      <c r="I4373" s="69">
        <v>69.944427490234375</v>
      </c>
      <c r="J4373" s="64">
        <v>0</v>
      </c>
    </row>
    <row r="4374" spans="1:10" x14ac:dyDescent="0.25">
      <c r="A4374" s="3" t="str">
        <f t="shared" si="68"/>
        <v>LCALA Basin9/9/2021 (3:58pm-5:00pm)5</v>
      </c>
      <c r="B4374" t="s">
        <v>27</v>
      </c>
      <c r="C4374" t="s">
        <v>42</v>
      </c>
      <c r="D4374" t="s">
        <v>173</v>
      </c>
      <c r="E4374" t="s">
        <v>178</v>
      </c>
      <c r="F4374" s="69">
        <v>10.848715782165527</v>
      </c>
      <c r="G4374" s="69">
        <v>10.71086311340332</v>
      </c>
      <c r="H4374" s="69">
        <v>0.11959638446569443</v>
      </c>
      <c r="I4374" s="69">
        <v>70.115829467773438</v>
      </c>
      <c r="J4374" s="64">
        <v>0</v>
      </c>
    </row>
    <row r="4375" spans="1:10" x14ac:dyDescent="0.25">
      <c r="A4375" s="3" t="str">
        <f t="shared" si="68"/>
        <v>LCALA Basin9/9/2021 (3:58pm-5:00pm)6</v>
      </c>
      <c r="B4375" t="s">
        <v>27</v>
      </c>
      <c r="C4375" t="s">
        <v>42</v>
      </c>
      <c r="D4375" t="s">
        <v>173</v>
      </c>
      <c r="E4375" t="s">
        <v>179</v>
      </c>
      <c r="F4375" s="69">
        <v>13.281558036804199</v>
      </c>
      <c r="G4375" s="69">
        <v>13.099578857421875</v>
      </c>
      <c r="H4375" s="69">
        <v>0.1631845086812973</v>
      </c>
      <c r="I4375" s="69">
        <v>70.277442932128906</v>
      </c>
      <c r="J4375" s="64">
        <v>0</v>
      </c>
    </row>
    <row r="4376" spans="1:10" x14ac:dyDescent="0.25">
      <c r="A4376" s="3" t="str">
        <f t="shared" si="68"/>
        <v>LCALA Basin9/9/2021 (3:58pm-5:00pm)7</v>
      </c>
      <c r="B4376" t="s">
        <v>27</v>
      </c>
      <c r="C4376" t="s">
        <v>42</v>
      </c>
      <c r="D4376" t="s">
        <v>173</v>
      </c>
      <c r="E4376" t="s">
        <v>180</v>
      </c>
      <c r="F4376" s="69">
        <v>17.855659484863281</v>
      </c>
      <c r="G4376" s="69">
        <v>18.016216278076172</v>
      </c>
      <c r="H4376" s="69">
        <v>0.22232992947101593</v>
      </c>
      <c r="I4376" s="69">
        <v>70.698028564453125</v>
      </c>
      <c r="J4376" s="64">
        <v>0</v>
      </c>
    </row>
    <row r="4377" spans="1:10" x14ac:dyDescent="0.25">
      <c r="A4377" s="3" t="str">
        <f t="shared" si="68"/>
        <v>LCALA Basin9/9/2021 (3:58pm-5:00pm)8</v>
      </c>
      <c r="B4377" t="s">
        <v>27</v>
      </c>
      <c r="C4377" t="s">
        <v>42</v>
      </c>
      <c r="D4377" t="s">
        <v>173</v>
      </c>
      <c r="E4377" t="s">
        <v>181</v>
      </c>
      <c r="F4377" s="69">
        <v>24.854198455810547</v>
      </c>
      <c r="G4377" s="69">
        <v>24.724559783935547</v>
      </c>
      <c r="H4377" s="69">
        <v>0.24198448657989502</v>
      </c>
      <c r="I4377" s="69">
        <v>70.650192260742188</v>
      </c>
      <c r="J4377" s="64">
        <v>0</v>
      </c>
    </row>
    <row r="4378" spans="1:10" x14ac:dyDescent="0.25">
      <c r="A4378" s="3" t="str">
        <f t="shared" si="68"/>
        <v>LCALA Basin9/9/2021 (3:58pm-5:00pm)9</v>
      </c>
      <c r="B4378" t="s">
        <v>27</v>
      </c>
      <c r="C4378" t="s">
        <v>42</v>
      </c>
      <c r="D4378" t="s">
        <v>173</v>
      </c>
      <c r="E4378" t="s">
        <v>182</v>
      </c>
      <c r="F4378" s="69">
        <v>31.734130859375</v>
      </c>
      <c r="G4378" s="69">
        <v>31.566082000732422</v>
      </c>
      <c r="H4378" s="69">
        <v>0.28148800134658813</v>
      </c>
      <c r="I4378" s="69">
        <v>72.045944213867188</v>
      </c>
      <c r="J4378" s="64">
        <v>0</v>
      </c>
    </row>
    <row r="4379" spans="1:10" x14ac:dyDescent="0.25">
      <c r="A4379" s="3" t="str">
        <f t="shared" si="68"/>
        <v>LCALA Basin9/9/2021 (3:58pm-5:00pm)10</v>
      </c>
      <c r="B4379" t="s">
        <v>27</v>
      </c>
      <c r="C4379" t="s">
        <v>42</v>
      </c>
      <c r="D4379" t="s">
        <v>173</v>
      </c>
      <c r="E4379" t="s">
        <v>183</v>
      </c>
      <c r="F4379" s="69">
        <v>33.949451446533203</v>
      </c>
      <c r="G4379" s="69">
        <v>34.115402221679688</v>
      </c>
      <c r="H4379" s="69">
        <v>0.30168038606643677</v>
      </c>
      <c r="I4379" s="69">
        <v>75.672271728515625</v>
      </c>
      <c r="J4379" s="64">
        <v>0</v>
      </c>
    </row>
    <row r="4380" spans="1:10" x14ac:dyDescent="0.25">
      <c r="A4380" s="3" t="str">
        <f t="shared" si="68"/>
        <v>LCALA Basin9/9/2021 (3:58pm-5:00pm)11</v>
      </c>
      <c r="B4380" t="s">
        <v>27</v>
      </c>
      <c r="C4380" t="s">
        <v>42</v>
      </c>
      <c r="D4380" t="s">
        <v>173</v>
      </c>
      <c r="E4380" t="s">
        <v>184</v>
      </c>
      <c r="F4380" s="69">
        <v>35.681667327880859</v>
      </c>
      <c r="G4380" s="69">
        <v>35.760360717773438</v>
      </c>
      <c r="H4380" s="69">
        <v>0.27449828386306763</v>
      </c>
      <c r="I4380" s="69">
        <v>79.505203247070313</v>
      </c>
      <c r="J4380" s="64">
        <v>0</v>
      </c>
    </row>
    <row r="4381" spans="1:10" x14ac:dyDescent="0.25">
      <c r="A4381" s="3" t="str">
        <f t="shared" si="68"/>
        <v>LCALA Basin9/9/2021 (3:58pm-5:00pm)12</v>
      </c>
      <c r="B4381" t="s">
        <v>27</v>
      </c>
      <c r="C4381" t="s">
        <v>42</v>
      </c>
      <c r="D4381" t="s">
        <v>173</v>
      </c>
      <c r="E4381" t="s">
        <v>185</v>
      </c>
      <c r="F4381" s="69">
        <v>37.359889984130859</v>
      </c>
      <c r="G4381" s="69">
        <v>37.400482177734375</v>
      </c>
      <c r="H4381" s="69">
        <v>0.24691258370876312</v>
      </c>
      <c r="I4381" s="69">
        <v>83.001976013183594</v>
      </c>
      <c r="J4381" s="64">
        <v>0</v>
      </c>
    </row>
    <row r="4382" spans="1:10" x14ac:dyDescent="0.25">
      <c r="A4382" s="3" t="str">
        <f t="shared" si="68"/>
        <v>LCALA Basin9/9/2021 (3:58pm-5:00pm)13</v>
      </c>
      <c r="B4382" t="s">
        <v>27</v>
      </c>
      <c r="C4382" t="s">
        <v>42</v>
      </c>
      <c r="D4382" t="s">
        <v>173</v>
      </c>
      <c r="E4382" t="s">
        <v>186</v>
      </c>
      <c r="F4382" s="69">
        <v>38.437496185302734</v>
      </c>
      <c r="G4382" s="69">
        <v>38.439960479736328</v>
      </c>
      <c r="H4382" s="69">
        <v>0.14583761990070343</v>
      </c>
      <c r="I4382" s="69">
        <v>85.487937927246094</v>
      </c>
      <c r="J4382" s="64">
        <v>0</v>
      </c>
    </row>
    <row r="4383" spans="1:10" x14ac:dyDescent="0.25">
      <c r="A4383" s="3" t="str">
        <f t="shared" si="68"/>
        <v>LCALA Basin9/9/2021 (3:58pm-5:00pm)14</v>
      </c>
      <c r="B4383" t="s">
        <v>27</v>
      </c>
      <c r="C4383" t="s">
        <v>42</v>
      </c>
      <c r="D4383" t="s">
        <v>173</v>
      </c>
      <c r="E4383" t="s">
        <v>187</v>
      </c>
      <c r="F4383" s="69">
        <v>40.740280151367188</v>
      </c>
      <c r="G4383" s="69">
        <v>40.737812042236328</v>
      </c>
      <c r="H4383" s="69">
        <v>0.14583763480186462</v>
      </c>
      <c r="I4383" s="69">
        <v>87.851669311523438</v>
      </c>
      <c r="J4383" s="64">
        <v>0</v>
      </c>
    </row>
    <row r="4384" spans="1:10" x14ac:dyDescent="0.25">
      <c r="A4384" s="3" t="str">
        <f t="shared" si="68"/>
        <v>LCALA Basin9/9/2021 (3:58pm-5:00pm)15</v>
      </c>
      <c r="B4384" t="s">
        <v>27</v>
      </c>
      <c r="C4384" t="s">
        <v>42</v>
      </c>
      <c r="D4384" t="s">
        <v>173</v>
      </c>
      <c r="E4384" t="s">
        <v>188</v>
      </c>
      <c r="F4384" s="69">
        <v>40.931877136230469</v>
      </c>
      <c r="G4384" s="69">
        <v>40.803577423095703</v>
      </c>
      <c r="H4384" s="69">
        <v>0.33235099911689758</v>
      </c>
      <c r="I4384" s="69">
        <v>89.904548645019531</v>
      </c>
      <c r="J4384" s="64">
        <v>0</v>
      </c>
    </row>
    <row r="4385" spans="1:10" x14ac:dyDescent="0.25">
      <c r="A4385" s="3" t="str">
        <f t="shared" si="68"/>
        <v>LCALA Basin9/9/2021 (3:58pm-5:00pm)16</v>
      </c>
      <c r="B4385" t="s">
        <v>27</v>
      </c>
      <c r="C4385" t="s">
        <v>42</v>
      </c>
      <c r="D4385" t="s">
        <v>173</v>
      </c>
      <c r="E4385" t="s">
        <v>189</v>
      </c>
      <c r="F4385" s="69">
        <v>34.932399749755859</v>
      </c>
      <c r="G4385" s="69">
        <v>34.444686889648438</v>
      </c>
      <c r="H4385" s="69">
        <v>0.39652827382087708</v>
      </c>
      <c r="I4385" s="69">
        <v>92.159431457519531</v>
      </c>
      <c r="J4385" s="64">
        <v>0</v>
      </c>
    </row>
    <row r="4386" spans="1:10" x14ac:dyDescent="0.25">
      <c r="A4386" s="3" t="str">
        <f t="shared" si="68"/>
        <v>LCALA Basin9/9/2021 (3:58pm-5:00pm)17</v>
      </c>
      <c r="B4386" t="s">
        <v>27</v>
      </c>
      <c r="C4386" t="s">
        <v>42</v>
      </c>
      <c r="D4386" t="s">
        <v>173</v>
      </c>
      <c r="E4386" t="s">
        <v>190</v>
      </c>
      <c r="F4386" s="69">
        <v>26.565610885620117</v>
      </c>
      <c r="G4386" s="69">
        <v>23.521980285644531</v>
      </c>
      <c r="H4386" s="69">
        <v>0.36273077130317688</v>
      </c>
      <c r="I4386" s="69">
        <v>92.115036010742188</v>
      </c>
      <c r="J4386" s="64">
        <v>0</v>
      </c>
    </row>
    <row r="4387" spans="1:10" x14ac:dyDescent="0.25">
      <c r="A4387" s="3" t="str">
        <f t="shared" si="68"/>
        <v>LCALA Basin9/9/2021 (3:58pm-5:00pm)18</v>
      </c>
      <c r="B4387" t="s">
        <v>27</v>
      </c>
      <c r="C4387" t="s">
        <v>42</v>
      </c>
      <c r="D4387" t="s">
        <v>173</v>
      </c>
      <c r="E4387" t="s">
        <v>191</v>
      </c>
      <c r="F4387" s="69">
        <v>22.260316848754883</v>
      </c>
      <c r="G4387" s="69">
        <v>22.602712631225586</v>
      </c>
      <c r="H4387" s="69">
        <v>0.39112120866775513</v>
      </c>
      <c r="I4387" s="69">
        <v>90.866050720214844</v>
      </c>
      <c r="J4387" s="64">
        <v>0</v>
      </c>
    </row>
    <row r="4388" spans="1:10" x14ac:dyDescent="0.25">
      <c r="A4388" s="3" t="str">
        <f t="shared" si="68"/>
        <v>LCALA Basin9/9/2021 (3:58pm-5:00pm)19</v>
      </c>
      <c r="B4388" t="s">
        <v>27</v>
      </c>
      <c r="C4388" t="s">
        <v>42</v>
      </c>
      <c r="D4388" t="s">
        <v>173</v>
      </c>
      <c r="E4388" t="s">
        <v>192</v>
      </c>
      <c r="F4388" s="69">
        <v>18.843099594116211</v>
      </c>
      <c r="G4388" s="69">
        <v>19.577789306640625</v>
      </c>
      <c r="H4388" s="69">
        <v>0.35346528887748718</v>
      </c>
      <c r="I4388" s="69">
        <v>88.095954895019531</v>
      </c>
      <c r="J4388" s="64">
        <v>0</v>
      </c>
    </row>
    <row r="4389" spans="1:10" x14ac:dyDescent="0.25">
      <c r="A4389" s="3" t="str">
        <f t="shared" si="68"/>
        <v>LCALA Basin9/9/2021 (3:58pm-5:00pm)20</v>
      </c>
      <c r="B4389" t="s">
        <v>27</v>
      </c>
      <c r="C4389" t="s">
        <v>42</v>
      </c>
      <c r="D4389" t="s">
        <v>173</v>
      </c>
      <c r="E4389" t="s">
        <v>193</v>
      </c>
      <c r="F4389" s="69">
        <v>17.819263458251953</v>
      </c>
      <c r="G4389" s="69">
        <v>18.278308868408203</v>
      </c>
      <c r="H4389" s="69">
        <v>0.33119869232177734</v>
      </c>
      <c r="I4389" s="69">
        <v>84.157272338867188</v>
      </c>
      <c r="J4389" s="64">
        <v>0</v>
      </c>
    </row>
    <row r="4390" spans="1:10" x14ac:dyDescent="0.25">
      <c r="A4390" s="3" t="str">
        <f t="shared" si="68"/>
        <v>LCALA Basin9/9/2021 (3:58pm-5:00pm)21</v>
      </c>
      <c r="B4390" t="s">
        <v>27</v>
      </c>
      <c r="C4390" t="s">
        <v>42</v>
      </c>
      <c r="D4390" t="s">
        <v>173</v>
      </c>
      <c r="E4390" t="s">
        <v>194</v>
      </c>
      <c r="F4390" s="69">
        <v>16.162847518920898</v>
      </c>
      <c r="G4390" s="69">
        <v>16.442935943603516</v>
      </c>
      <c r="H4390" s="69">
        <v>0.29621604084968567</v>
      </c>
      <c r="I4390" s="69">
        <v>80.368789672851563</v>
      </c>
      <c r="J4390" s="64">
        <v>0</v>
      </c>
    </row>
    <row r="4391" spans="1:10" x14ac:dyDescent="0.25">
      <c r="A4391" s="3" t="str">
        <f t="shared" si="68"/>
        <v>LCALA Basin9/9/2021 (3:58pm-5:00pm)22</v>
      </c>
      <c r="B4391" t="s">
        <v>27</v>
      </c>
      <c r="C4391" t="s">
        <v>42</v>
      </c>
      <c r="D4391" t="s">
        <v>173</v>
      </c>
      <c r="E4391" t="s">
        <v>195</v>
      </c>
      <c r="F4391" s="69">
        <v>14.43232536315918</v>
      </c>
      <c r="G4391" s="69">
        <v>14.480076789855957</v>
      </c>
      <c r="H4391" s="69">
        <v>0.26707470417022705</v>
      </c>
      <c r="I4391" s="69">
        <v>77.862640380859375</v>
      </c>
      <c r="J4391" s="64">
        <v>0</v>
      </c>
    </row>
    <row r="4392" spans="1:10" x14ac:dyDescent="0.25">
      <c r="A4392" s="3" t="str">
        <f t="shared" si="68"/>
        <v>LCALA Basin9/9/2021 (3:58pm-5:00pm)23</v>
      </c>
      <c r="B4392" t="s">
        <v>27</v>
      </c>
      <c r="C4392" t="s">
        <v>42</v>
      </c>
      <c r="D4392" t="s">
        <v>173</v>
      </c>
      <c r="E4392" t="s">
        <v>196</v>
      </c>
      <c r="F4392" s="69">
        <v>12.831747055053711</v>
      </c>
      <c r="G4392" s="69">
        <v>12.899663925170898</v>
      </c>
      <c r="H4392" s="69">
        <v>0.25921985507011414</v>
      </c>
      <c r="I4392" s="69">
        <v>75.775955200195313</v>
      </c>
      <c r="J4392" s="64">
        <v>0</v>
      </c>
    </row>
    <row r="4393" spans="1:10" x14ac:dyDescent="0.25">
      <c r="A4393" s="3" t="str">
        <f t="shared" si="68"/>
        <v>LCALA Basin9/9/2021 (3:58pm-5:00pm)24</v>
      </c>
      <c r="B4393" t="s">
        <v>27</v>
      </c>
      <c r="C4393" t="s">
        <v>42</v>
      </c>
      <c r="D4393" t="s">
        <v>173</v>
      </c>
      <c r="E4393" t="s">
        <v>197</v>
      </c>
      <c r="F4393" s="69">
        <v>11.51624870300293</v>
      </c>
      <c r="G4393" s="69">
        <v>11.664341926574707</v>
      </c>
      <c r="H4393" s="69">
        <v>0.32514458894729614</v>
      </c>
      <c r="I4393" s="69">
        <v>74.289085388183594</v>
      </c>
      <c r="J4393" s="64">
        <v>0</v>
      </c>
    </row>
    <row r="4394" spans="1:10" x14ac:dyDescent="0.25">
      <c r="A4394" s="3" t="str">
        <f t="shared" si="68"/>
        <v>LCALA BasinAverage Event Day (5:00pm-6:00pm)1</v>
      </c>
      <c r="B4394" t="s">
        <v>27</v>
      </c>
      <c r="C4394" t="s">
        <v>42</v>
      </c>
      <c r="D4394" t="s">
        <v>167</v>
      </c>
      <c r="E4394" t="s">
        <v>174</v>
      </c>
      <c r="F4394" s="69">
        <v>10.286463737487793</v>
      </c>
      <c r="G4394" s="69">
        <v>10.27348518371582</v>
      </c>
      <c r="H4394" s="69">
        <v>8.6618378758430481E-2</v>
      </c>
      <c r="I4394" s="69">
        <v>72.111709594726563</v>
      </c>
      <c r="J4394" s="64">
        <v>0</v>
      </c>
    </row>
    <row r="4395" spans="1:10" x14ac:dyDescent="0.25">
      <c r="A4395" s="3" t="str">
        <f t="shared" si="68"/>
        <v>LCALA BasinAverage Event Day (5:00pm-6:00pm)2</v>
      </c>
      <c r="B4395" t="s">
        <v>27</v>
      </c>
      <c r="C4395" t="s">
        <v>42</v>
      </c>
      <c r="D4395" t="s">
        <v>167</v>
      </c>
      <c r="E4395" t="s">
        <v>175</v>
      </c>
      <c r="F4395" s="69">
        <v>10.135684013366699</v>
      </c>
      <c r="G4395" s="69">
        <v>10.156322479248047</v>
      </c>
      <c r="H4395" s="69">
        <v>6.3110411167144775E-2</v>
      </c>
      <c r="I4395" s="69">
        <v>71.031257629394531</v>
      </c>
      <c r="J4395" s="64">
        <v>0</v>
      </c>
    </row>
    <row r="4396" spans="1:10" x14ac:dyDescent="0.25">
      <c r="A4396" s="3" t="str">
        <f t="shared" si="68"/>
        <v>LCALA BasinAverage Event Day (5:00pm-6:00pm)3</v>
      </c>
      <c r="B4396" t="s">
        <v>27</v>
      </c>
      <c r="C4396" t="s">
        <v>42</v>
      </c>
      <c r="D4396" t="s">
        <v>167</v>
      </c>
      <c r="E4396" t="s">
        <v>176</v>
      </c>
      <c r="F4396" s="69">
        <v>9.9641542434692383</v>
      </c>
      <c r="G4396" s="69">
        <v>9.9526500701904297</v>
      </c>
      <c r="H4396" s="69">
        <v>6.4437054097652435E-2</v>
      </c>
      <c r="I4396" s="69">
        <v>70.249824523925781</v>
      </c>
      <c r="J4396" s="64">
        <v>0</v>
      </c>
    </row>
    <row r="4397" spans="1:10" x14ac:dyDescent="0.25">
      <c r="A4397" s="3" t="str">
        <f t="shared" si="68"/>
        <v>LCALA BasinAverage Event Day (5:00pm-6:00pm)4</v>
      </c>
      <c r="B4397" t="s">
        <v>27</v>
      </c>
      <c r="C4397" t="s">
        <v>42</v>
      </c>
      <c r="D4397" t="s">
        <v>167</v>
      </c>
      <c r="E4397" t="s">
        <v>177</v>
      </c>
      <c r="F4397" s="69">
        <v>10.048529624938965</v>
      </c>
      <c r="G4397" s="69">
        <v>9.9895391464233398</v>
      </c>
      <c r="H4397" s="69">
        <v>6.4508132636547089E-2</v>
      </c>
      <c r="I4397" s="69">
        <v>69.714469909667969</v>
      </c>
      <c r="J4397" s="64">
        <v>0</v>
      </c>
    </row>
    <row r="4398" spans="1:10" x14ac:dyDescent="0.25">
      <c r="A4398" s="3" t="str">
        <f t="shared" si="68"/>
        <v>LCALA BasinAverage Event Day (5:00pm-6:00pm)5</v>
      </c>
      <c r="B4398" t="s">
        <v>27</v>
      </c>
      <c r="C4398" t="s">
        <v>42</v>
      </c>
      <c r="D4398" t="s">
        <v>167</v>
      </c>
      <c r="E4398" t="s">
        <v>178</v>
      </c>
      <c r="F4398" s="69">
        <v>10.683243751525879</v>
      </c>
      <c r="G4398" s="69">
        <v>10.61795711517334</v>
      </c>
      <c r="H4398" s="69">
        <v>7.8319929540157318E-2</v>
      </c>
      <c r="I4398" s="69">
        <v>69.229110717773438</v>
      </c>
      <c r="J4398" s="64">
        <v>0</v>
      </c>
    </row>
    <row r="4399" spans="1:10" x14ac:dyDescent="0.25">
      <c r="A4399" s="3" t="str">
        <f t="shared" si="68"/>
        <v>LCALA BasinAverage Event Day (5:00pm-6:00pm)6</v>
      </c>
      <c r="B4399" t="s">
        <v>27</v>
      </c>
      <c r="C4399" t="s">
        <v>42</v>
      </c>
      <c r="D4399" t="s">
        <v>167</v>
      </c>
      <c r="E4399" t="s">
        <v>179</v>
      </c>
      <c r="F4399" s="69">
        <v>12.101839065551758</v>
      </c>
      <c r="G4399" s="69">
        <v>12.222098350524902</v>
      </c>
      <c r="H4399" s="69">
        <v>0.11948845535516739</v>
      </c>
      <c r="I4399" s="69">
        <v>68.91595458984375</v>
      </c>
      <c r="J4399" s="64">
        <v>0</v>
      </c>
    </row>
    <row r="4400" spans="1:10" x14ac:dyDescent="0.25">
      <c r="A4400" s="3" t="str">
        <f t="shared" si="68"/>
        <v>LCALA BasinAverage Event Day (5:00pm-6:00pm)7</v>
      </c>
      <c r="B4400" t="s">
        <v>27</v>
      </c>
      <c r="C4400" t="s">
        <v>42</v>
      </c>
      <c r="D4400" t="s">
        <v>167</v>
      </c>
      <c r="E4400" t="s">
        <v>180</v>
      </c>
      <c r="F4400" s="69">
        <v>14.932003021240234</v>
      </c>
      <c r="G4400" s="69">
        <v>15.124019622802734</v>
      </c>
      <c r="H4400" s="69">
        <v>0.14222811162471771</v>
      </c>
      <c r="I4400" s="69">
        <v>68.730316162109375</v>
      </c>
      <c r="J4400" s="64">
        <v>0</v>
      </c>
    </row>
    <row r="4401" spans="1:10" x14ac:dyDescent="0.25">
      <c r="A4401" s="3" t="str">
        <f t="shared" si="68"/>
        <v>LCALA BasinAverage Event Day (5:00pm-6:00pm)8</v>
      </c>
      <c r="B4401" t="s">
        <v>27</v>
      </c>
      <c r="C4401" t="s">
        <v>42</v>
      </c>
      <c r="D4401" t="s">
        <v>167</v>
      </c>
      <c r="E4401" t="s">
        <v>181</v>
      </c>
      <c r="F4401" s="69">
        <v>18.847270965576172</v>
      </c>
      <c r="G4401" s="69">
        <v>18.877819061279297</v>
      </c>
      <c r="H4401" s="69">
        <v>0.1485707014799118</v>
      </c>
      <c r="I4401" s="69">
        <v>69.547218322753906</v>
      </c>
      <c r="J4401" s="64">
        <v>0</v>
      </c>
    </row>
    <row r="4402" spans="1:10" x14ac:dyDescent="0.25">
      <c r="A4402" s="3" t="str">
        <f t="shared" si="68"/>
        <v>LCALA BasinAverage Event Day (5:00pm-6:00pm)9</v>
      </c>
      <c r="B4402" t="s">
        <v>27</v>
      </c>
      <c r="C4402" t="s">
        <v>42</v>
      </c>
      <c r="D4402" t="s">
        <v>167</v>
      </c>
      <c r="E4402" t="s">
        <v>182</v>
      </c>
      <c r="F4402" s="69">
        <v>22.99778938293457</v>
      </c>
      <c r="G4402" s="69">
        <v>22.966968536376953</v>
      </c>
      <c r="H4402" s="69">
        <v>0.15588030219078064</v>
      </c>
      <c r="I4402" s="69">
        <v>72.045341491699219</v>
      </c>
      <c r="J4402" s="64">
        <v>0</v>
      </c>
    </row>
    <row r="4403" spans="1:10" x14ac:dyDescent="0.25">
      <c r="A4403" s="3" t="str">
        <f t="shared" si="68"/>
        <v>LCALA BasinAverage Event Day (5:00pm-6:00pm)10</v>
      </c>
      <c r="B4403" t="s">
        <v>27</v>
      </c>
      <c r="C4403" t="s">
        <v>42</v>
      </c>
      <c r="D4403" t="s">
        <v>167</v>
      </c>
      <c r="E4403" t="s">
        <v>183</v>
      </c>
      <c r="F4403" s="69">
        <v>25.638095855712891</v>
      </c>
      <c r="G4403" s="69">
        <v>25.74156379699707</v>
      </c>
      <c r="H4403" s="69">
        <v>0.17648263275623322</v>
      </c>
      <c r="I4403" s="69">
        <v>75.726203918457031</v>
      </c>
      <c r="J4403" s="64">
        <v>0</v>
      </c>
    </row>
    <row r="4404" spans="1:10" x14ac:dyDescent="0.25">
      <c r="A4404" s="3" t="str">
        <f t="shared" si="68"/>
        <v>LCALA BasinAverage Event Day (5:00pm-6:00pm)11</v>
      </c>
      <c r="B4404" t="s">
        <v>27</v>
      </c>
      <c r="C4404" t="s">
        <v>42</v>
      </c>
      <c r="D4404" t="s">
        <v>167</v>
      </c>
      <c r="E4404" t="s">
        <v>184</v>
      </c>
      <c r="F4404" s="69">
        <v>27.062522888183594</v>
      </c>
      <c r="G4404" s="69">
        <v>27.118478775024414</v>
      </c>
      <c r="H4404" s="69">
        <v>0.17290571331977844</v>
      </c>
      <c r="I4404" s="69">
        <v>78.825141906738281</v>
      </c>
      <c r="J4404" s="64">
        <v>0</v>
      </c>
    </row>
    <row r="4405" spans="1:10" x14ac:dyDescent="0.25">
      <c r="A4405" s="3" t="str">
        <f t="shared" si="68"/>
        <v>LCALA BasinAverage Event Day (5:00pm-6:00pm)12</v>
      </c>
      <c r="B4405" t="s">
        <v>27</v>
      </c>
      <c r="C4405" t="s">
        <v>42</v>
      </c>
      <c r="D4405" t="s">
        <v>167</v>
      </c>
      <c r="E4405" t="s">
        <v>185</v>
      </c>
      <c r="F4405" s="69">
        <v>28.322256088256836</v>
      </c>
      <c r="G4405" s="69">
        <v>28.266931533813477</v>
      </c>
      <c r="H4405" s="69">
        <v>0.1431078314781189</v>
      </c>
      <c r="I4405" s="69">
        <v>82.514144897460938</v>
      </c>
      <c r="J4405" s="64">
        <v>0</v>
      </c>
    </row>
    <row r="4406" spans="1:10" x14ac:dyDescent="0.25">
      <c r="A4406" s="3" t="str">
        <f t="shared" si="68"/>
        <v>LCALA BasinAverage Event Day (5:00pm-6:00pm)13</v>
      </c>
      <c r="B4406" t="s">
        <v>27</v>
      </c>
      <c r="C4406" t="s">
        <v>42</v>
      </c>
      <c r="D4406" t="s">
        <v>167</v>
      </c>
      <c r="E4406" t="s">
        <v>186</v>
      </c>
      <c r="F4406" s="69">
        <v>29.061019897460938</v>
      </c>
      <c r="G4406" s="69">
        <v>28.912446975708008</v>
      </c>
      <c r="H4406" s="69">
        <v>7.3242254555225372E-2</v>
      </c>
      <c r="I4406" s="69">
        <v>85.756393432617188</v>
      </c>
      <c r="J4406" s="64">
        <v>0</v>
      </c>
    </row>
    <row r="4407" spans="1:10" x14ac:dyDescent="0.25">
      <c r="A4407" s="3" t="str">
        <f t="shared" si="68"/>
        <v>LCALA BasinAverage Event Day (5:00pm-6:00pm)14</v>
      </c>
      <c r="B4407" t="s">
        <v>27</v>
      </c>
      <c r="C4407" t="s">
        <v>42</v>
      </c>
      <c r="D4407" t="s">
        <v>167</v>
      </c>
      <c r="E4407" t="s">
        <v>187</v>
      </c>
      <c r="F4407" s="69">
        <v>29.603822708129883</v>
      </c>
      <c r="G4407" s="69">
        <v>29.485393524169922</v>
      </c>
      <c r="H4407" s="69">
        <v>7.6692931354045868E-2</v>
      </c>
      <c r="I4407" s="69">
        <v>87.689933776855469</v>
      </c>
      <c r="J4407" s="64">
        <v>0</v>
      </c>
    </row>
    <row r="4408" spans="1:10" x14ac:dyDescent="0.25">
      <c r="A4408" s="3" t="str">
        <f t="shared" si="68"/>
        <v>LCALA BasinAverage Event Day (5:00pm-6:00pm)15</v>
      </c>
      <c r="B4408" t="s">
        <v>27</v>
      </c>
      <c r="C4408" t="s">
        <v>42</v>
      </c>
      <c r="D4408" t="s">
        <v>167</v>
      </c>
      <c r="E4408" t="s">
        <v>188</v>
      </c>
      <c r="F4408" s="69">
        <v>29.443588256835938</v>
      </c>
      <c r="G4408" s="69">
        <v>29.298633575439453</v>
      </c>
      <c r="H4408" s="69">
        <v>0.13923142850399017</v>
      </c>
      <c r="I4408" s="69">
        <v>89.070693969726563</v>
      </c>
      <c r="J4408" s="64">
        <v>0</v>
      </c>
    </row>
    <row r="4409" spans="1:10" x14ac:dyDescent="0.25">
      <c r="A4409" s="3" t="str">
        <f t="shared" si="68"/>
        <v>LCALA BasinAverage Event Day (5:00pm-6:00pm)16</v>
      </c>
      <c r="B4409" t="s">
        <v>27</v>
      </c>
      <c r="C4409" t="s">
        <v>42</v>
      </c>
      <c r="D4409" t="s">
        <v>167</v>
      </c>
      <c r="E4409" t="s">
        <v>189</v>
      </c>
      <c r="F4409" s="69">
        <v>27.004482269287109</v>
      </c>
      <c r="G4409" s="69">
        <v>26.831401824951172</v>
      </c>
      <c r="H4409" s="69">
        <v>0.19287005066871643</v>
      </c>
      <c r="I4409" s="69">
        <v>89.867706298828125</v>
      </c>
      <c r="J4409" s="64">
        <v>0</v>
      </c>
    </row>
    <row r="4410" spans="1:10" x14ac:dyDescent="0.25">
      <c r="A4410" s="3" t="str">
        <f t="shared" si="68"/>
        <v>LCALA BasinAverage Event Day (5:00pm-6:00pm)17</v>
      </c>
      <c r="B4410" t="s">
        <v>27</v>
      </c>
      <c r="C4410" t="s">
        <v>42</v>
      </c>
      <c r="D4410" t="s">
        <v>167</v>
      </c>
      <c r="E4410" t="s">
        <v>190</v>
      </c>
      <c r="F4410" s="69">
        <v>22.349119186401367</v>
      </c>
      <c r="G4410" s="69">
        <v>22.289726257324219</v>
      </c>
      <c r="H4410" s="69">
        <v>0.20759780704975128</v>
      </c>
      <c r="I4410" s="69">
        <v>90.034286499023438</v>
      </c>
      <c r="J4410" s="64">
        <v>0</v>
      </c>
    </row>
    <row r="4411" spans="1:10" x14ac:dyDescent="0.25">
      <c r="A4411" s="3" t="str">
        <f t="shared" si="68"/>
        <v>LCALA BasinAverage Event Day (5:00pm-6:00pm)18</v>
      </c>
      <c r="B4411" t="s">
        <v>27</v>
      </c>
      <c r="C4411" t="s">
        <v>42</v>
      </c>
      <c r="D4411" t="s">
        <v>167</v>
      </c>
      <c r="E4411" t="s">
        <v>191</v>
      </c>
      <c r="F4411" s="69">
        <v>18.933193206787109</v>
      </c>
      <c r="G4411" s="69">
        <v>17.147176742553711</v>
      </c>
      <c r="H4411" s="69">
        <v>0.16786827147006989</v>
      </c>
      <c r="I4411" s="69">
        <v>88.763282775878906</v>
      </c>
      <c r="J4411" s="64">
        <v>0</v>
      </c>
    </row>
    <row r="4412" spans="1:10" x14ac:dyDescent="0.25">
      <c r="A4412" s="3" t="str">
        <f t="shared" si="68"/>
        <v>LCALA BasinAverage Event Day (5:00pm-6:00pm)19</v>
      </c>
      <c r="B4412" t="s">
        <v>27</v>
      </c>
      <c r="C4412" t="s">
        <v>42</v>
      </c>
      <c r="D4412" t="s">
        <v>167</v>
      </c>
      <c r="E4412" t="s">
        <v>192</v>
      </c>
      <c r="F4412" s="69">
        <v>17.795682907104492</v>
      </c>
      <c r="G4412" s="69">
        <v>18.195657730102539</v>
      </c>
      <c r="H4412" s="69">
        <v>0.15848575532436371</v>
      </c>
      <c r="I4412" s="69">
        <v>87.198524475097656</v>
      </c>
      <c r="J4412" s="64">
        <v>0</v>
      </c>
    </row>
    <row r="4413" spans="1:10" x14ac:dyDescent="0.25">
      <c r="A4413" s="3" t="str">
        <f t="shared" si="68"/>
        <v>LCALA BasinAverage Event Day (5:00pm-6:00pm)20</v>
      </c>
      <c r="B4413" t="s">
        <v>27</v>
      </c>
      <c r="C4413" t="s">
        <v>42</v>
      </c>
      <c r="D4413" t="s">
        <v>167</v>
      </c>
      <c r="E4413" t="s">
        <v>193</v>
      </c>
      <c r="F4413" s="69">
        <v>16.425615310668945</v>
      </c>
      <c r="G4413" s="69">
        <v>16.7589111328125</v>
      </c>
      <c r="H4413" s="69">
        <v>0.14492207765579224</v>
      </c>
      <c r="I4413" s="69">
        <v>84.396293640136719</v>
      </c>
      <c r="J4413" s="64">
        <v>0</v>
      </c>
    </row>
    <row r="4414" spans="1:10" x14ac:dyDescent="0.25">
      <c r="A4414" s="3" t="str">
        <f t="shared" si="68"/>
        <v>LCALA BasinAverage Event Day (5:00pm-6:00pm)21</v>
      </c>
      <c r="B4414" t="s">
        <v>27</v>
      </c>
      <c r="C4414" t="s">
        <v>42</v>
      </c>
      <c r="D4414" t="s">
        <v>167</v>
      </c>
      <c r="E4414" t="s">
        <v>194</v>
      </c>
      <c r="F4414" s="69">
        <v>15.627302169799805</v>
      </c>
      <c r="G4414" s="69">
        <v>15.805028915405273</v>
      </c>
      <c r="H4414" s="69">
        <v>0.16385085880756378</v>
      </c>
      <c r="I4414" s="69">
        <v>80.324104309082031</v>
      </c>
      <c r="J4414" s="64">
        <v>0</v>
      </c>
    </row>
    <row r="4415" spans="1:10" x14ac:dyDescent="0.25">
      <c r="A4415" s="3" t="str">
        <f t="shared" si="68"/>
        <v>LCALA BasinAverage Event Day (5:00pm-6:00pm)22</v>
      </c>
      <c r="B4415" t="s">
        <v>27</v>
      </c>
      <c r="C4415" t="s">
        <v>42</v>
      </c>
      <c r="D4415" t="s">
        <v>167</v>
      </c>
      <c r="E4415" t="s">
        <v>195</v>
      </c>
      <c r="F4415" s="69">
        <v>14.240416526794434</v>
      </c>
      <c r="G4415" s="69">
        <v>14.261757850646973</v>
      </c>
      <c r="H4415" s="69">
        <v>0.15009801089763641</v>
      </c>
      <c r="I4415" s="69">
        <v>76.835891723632813</v>
      </c>
      <c r="J4415" s="64">
        <v>0</v>
      </c>
    </row>
    <row r="4416" spans="1:10" x14ac:dyDescent="0.25">
      <c r="A4416" s="3" t="str">
        <f t="shared" si="68"/>
        <v>LCALA BasinAverage Event Day (5:00pm-6:00pm)23</v>
      </c>
      <c r="B4416" t="s">
        <v>27</v>
      </c>
      <c r="C4416" t="s">
        <v>42</v>
      </c>
      <c r="D4416" t="s">
        <v>167</v>
      </c>
      <c r="E4416" t="s">
        <v>196</v>
      </c>
      <c r="F4416" s="69">
        <v>12.823781967163086</v>
      </c>
      <c r="G4416" s="69">
        <v>12.743630409240723</v>
      </c>
      <c r="H4416" s="69">
        <v>0.10957694798707962</v>
      </c>
      <c r="I4416" s="69">
        <v>74.778694152832031</v>
      </c>
      <c r="J4416" s="64">
        <v>0</v>
      </c>
    </row>
    <row r="4417" spans="1:10" x14ac:dyDescent="0.25">
      <c r="A4417" s="3" t="str">
        <f t="shared" si="68"/>
        <v>LCALA BasinAverage Event Day (5:00pm-6:00pm)24</v>
      </c>
      <c r="B4417" t="s">
        <v>27</v>
      </c>
      <c r="C4417" t="s">
        <v>42</v>
      </c>
      <c r="D4417" t="s">
        <v>167</v>
      </c>
      <c r="E4417" t="s">
        <v>197</v>
      </c>
      <c r="F4417" s="69">
        <v>11.649837493896484</v>
      </c>
      <c r="G4417" s="69">
        <v>11.545027732849121</v>
      </c>
      <c r="H4417" s="69">
        <v>0.11133529990911484</v>
      </c>
      <c r="I4417" s="69">
        <v>73.019210815429688</v>
      </c>
      <c r="J4417" s="64">
        <v>0</v>
      </c>
    </row>
    <row r="4418" spans="1:10" x14ac:dyDescent="0.25">
      <c r="A4418" s="3" t="str">
        <f t="shared" si="68"/>
        <v>LCAOutside LA Basin10/14/2020 (6:00pm-7:00pm)1</v>
      </c>
      <c r="B4418" t="s">
        <v>27</v>
      </c>
      <c r="C4418" t="s">
        <v>43</v>
      </c>
      <c r="D4418" t="s">
        <v>168</v>
      </c>
      <c r="E4418" t="s">
        <v>174</v>
      </c>
      <c r="F4418" s="69" t="s">
        <v>208</v>
      </c>
      <c r="G4418" s="69" t="s">
        <v>208</v>
      </c>
      <c r="H4418" s="69" t="s">
        <v>208</v>
      </c>
      <c r="I4418" s="69" t="s">
        <v>208</v>
      </c>
      <c r="J4418" s="64">
        <v>1</v>
      </c>
    </row>
    <row r="4419" spans="1:10" x14ac:dyDescent="0.25">
      <c r="A4419" s="3" t="str">
        <f t="shared" ref="A4419:A4482" si="69">B4419&amp;C4419&amp;D4419&amp;E4419</f>
        <v>LCAOutside LA Basin10/14/2020 (6:00pm-7:00pm)2</v>
      </c>
      <c r="B4419" t="s">
        <v>27</v>
      </c>
      <c r="C4419" t="s">
        <v>43</v>
      </c>
      <c r="D4419" t="s">
        <v>168</v>
      </c>
      <c r="E4419" t="s">
        <v>175</v>
      </c>
      <c r="F4419" s="69" t="s">
        <v>208</v>
      </c>
      <c r="G4419" s="69" t="s">
        <v>208</v>
      </c>
      <c r="H4419" s="69" t="s">
        <v>208</v>
      </c>
      <c r="I4419" s="69" t="s">
        <v>208</v>
      </c>
      <c r="J4419" s="64">
        <v>1</v>
      </c>
    </row>
    <row r="4420" spans="1:10" x14ac:dyDescent="0.25">
      <c r="A4420" s="3" t="str">
        <f t="shared" si="69"/>
        <v>LCAOutside LA Basin10/14/2020 (6:00pm-7:00pm)3</v>
      </c>
      <c r="B4420" t="s">
        <v>27</v>
      </c>
      <c r="C4420" t="s">
        <v>43</v>
      </c>
      <c r="D4420" t="s">
        <v>168</v>
      </c>
      <c r="E4420" t="s">
        <v>176</v>
      </c>
      <c r="F4420" s="69" t="s">
        <v>208</v>
      </c>
      <c r="G4420" s="69" t="s">
        <v>208</v>
      </c>
      <c r="H4420" s="69" t="s">
        <v>208</v>
      </c>
      <c r="I4420" s="69" t="s">
        <v>208</v>
      </c>
      <c r="J4420" s="64">
        <v>1</v>
      </c>
    </row>
    <row r="4421" spans="1:10" x14ac:dyDescent="0.25">
      <c r="A4421" s="3" t="str">
        <f t="shared" si="69"/>
        <v>LCAOutside LA Basin10/14/2020 (6:00pm-7:00pm)4</v>
      </c>
      <c r="B4421" t="s">
        <v>27</v>
      </c>
      <c r="C4421" t="s">
        <v>43</v>
      </c>
      <c r="D4421" t="s">
        <v>168</v>
      </c>
      <c r="E4421" t="s">
        <v>177</v>
      </c>
      <c r="F4421" s="69" t="s">
        <v>208</v>
      </c>
      <c r="G4421" s="69" t="s">
        <v>208</v>
      </c>
      <c r="H4421" s="69" t="s">
        <v>208</v>
      </c>
      <c r="I4421" s="69" t="s">
        <v>208</v>
      </c>
      <c r="J4421" s="64">
        <v>1</v>
      </c>
    </row>
    <row r="4422" spans="1:10" x14ac:dyDescent="0.25">
      <c r="A4422" s="3" t="str">
        <f t="shared" si="69"/>
        <v>LCAOutside LA Basin10/14/2020 (6:00pm-7:00pm)5</v>
      </c>
      <c r="B4422" t="s">
        <v>27</v>
      </c>
      <c r="C4422" t="s">
        <v>43</v>
      </c>
      <c r="D4422" t="s">
        <v>168</v>
      </c>
      <c r="E4422" t="s">
        <v>178</v>
      </c>
      <c r="F4422" s="69" t="s">
        <v>208</v>
      </c>
      <c r="G4422" s="69" t="s">
        <v>208</v>
      </c>
      <c r="H4422" s="69" t="s">
        <v>208</v>
      </c>
      <c r="I4422" s="69" t="s">
        <v>208</v>
      </c>
      <c r="J4422" s="64">
        <v>1</v>
      </c>
    </row>
    <row r="4423" spans="1:10" x14ac:dyDescent="0.25">
      <c r="A4423" s="3" t="str">
        <f t="shared" si="69"/>
        <v>LCAOutside LA Basin10/14/2020 (6:00pm-7:00pm)6</v>
      </c>
      <c r="B4423" t="s">
        <v>27</v>
      </c>
      <c r="C4423" t="s">
        <v>43</v>
      </c>
      <c r="D4423" t="s">
        <v>168</v>
      </c>
      <c r="E4423" t="s">
        <v>179</v>
      </c>
      <c r="F4423" s="69" t="s">
        <v>208</v>
      </c>
      <c r="G4423" s="69" t="s">
        <v>208</v>
      </c>
      <c r="H4423" s="69" t="s">
        <v>208</v>
      </c>
      <c r="I4423" s="69" t="s">
        <v>208</v>
      </c>
      <c r="J4423" s="64">
        <v>1</v>
      </c>
    </row>
    <row r="4424" spans="1:10" x14ac:dyDescent="0.25">
      <c r="A4424" s="3" t="str">
        <f t="shared" si="69"/>
        <v>LCAOutside LA Basin10/14/2020 (6:00pm-7:00pm)7</v>
      </c>
      <c r="B4424" t="s">
        <v>27</v>
      </c>
      <c r="C4424" t="s">
        <v>43</v>
      </c>
      <c r="D4424" t="s">
        <v>168</v>
      </c>
      <c r="E4424" t="s">
        <v>180</v>
      </c>
      <c r="F4424" s="69" t="s">
        <v>208</v>
      </c>
      <c r="G4424" s="69" t="s">
        <v>208</v>
      </c>
      <c r="H4424" s="69" t="s">
        <v>208</v>
      </c>
      <c r="I4424" s="69" t="s">
        <v>208</v>
      </c>
      <c r="J4424" s="64">
        <v>1</v>
      </c>
    </row>
    <row r="4425" spans="1:10" x14ac:dyDescent="0.25">
      <c r="A4425" s="3" t="str">
        <f t="shared" si="69"/>
        <v>LCAOutside LA Basin10/14/2020 (6:00pm-7:00pm)8</v>
      </c>
      <c r="B4425" t="s">
        <v>27</v>
      </c>
      <c r="C4425" t="s">
        <v>43</v>
      </c>
      <c r="D4425" t="s">
        <v>168</v>
      </c>
      <c r="E4425" t="s">
        <v>181</v>
      </c>
      <c r="F4425" s="69" t="s">
        <v>208</v>
      </c>
      <c r="G4425" s="69" t="s">
        <v>208</v>
      </c>
      <c r="H4425" s="69" t="s">
        <v>208</v>
      </c>
      <c r="I4425" s="69" t="s">
        <v>208</v>
      </c>
      <c r="J4425" s="64">
        <v>1</v>
      </c>
    </row>
    <row r="4426" spans="1:10" x14ac:dyDescent="0.25">
      <c r="A4426" s="3" t="str">
        <f t="shared" si="69"/>
        <v>LCAOutside LA Basin10/14/2020 (6:00pm-7:00pm)9</v>
      </c>
      <c r="B4426" t="s">
        <v>27</v>
      </c>
      <c r="C4426" t="s">
        <v>43</v>
      </c>
      <c r="D4426" t="s">
        <v>168</v>
      </c>
      <c r="E4426" t="s">
        <v>182</v>
      </c>
      <c r="F4426" s="69" t="s">
        <v>208</v>
      </c>
      <c r="G4426" s="69" t="s">
        <v>208</v>
      </c>
      <c r="H4426" s="69" t="s">
        <v>208</v>
      </c>
      <c r="I4426" s="69" t="s">
        <v>208</v>
      </c>
      <c r="J4426" s="64">
        <v>1</v>
      </c>
    </row>
    <row r="4427" spans="1:10" x14ac:dyDescent="0.25">
      <c r="A4427" s="3" t="str">
        <f t="shared" si="69"/>
        <v>LCAOutside LA Basin10/14/2020 (6:00pm-7:00pm)10</v>
      </c>
      <c r="B4427" t="s">
        <v>27</v>
      </c>
      <c r="C4427" t="s">
        <v>43</v>
      </c>
      <c r="D4427" t="s">
        <v>168</v>
      </c>
      <c r="E4427" t="s">
        <v>183</v>
      </c>
      <c r="F4427" s="69" t="s">
        <v>208</v>
      </c>
      <c r="G4427" s="69" t="s">
        <v>208</v>
      </c>
      <c r="H4427" s="69" t="s">
        <v>208</v>
      </c>
      <c r="I4427" s="69" t="s">
        <v>208</v>
      </c>
      <c r="J4427" s="64">
        <v>1</v>
      </c>
    </row>
    <row r="4428" spans="1:10" x14ac:dyDescent="0.25">
      <c r="A4428" s="3" t="str">
        <f t="shared" si="69"/>
        <v>LCAOutside LA Basin10/14/2020 (6:00pm-7:00pm)11</v>
      </c>
      <c r="B4428" t="s">
        <v>27</v>
      </c>
      <c r="C4428" t="s">
        <v>43</v>
      </c>
      <c r="D4428" t="s">
        <v>168</v>
      </c>
      <c r="E4428" t="s">
        <v>184</v>
      </c>
      <c r="F4428" s="69" t="s">
        <v>208</v>
      </c>
      <c r="G4428" s="69" t="s">
        <v>208</v>
      </c>
      <c r="H4428" s="69" t="s">
        <v>208</v>
      </c>
      <c r="I4428" s="69" t="s">
        <v>208</v>
      </c>
      <c r="J4428" s="64">
        <v>1</v>
      </c>
    </row>
    <row r="4429" spans="1:10" x14ac:dyDescent="0.25">
      <c r="A4429" s="3" t="str">
        <f t="shared" si="69"/>
        <v>LCAOutside LA Basin10/14/2020 (6:00pm-7:00pm)12</v>
      </c>
      <c r="B4429" t="s">
        <v>27</v>
      </c>
      <c r="C4429" t="s">
        <v>43</v>
      </c>
      <c r="D4429" t="s">
        <v>168</v>
      </c>
      <c r="E4429" t="s">
        <v>185</v>
      </c>
      <c r="F4429" s="69" t="s">
        <v>208</v>
      </c>
      <c r="G4429" s="69" t="s">
        <v>208</v>
      </c>
      <c r="H4429" s="69" t="s">
        <v>208</v>
      </c>
      <c r="I4429" s="69" t="s">
        <v>208</v>
      </c>
      <c r="J4429" s="64">
        <v>1</v>
      </c>
    </row>
    <row r="4430" spans="1:10" x14ac:dyDescent="0.25">
      <c r="A4430" s="3" t="str">
        <f t="shared" si="69"/>
        <v>LCAOutside LA Basin10/14/2020 (6:00pm-7:00pm)13</v>
      </c>
      <c r="B4430" t="s">
        <v>27</v>
      </c>
      <c r="C4430" t="s">
        <v>43</v>
      </c>
      <c r="D4430" t="s">
        <v>168</v>
      </c>
      <c r="E4430" t="s">
        <v>186</v>
      </c>
      <c r="F4430" s="69" t="s">
        <v>208</v>
      </c>
      <c r="G4430" s="69" t="s">
        <v>208</v>
      </c>
      <c r="H4430" s="69" t="s">
        <v>208</v>
      </c>
      <c r="I4430" s="69" t="s">
        <v>208</v>
      </c>
      <c r="J4430" s="64">
        <v>1</v>
      </c>
    </row>
    <row r="4431" spans="1:10" x14ac:dyDescent="0.25">
      <c r="A4431" s="3" t="str">
        <f t="shared" si="69"/>
        <v>LCAOutside LA Basin10/14/2020 (6:00pm-7:00pm)14</v>
      </c>
      <c r="B4431" t="s">
        <v>27</v>
      </c>
      <c r="C4431" t="s">
        <v>43</v>
      </c>
      <c r="D4431" t="s">
        <v>168</v>
      </c>
      <c r="E4431" t="s">
        <v>187</v>
      </c>
      <c r="F4431" s="69" t="s">
        <v>208</v>
      </c>
      <c r="G4431" s="69" t="s">
        <v>208</v>
      </c>
      <c r="H4431" s="69" t="s">
        <v>208</v>
      </c>
      <c r="I4431" s="69" t="s">
        <v>208</v>
      </c>
      <c r="J4431" s="64">
        <v>1</v>
      </c>
    </row>
    <row r="4432" spans="1:10" x14ac:dyDescent="0.25">
      <c r="A4432" s="3" t="str">
        <f t="shared" si="69"/>
        <v>LCAOutside LA Basin10/14/2020 (6:00pm-7:00pm)15</v>
      </c>
      <c r="B4432" t="s">
        <v>27</v>
      </c>
      <c r="C4432" t="s">
        <v>43</v>
      </c>
      <c r="D4432" t="s">
        <v>168</v>
      </c>
      <c r="E4432" t="s">
        <v>188</v>
      </c>
      <c r="F4432" s="69" t="s">
        <v>208</v>
      </c>
      <c r="G4432" s="69" t="s">
        <v>208</v>
      </c>
      <c r="H4432" s="69" t="s">
        <v>208</v>
      </c>
      <c r="I4432" s="69" t="s">
        <v>208</v>
      </c>
      <c r="J4432" s="64">
        <v>1</v>
      </c>
    </row>
    <row r="4433" spans="1:10" x14ac:dyDescent="0.25">
      <c r="A4433" s="3" t="str">
        <f t="shared" si="69"/>
        <v>LCAOutside LA Basin10/14/2020 (6:00pm-7:00pm)16</v>
      </c>
      <c r="B4433" t="s">
        <v>27</v>
      </c>
      <c r="C4433" t="s">
        <v>43</v>
      </c>
      <c r="D4433" t="s">
        <v>168</v>
      </c>
      <c r="E4433" t="s">
        <v>189</v>
      </c>
      <c r="F4433" s="69" t="s">
        <v>208</v>
      </c>
      <c r="G4433" s="69" t="s">
        <v>208</v>
      </c>
      <c r="H4433" s="69" t="s">
        <v>208</v>
      </c>
      <c r="I4433" s="69" t="s">
        <v>208</v>
      </c>
      <c r="J4433" s="64">
        <v>1</v>
      </c>
    </row>
    <row r="4434" spans="1:10" x14ac:dyDescent="0.25">
      <c r="A4434" s="3" t="str">
        <f t="shared" si="69"/>
        <v>LCAOutside LA Basin10/14/2020 (6:00pm-7:00pm)17</v>
      </c>
      <c r="B4434" t="s">
        <v>27</v>
      </c>
      <c r="C4434" t="s">
        <v>43</v>
      </c>
      <c r="D4434" t="s">
        <v>168</v>
      </c>
      <c r="E4434" t="s">
        <v>190</v>
      </c>
      <c r="F4434" s="69" t="s">
        <v>208</v>
      </c>
      <c r="G4434" s="69" t="s">
        <v>208</v>
      </c>
      <c r="H4434" s="69" t="s">
        <v>208</v>
      </c>
      <c r="I4434" s="69" t="s">
        <v>208</v>
      </c>
      <c r="J4434" s="64">
        <v>1</v>
      </c>
    </row>
    <row r="4435" spans="1:10" x14ac:dyDescent="0.25">
      <c r="A4435" s="3" t="str">
        <f t="shared" si="69"/>
        <v>LCAOutside LA Basin10/14/2020 (6:00pm-7:00pm)18</v>
      </c>
      <c r="B4435" t="s">
        <v>27</v>
      </c>
      <c r="C4435" t="s">
        <v>43</v>
      </c>
      <c r="D4435" t="s">
        <v>168</v>
      </c>
      <c r="E4435" t="s">
        <v>191</v>
      </c>
      <c r="F4435" s="69" t="s">
        <v>208</v>
      </c>
      <c r="G4435" s="69" t="s">
        <v>208</v>
      </c>
      <c r="H4435" s="69" t="s">
        <v>208</v>
      </c>
      <c r="I4435" s="69" t="s">
        <v>208</v>
      </c>
      <c r="J4435" s="64">
        <v>1</v>
      </c>
    </row>
    <row r="4436" spans="1:10" x14ac:dyDescent="0.25">
      <c r="A4436" s="3" t="str">
        <f t="shared" si="69"/>
        <v>LCAOutside LA Basin10/14/2020 (6:00pm-7:00pm)19</v>
      </c>
      <c r="B4436" t="s">
        <v>27</v>
      </c>
      <c r="C4436" t="s">
        <v>43</v>
      </c>
      <c r="D4436" t="s">
        <v>168</v>
      </c>
      <c r="E4436" t="s">
        <v>192</v>
      </c>
      <c r="F4436" s="69" t="s">
        <v>208</v>
      </c>
      <c r="G4436" s="69" t="s">
        <v>208</v>
      </c>
      <c r="H4436" s="69" t="s">
        <v>208</v>
      </c>
      <c r="I4436" s="69" t="s">
        <v>208</v>
      </c>
      <c r="J4436" s="64">
        <v>1</v>
      </c>
    </row>
    <row r="4437" spans="1:10" x14ac:dyDescent="0.25">
      <c r="A4437" s="3" t="str">
        <f t="shared" si="69"/>
        <v>LCAOutside LA Basin10/14/2020 (6:00pm-7:00pm)20</v>
      </c>
      <c r="B4437" t="s">
        <v>27</v>
      </c>
      <c r="C4437" t="s">
        <v>43</v>
      </c>
      <c r="D4437" t="s">
        <v>168</v>
      </c>
      <c r="E4437" t="s">
        <v>193</v>
      </c>
      <c r="F4437" s="69" t="s">
        <v>208</v>
      </c>
      <c r="G4437" s="69" t="s">
        <v>208</v>
      </c>
      <c r="H4437" s="69" t="s">
        <v>208</v>
      </c>
      <c r="I4437" s="69" t="s">
        <v>208</v>
      </c>
      <c r="J4437" s="64">
        <v>1</v>
      </c>
    </row>
    <row r="4438" spans="1:10" x14ac:dyDescent="0.25">
      <c r="A4438" s="3" t="str">
        <f t="shared" si="69"/>
        <v>LCAOutside LA Basin10/14/2020 (6:00pm-7:00pm)21</v>
      </c>
      <c r="B4438" t="s">
        <v>27</v>
      </c>
      <c r="C4438" t="s">
        <v>43</v>
      </c>
      <c r="D4438" t="s">
        <v>168</v>
      </c>
      <c r="E4438" t="s">
        <v>194</v>
      </c>
      <c r="F4438" s="69" t="s">
        <v>208</v>
      </c>
      <c r="G4438" s="69" t="s">
        <v>208</v>
      </c>
      <c r="H4438" s="69" t="s">
        <v>208</v>
      </c>
      <c r="I4438" s="69" t="s">
        <v>208</v>
      </c>
      <c r="J4438" s="64">
        <v>1</v>
      </c>
    </row>
    <row r="4439" spans="1:10" x14ac:dyDescent="0.25">
      <c r="A4439" s="3" t="str">
        <f t="shared" si="69"/>
        <v>LCAOutside LA Basin10/14/2020 (6:00pm-7:00pm)22</v>
      </c>
      <c r="B4439" t="s">
        <v>27</v>
      </c>
      <c r="C4439" t="s">
        <v>43</v>
      </c>
      <c r="D4439" t="s">
        <v>168</v>
      </c>
      <c r="E4439" t="s">
        <v>195</v>
      </c>
      <c r="F4439" s="69" t="s">
        <v>208</v>
      </c>
      <c r="G4439" s="69" t="s">
        <v>208</v>
      </c>
      <c r="H4439" s="69" t="s">
        <v>208</v>
      </c>
      <c r="I4439" s="69" t="s">
        <v>208</v>
      </c>
      <c r="J4439" s="64">
        <v>1</v>
      </c>
    </row>
    <row r="4440" spans="1:10" x14ac:dyDescent="0.25">
      <c r="A4440" s="3" t="str">
        <f t="shared" si="69"/>
        <v>LCAOutside LA Basin10/14/2020 (6:00pm-7:00pm)23</v>
      </c>
      <c r="B4440" t="s">
        <v>27</v>
      </c>
      <c r="C4440" t="s">
        <v>43</v>
      </c>
      <c r="D4440" t="s">
        <v>168</v>
      </c>
      <c r="E4440" t="s">
        <v>196</v>
      </c>
      <c r="F4440" s="69" t="s">
        <v>208</v>
      </c>
      <c r="G4440" s="69" t="s">
        <v>208</v>
      </c>
      <c r="H4440" s="69" t="s">
        <v>208</v>
      </c>
      <c r="I4440" s="69" t="s">
        <v>208</v>
      </c>
      <c r="J4440" s="64">
        <v>1</v>
      </c>
    </row>
    <row r="4441" spans="1:10" x14ac:dyDescent="0.25">
      <c r="A4441" s="3" t="str">
        <f t="shared" si="69"/>
        <v>LCAOutside LA Basin10/14/2020 (6:00pm-7:00pm)24</v>
      </c>
      <c r="B4441" t="s">
        <v>27</v>
      </c>
      <c r="C4441" t="s">
        <v>43</v>
      </c>
      <c r="D4441" t="s">
        <v>168</v>
      </c>
      <c r="E4441" t="s">
        <v>197</v>
      </c>
      <c r="F4441" s="69" t="s">
        <v>208</v>
      </c>
      <c r="G4441" s="69" t="s">
        <v>208</v>
      </c>
      <c r="H4441" s="69" t="s">
        <v>208</v>
      </c>
      <c r="I4441" s="69" t="s">
        <v>208</v>
      </c>
      <c r="J4441" s="64">
        <v>1</v>
      </c>
    </row>
    <row r="4442" spans="1:10" x14ac:dyDescent="0.25">
      <c r="A4442" s="3" t="str">
        <f t="shared" si="69"/>
        <v>LCAOutside LA Basin10/15/2020 (6:00pm-7:00pm)1</v>
      </c>
      <c r="B4442" t="s">
        <v>27</v>
      </c>
      <c r="C4442" t="s">
        <v>43</v>
      </c>
      <c r="D4442" t="s">
        <v>169</v>
      </c>
      <c r="E4442" t="s">
        <v>174</v>
      </c>
      <c r="F4442" s="69" t="s">
        <v>208</v>
      </c>
      <c r="G4442" s="69" t="s">
        <v>208</v>
      </c>
      <c r="H4442" s="69" t="s">
        <v>208</v>
      </c>
      <c r="I4442" s="69" t="s">
        <v>208</v>
      </c>
      <c r="J4442" s="64">
        <v>1</v>
      </c>
    </row>
    <row r="4443" spans="1:10" x14ac:dyDescent="0.25">
      <c r="A4443" s="3" t="str">
        <f t="shared" si="69"/>
        <v>LCAOutside LA Basin10/15/2020 (6:00pm-7:00pm)2</v>
      </c>
      <c r="B4443" t="s">
        <v>27</v>
      </c>
      <c r="C4443" t="s">
        <v>43</v>
      </c>
      <c r="D4443" t="s">
        <v>169</v>
      </c>
      <c r="E4443" t="s">
        <v>175</v>
      </c>
      <c r="F4443" s="69" t="s">
        <v>208</v>
      </c>
      <c r="G4443" s="69" t="s">
        <v>208</v>
      </c>
      <c r="H4443" s="69" t="s">
        <v>208</v>
      </c>
      <c r="I4443" s="69" t="s">
        <v>208</v>
      </c>
      <c r="J4443" s="64">
        <v>1</v>
      </c>
    </row>
    <row r="4444" spans="1:10" x14ac:dyDescent="0.25">
      <c r="A4444" s="3" t="str">
        <f t="shared" si="69"/>
        <v>LCAOutside LA Basin10/15/2020 (6:00pm-7:00pm)3</v>
      </c>
      <c r="B4444" t="s">
        <v>27</v>
      </c>
      <c r="C4444" t="s">
        <v>43</v>
      </c>
      <c r="D4444" t="s">
        <v>169</v>
      </c>
      <c r="E4444" t="s">
        <v>176</v>
      </c>
      <c r="F4444" s="69" t="s">
        <v>208</v>
      </c>
      <c r="G4444" s="69" t="s">
        <v>208</v>
      </c>
      <c r="H4444" s="69" t="s">
        <v>208</v>
      </c>
      <c r="I4444" s="69" t="s">
        <v>208</v>
      </c>
      <c r="J4444" s="64">
        <v>1</v>
      </c>
    </row>
    <row r="4445" spans="1:10" x14ac:dyDescent="0.25">
      <c r="A4445" s="3" t="str">
        <f t="shared" si="69"/>
        <v>LCAOutside LA Basin10/15/2020 (6:00pm-7:00pm)4</v>
      </c>
      <c r="B4445" t="s">
        <v>27</v>
      </c>
      <c r="C4445" t="s">
        <v>43</v>
      </c>
      <c r="D4445" t="s">
        <v>169</v>
      </c>
      <c r="E4445" t="s">
        <v>177</v>
      </c>
      <c r="F4445" s="69" t="s">
        <v>208</v>
      </c>
      <c r="G4445" s="69" t="s">
        <v>208</v>
      </c>
      <c r="H4445" s="69" t="s">
        <v>208</v>
      </c>
      <c r="I4445" s="69" t="s">
        <v>208</v>
      </c>
      <c r="J4445" s="64">
        <v>1</v>
      </c>
    </row>
    <row r="4446" spans="1:10" x14ac:dyDescent="0.25">
      <c r="A4446" s="3" t="str">
        <f t="shared" si="69"/>
        <v>LCAOutside LA Basin10/15/2020 (6:00pm-7:00pm)5</v>
      </c>
      <c r="B4446" t="s">
        <v>27</v>
      </c>
      <c r="C4446" t="s">
        <v>43</v>
      </c>
      <c r="D4446" t="s">
        <v>169</v>
      </c>
      <c r="E4446" t="s">
        <v>178</v>
      </c>
      <c r="F4446" s="69" t="s">
        <v>208</v>
      </c>
      <c r="G4446" s="69" t="s">
        <v>208</v>
      </c>
      <c r="H4446" s="69" t="s">
        <v>208</v>
      </c>
      <c r="I4446" s="69" t="s">
        <v>208</v>
      </c>
      <c r="J4446" s="64">
        <v>1</v>
      </c>
    </row>
    <row r="4447" spans="1:10" x14ac:dyDescent="0.25">
      <c r="A4447" s="3" t="str">
        <f t="shared" si="69"/>
        <v>LCAOutside LA Basin10/15/2020 (6:00pm-7:00pm)6</v>
      </c>
      <c r="B4447" t="s">
        <v>27</v>
      </c>
      <c r="C4447" t="s">
        <v>43</v>
      </c>
      <c r="D4447" t="s">
        <v>169</v>
      </c>
      <c r="E4447" t="s">
        <v>179</v>
      </c>
      <c r="F4447" s="69" t="s">
        <v>208</v>
      </c>
      <c r="G4447" s="69" t="s">
        <v>208</v>
      </c>
      <c r="H4447" s="69" t="s">
        <v>208</v>
      </c>
      <c r="I4447" s="69" t="s">
        <v>208</v>
      </c>
      <c r="J4447" s="64">
        <v>1</v>
      </c>
    </row>
    <row r="4448" spans="1:10" x14ac:dyDescent="0.25">
      <c r="A4448" s="3" t="str">
        <f t="shared" si="69"/>
        <v>LCAOutside LA Basin10/15/2020 (6:00pm-7:00pm)7</v>
      </c>
      <c r="B4448" t="s">
        <v>27</v>
      </c>
      <c r="C4448" t="s">
        <v>43</v>
      </c>
      <c r="D4448" t="s">
        <v>169</v>
      </c>
      <c r="E4448" t="s">
        <v>180</v>
      </c>
      <c r="F4448" s="69" t="s">
        <v>208</v>
      </c>
      <c r="G4448" s="69" t="s">
        <v>208</v>
      </c>
      <c r="H4448" s="69" t="s">
        <v>208</v>
      </c>
      <c r="I4448" s="69" t="s">
        <v>208</v>
      </c>
      <c r="J4448" s="64">
        <v>1</v>
      </c>
    </row>
    <row r="4449" spans="1:10" x14ac:dyDescent="0.25">
      <c r="A4449" s="3" t="str">
        <f t="shared" si="69"/>
        <v>LCAOutside LA Basin10/15/2020 (6:00pm-7:00pm)8</v>
      </c>
      <c r="B4449" t="s">
        <v>27</v>
      </c>
      <c r="C4449" t="s">
        <v>43</v>
      </c>
      <c r="D4449" t="s">
        <v>169</v>
      </c>
      <c r="E4449" t="s">
        <v>181</v>
      </c>
      <c r="F4449" s="69" t="s">
        <v>208</v>
      </c>
      <c r="G4449" s="69" t="s">
        <v>208</v>
      </c>
      <c r="H4449" s="69" t="s">
        <v>208</v>
      </c>
      <c r="I4449" s="69" t="s">
        <v>208</v>
      </c>
      <c r="J4449" s="64">
        <v>1</v>
      </c>
    </row>
    <row r="4450" spans="1:10" x14ac:dyDescent="0.25">
      <c r="A4450" s="3" t="str">
        <f t="shared" si="69"/>
        <v>LCAOutside LA Basin10/15/2020 (6:00pm-7:00pm)9</v>
      </c>
      <c r="B4450" t="s">
        <v>27</v>
      </c>
      <c r="C4450" t="s">
        <v>43</v>
      </c>
      <c r="D4450" t="s">
        <v>169</v>
      </c>
      <c r="E4450" t="s">
        <v>182</v>
      </c>
      <c r="F4450" s="69" t="s">
        <v>208</v>
      </c>
      <c r="G4450" s="69" t="s">
        <v>208</v>
      </c>
      <c r="H4450" s="69" t="s">
        <v>208</v>
      </c>
      <c r="I4450" s="69" t="s">
        <v>208</v>
      </c>
      <c r="J4450" s="64">
        <v>1</v>
      </c>
    </row>
    <row r="4451" spans="1:10" x14ac:dyDescent="0.25">
      <c r="A4451" s="3" t="str">
        <f t="shared" si="69"/>
        <v>LCAOutside LA Basin10/15/2020 (6:00pm-7:00pm)10</v>
      </c>
      <c r="B4451" t="s">
        <v>27</v>
      </c>
      <c r="C4451" t="s">
        <v>43</v>
      </c>
      <c r="D4451" t="s">
        <v>169</v>
      </c>
      <c r="E4451" t="s">
        <v>183</v>
      </c>
      <c r="F4451" s="69" t="s">
        <v>208</v>
      </c>
      <c r="G4451" s="69" t="s">
        <v>208</v>
      </c>
      <c r="H4451" s="69" t="s">
        <v>208</v>
      </c>
      <c r="I4451" s="69" t="s">
        <v>208</v>
      </c>
      <c r="J4451" s="64">
        <v>1</v>
      </c>
    </row>
    <row r="4452" spans="1:10" x14ac:dyDescent="0.25">
      <c r="A4452" s="3" t="str">
        <f t="shared" si="69"/>
        <v>LCAOutside LA Basin10/15/2020 (6:00pm-7:00pm)11</v>
      </c>
      <c r="B4452" t="s">
        <v>27</v>
      </c>
      <c r="C4452" t="s">
        <v>43</v>
      </c>
      <c r="D4452" t="s">
        <v>169</v>
      </c>
      <c r="E4452" t="s">
        <v>184</v>
      </c>
      <c r="F4452" s="69" t="s">
        <v>208</v>
      </c>
      <c r="G4452" s="69" t="s">
        <v>208</v>
      </c>
      <c r="H4452" s="69" t="s">
        <v>208</v>
      </c>
      <c r="I4452" s="69" t="s">
        <v>208</v>
      </c>
      <c r="J4452" s="64">
        <v>1</v>
      </c>
    </row>
    <row r="4453" spans="1:10" x14ac:dyDescent="0.25">
      <c r="A4453" s="3" t="str">
        <f t="shared" si="69"/>
        <v>LCAOutside LA Basin10/15/2020 (6:00pm-7:00pm)12</v>
      </c>
      <c r="B4453" t="s">
        <v>27</v>
      </c>
      <c r="C4453" t="s">
        <v>43</v>
      </c>
      <c r="D4453" t="s">
        <v>169</v>
      </c>
      <c r="E4453" t="s">
        <v>185</v>
      </c>
      <c r="F4453" s="69" t="s">
        <v>208</v>
      </c>
      <c r="G4453" s="69" t="s">
        <v>208</v>
      </c>
      <c r="H4453" s="69" t="s">
        <v>208</v>
      </c>
      <c r="I4453" s="69" t="s">
        <v>208</v>
      </c>
      <c r="J4453" s="64">
        <v>1</v>
      </c>
    </row>
    <row r="4454" spans="1:10" x14ac:dyDescent="0.25">
      <c r="A4454" s="3" t="str">
        <f t="shared" si="69"/>
        <v>LCAOutside LA Basin10/15/2020 (6:00pm-7:00pm)13</v>
      </c>
      <c r="B4454" t="s">
        <v>27</v>
      </c>
      <c r="C4454" t="s">
        <v>43</v>
      </c>
      <c r="D4454" t="s">
        <v>169</v>
      </c>
      <c r="E4454" t="s">
        <v>186</v>
      </c>
      <c r="F4454" s="69" t="s">
        <v>208</v>
      </c>
      <c r="G4454" s="69" t="s">
        <v>208</v>
      </c>
      <c r="H4454" s="69" t="s">
        <v>208</v>
      </c>
      <c r="I4454" s="69" t="s">
        <v>208</v>
      </c>
      <c r="J4454" s="64">
        <v>1</v>
      </c>
    </row>
    <row r="4455" spans="1:10" x14ac:dyDescent="0.25">
      <c r="A4455" s="3" t="str">
        <f t="shared" si="69"/>
        <v>LCAOutside LA Basin10/15/2020 (6:00pm-7:00pm)14</v>
      </c>
      <c r="B4455" t="s">
        <v>27</v>
      </c>
      <c r="C4455" t="s">
        <v>43</v>
      </c>
      <c r="D4455" t="s">
        <v>169</v>
      </c>
      <c r="E4455" t="s">
        <v>187</v>
      </c>
      <c r="F4455" s="69" t="s">
        <v>208</v>
      </c>
      <c r="G4455" s="69" t="s">
        <v>208</v>
      </c>
      <c r="H4455" s="69" t="s">
        <v>208</v>
      </c>
      <c r="I4455" s="69" t="s">
        <v>208</v>
      </c>
      <c r="J4455" s="64">
        <v>1</v>
      </c>
    </row>
    <row r="4456" spans="1:10" x14ac:dyDescent="0.25">
      <c r="A4456" s="3" t="str">
        <f t="shared" si="69"/>
        <v>LCAOutside LA Basin10/15/2020 (6:00pm-7:00pm)15</v>
      </c>
      <c r="B4456" t="s">
        <v>27</v>
      </c>
      <c r="C4456" t="s">
        <v>43</v>
      </c>
      <c r="D4456" t="s">
        <v>169</v>
      </c>
      <c r="E4456" t="s">
        <v>188</v>
      </c>
      <c r="F4456" s="69" t="s">
        <v>208</v>
      </c>
      <c r="G4456" s="69" t="s">
        <v>208</v>
      </c>
      <c r="H4456" s="69" t="s">
        <v>208</v>
      </c>
      <c r="I4456" s="69" t="s">
        <v>208</v>
      </c>
      <c r="J4456" s="64">
        <v>1</v>
      </c>
    </row>
    <row r="4457" spans="1:10" x14ac:dyDescent="0.25">
      <c r="A4457" s="3" t="str">
        <f t="shared" si="69"/>
        <v>LCAOutside LA Basin10/15/2020 (6:00pm-7:00pm)16</v>
      </c>
      <c r="B4457" t="s">
        <v>27</v>
      </c>
      <c r="C4457" t="s">
        <v>43</v>
      </c>
      <c r="D4457" t="s">
        <v>169</v>
      </c>
      <c r="E4457" t="s">
        <v>189</v>
      </c>
      <c r="F4457" s="69" t="s">
        <v>208</v>
      </c>
      <c r="G4457" s="69" t="s">
        <v>208</v>
      </c>
      <c r="H4457" s="69" t="s">
        <v>208</v>
      </c>
      <c r="I4457" s="69" t="s">
        <v>208</v>
      </c>
      <c r="J4457" s="64">
        <v>1</v>
      </c>
    </row>
    <row r="4458" spans="1:10" x14ac:dyDescent="0.25">
      <c r="A4458" s="3" t="str">
        <f t="shared" si="69"/>
        <v>LCAOutside LA Basin10/15/2020 (6:00pm-7:00pm)17</v>
      </c>
      <c r="B4458" t="s">
        <v>27</v>
      </c>
      <c r="C4458" t="s">
        <v>43</v>
      </c>
      <c r="D4458" t="s">
        <v>169</v>
      </c>
      <c r="E4458" t="s">
        <v>190</v>
      </c>
      <c r="F4458" s="69" t="s">
        <v>208</v>
      </c>
      <c r="G4458" s="69" t="s">
        <v>208</v>
      </c>
      <c r="H4458" s="69" t="s">
        <v>208</v>
      </c>
      <c r="I4458" s="69" t="s">
        <v>208</v>
      </c>
      <c r="J4458" s="64">
        <v>1</v>
      </c>
    </row>
    <row r="4459" spans="1:10" x14ac:dyDescent="0.25">
      <c r="A4459" s="3" t="str">
        <f t="shared" si="69"/>
        <v>LCAOutside LA Basin10/15/2020 (6:00pm-7:00pm)18</v>
      </c>
      <c r="B4459" t="s">
        <v>27</v>
      </c>
      <c r="C4459" t="s">
        <v>43</v>
      </c>
      <c r="D4459" t="s">
        <v>169</v>
      </c>
      <c r="E4459" t="s">
        <v>191</v>
      </c>
      <c r="F4459" s="69" t="s">
        <v>208</v>
      </c>
      <c r="G4459" s="69" t="s">
        <v>208</v>
      </c>
      <c r="H4459" s="69" t="s">
        <v>208</v>
      </c>
      <c r="I4459" s="69" t="s">
        <v>208</v>
      </c>
      <c r="J4459" s="64">
        <v>1</v>
      </c>
    </row>
    <row r="4460" spans="1:10" x14ac:dyDescent="0.25">
      <c r="A4460" s="3" t="str">
        <f t="shared" si="69"/>
        <v>LCAOutside LA Basin10/15/2020 (6:00pm-7:00pm)19</v>
      </c>
      <c r="B4460" t="s">
        <v>27</v>
      </c>
      <c r="C4460" t="s">
        <v>43</v>
      </c>
      <c r="D4460" t="s">
        <v>169</v>
      </c>
      <c r="E4460" t="s">
        <v>192</v>
      </c>
      <c r="F4460" s="69" t="s">
        <v>208</v>
      </c>
      <c r="G4460" s="69" t="s">
        <v>208</v>
      </c>
      <c r="H4460" s="69" t="s">
        <v>208</v>
      </c>
      <c r="I4460" s="69" t="s">
        <v>208</v>
      </c>
      <c r="J4460" s="64">
        <v>1</v>
      </c>
    </row>
    <row r="4461" spans="1:10" x14ac:dyDescent="0.25">
      <c r="A4461" s="3" t="str">
        <f t="shared" si="69"/>
        <v>LCAOutside LA Basin10/15/2020 (6:00pm-7:00pm)20</v>
      </c>
      <c r="B4461" t="s">
        <v>27</v>
      </c>
      <c r="C4461" t="s">
        <v>43</v>
      </c>
      <c r="D4461" t="s">
        <v>169</v>
      </c>
      <c r="E4461" t="s">
        <v>193</v>
      </c>
      <c r="F4461" s="69" t="s">
        <v>208</v>
      </c>
      <c r="G4461" s="69" t="s">
        <v>208</v>
      </c>
      <c r="H4461" s="69" t="s">
        <v>208</v>
      </c>
      <c r="I4461" s="69" t="s">
        <v>208</v>
      </c>
      <c r="J4461" s="64">
        <v>1</v>
      </c>
    </row>
    <row r="4462" spans="1:10" x14ac:dyDescent="0.25">
      <c r="A4462" s="3" t="str">
        <f t="shared" si="69"/>
        <v>LCAOutside LA Basin10/15/2020 (6:00pm-7:00pm)21</v>
      </c>
      <c r="B4462" t="s">
        <v>27</v>
      </c>
      <c r="C4462" t="s">
        <v>43</v>
      </c>
      <c r="D4462" t="s">
        <v>169</v>
      </c>
      <c r="E4462" t="s">
        <v>194</v>
      </c>
      <c r="F4462" s="69" t="s">
        <v>208</v>
      </c>
      <c r="G4462" s="69" t="s">
        <v>208</v>
      </c>
      <c r="H4462" s="69" t="s">
        <v>208</v>
      </c>
      <c r="I4462" s="69" t="s">
        <v>208</v>
      </c>
      <c r="J4462" s="64">
        <v>1</v>
      </c>
    </row>
    <row r="4463" spans="1:10" x14ac:dyDescent="0.25">
      <c r="A4463" s="3" t="str">
        <f t="shared" si="69"/>
        <v>LCAOutside LA Basin10/15/2020 (6:00pm-7:00pm)22</v>
      </c>
      <c r="B4463" t="s">
        <v>27</v>
      </c>
      <c r="C4463" t="s">
        <v>43</v>
      </c>
      <c r="D4463" t="s">
        <v>169</v>
      </c>
      <c r="E4463" t="s">
        <v>195</v>
      </c>
      <c r="F4463" s="69" t="s">
        <v>208</v>
      </c>
      <c r="G4463" s="69" t="s">
        <v>208</v>
      </c>
      <c r="H4463" s="69" t="s">
        <v>208</v>
      </c>
      <c r="I4463" s="69" t="s">
        <v>208</v>
      </c>
      <c r="J4463" s="64">
        <v>1</v>
      </c>
    </row>
    <row r="4464" spans="1:10" x14ac:dyDescent="0.25">
      <c r="A4464" s="3" t="str">
        <f t="shared" si="69"/>
        <v>LCAOutside LA Basin10/15/2020 (6:00pm-7:00pm)23</v>
      </c>
      <c r="B4464" t="s">
        <v>27</v>
      </c>
      <c r="C4464" t="s">
        <v>43</v>
      </c>
      <c r="D4464" t="s">
        <v>169</v>
      </c>
      <c r="E4464" t="s">
        <v>196</v>
      </c>
      <c r="F4464" s="69" t="s">
        <v>208</v>
      </c>
      <c r="G4464" s="69" t="s">
        <v>208</v>
      </c>
      <c r="H4464" s="69" t="s">
        <v>208</v>
      </c>
      <c r="I4464" s="69" t="s">
        <v>208</v>
      </c>
      <c r="J4464" s="64">
        <v>1</v>
      </c>
    </row>
    <row r="4465" spans="1:10" x14ac:dyDescent="0.25">
      <c r="A4465" s="3" t="str">
        <f t="shared" si="69"/>
        <v>LCAOutside LA Basin10/15/2020 (6:00pm-7:00pm)24</v>
      </c>
      <c r="B4465" t="s">
        <v>27</v>
      </c>
      <c r="C4465" t="s">
        <v>43</v>
      </c>
      <c r="D4465" t="s">
        <v>169</v>
      </c>
      <c r="E4465" t="s">
        <v>197</v>
      </c>
      <c r="F4465" s="69" t="s">
        <v>208</v>
      </c>
      <c r="G4465" s="69" t="s">
        <v>208</v>
      </c>
      <c r="H4465" s="69" t="s">
        <v>208</v>
      </c>
      <c r="I4465" s="69" t="s">
        <v>208</v>
      </c>
      <c r="J4465" s="64">
        <v>1</v>
      </c>
    </row>
    <row r="4466" spans="1:10" x14ac:dyDescent="0.25">
      <c r="A4466" s="3" t="str">
        <f t="shared" si="69"/>
        <v>LCAOutside LA Basin6/17/2021 (5:00pm-6:00pm)1</v>
      </c>
      <c r="B4466" t="s">
        <v>27</v>
      </c>
      <c r="C4466" t="s">
        <v>43</v>
      </c>
      <c r="D4466" t="s">
        <v>170</v>
      </c>
      <c r="E4466" t="s">
        <v>174</v>
      </c>
      <c r="F4466" s="69" t="s">
        <v>208</v>
      </c>
      <c r="G4466" s="69" t="s">
        <v>208</v>
      </c>
      <c r="H4466" s="69" t="s">
        <v>208</v>
      </c>
      <c r="I4466" s="69" t="s">
        <v>208</v>
      </c>
      <c r="J4466" s="64">
        <v>1</v>
      </c>
    </row>
    <row r="4467" spans="1:10" x14ac:dyDescent="0.25">
      <c r="A4467" s="3" t="str">
        <f t="shared" si="69"/>
        <v>LCAOutside LA Basin6/17/2021 (5:00pm-6:00pm)2</v>
      </c>
      <c r="B4467" t="s">
        <v>27</v>
      </c>
      <c r="C4467" t="s">
        <v>43</v>
      </c>
      <c r="D4467" t="s">
        <v>170</v>
      </c>
      <c r="E4467" t="s">
        <v>175</v>
      </c>
      <c r="F4467" s="69" t="s">
        <v>208</v>
      </c>
      <c r="G4467" s="69" t="s">
        <v>208</v>
      </c>
      <c r="H4467" s="69" t="s">
        <v>208</v>
      </c>
      <c r="I4467" s="69" t="s">
        <v>208</v>
      </c>
      <c r="J4467" s="64">
        <v>1</v>
      </c>
    </row>
    <row r="4468" spans="1:10" x14ac:dyDescent="0.25">
      <c r="A4468" s="3" t="str">
        <f t="shared" si="69"/>
        <v>LCAOutside LA Basin6/17/2021 (5:00pm-6:00pm)3</v>
      </c>
      <c r="B4468" t="s">
        <v>27</v>
      </c>
      <c r="C4468" t="s">
        <v>43</v>
      </c>
      <c r="D4468" t="s">
        <v>170</v>
      </c>
      <c r="E4468" t="s">
        <v>176</v>
      </c>
      <c r="F4468" s="69" t="s">
        <v>208</v>
      </c>
      <c r="G4468" s="69" t="s">
        <v>208</v>
      </c>
      <c r="H4468" s="69" t="s">
        <v>208</v>
      </c>
      <c r="I4468" s="69" t="s">
        <v>208</v>
      </c>
      <c r="J4468" s="64">
        <v>1</v>
      </c>
    </row>
    <row r="4469" spans="1:10" x14ac:dyDescent="0.25">
      <c r="A4469" s="3" t="str">
        <f t="shared" si="69"/>
        <v>LCAOutside LA Basin6/17/2021 (5:00pm-6:00pm)4</v>
      </c>
      <c r="B4469" t="s">
        <v>27</v>
      </c>
      <c r="C4469" t="s">
        <v>43</v>
      </c>
      <c r="D4469" t="s">
        <v>170</v>
      </c>
      <c r="E4469" t="s">
        <v>177</v>
      </c>
      <c r="F4469" s="69" t="s">
        <v>208</v>
      </c>
      <c r="G4469" s="69" t="s">
        <v>208</v>
      </c>
      <c r="H4469" s="69" t="s">
        <v>208</v>
      </c>
      <c r="I4469" s="69" t="s">
        <v>208</v>
      </c>
      <c r="J4469" s="64">
        <v>1</v>
      </c>
    </row>
    <row r="4470" spans="1:10" x14ac:dyDescent="0.25">
      <c r="A4470" s="3" t="str">
        <f t="shared" si="69"/>
        <v>LCAOutside LA Basin6/17/2021 (5:00pm-6:00pm)5</v>
      </c>
      <c r="B4470" t="s">
        <v>27</v>
      </c>
      <c r="C4470" t="s">
        <v>43</v>
      </c>
      <c r="D4470" t="s">
        <v>170</v>
      </c>
      <c r="E4470" t="s">
        <v>178</v>
      </c>
      <c r="F4470" s="69" t="s">
        <v>208</v>
      </c>
      <c r="G4470" s="69" t="s">
        <v>208</v>
      </c>
      <c r="H4470" s="69" t="s">
        <v>208</v>
      </c>
      <c r="I4470" s="69" t="s">
        <v>208</v>
      </c>
      <c r="J4470" s="64">
        <v>1</v>
      </c>
    </row>
    <row r="4471" spans="1:10" x14ac:dyDescent="0.25">
      <c r="A4471" s="3" t="str">
        <f t="shared" si="69"/>
        <v>LCAOutside LA Basin6/17/2021 (5:00pm-6:00pm)6</v>
      </c>
      <c r="B4471" t="s">
        <v>27</v>
      </c>
      <c r="C4471" t="s">
        <v>43</v>
      </c>
      <c r="D4471" t="s">
        <v>170</v>
      </c>
      <c r="E4471" t="s">
        <v>179</v>
      </c>
      <c r="F4471" s="69" t="s">
        <v>208</v>
      </c>
      <c r="G4471" s="69" t="s">
        <v>208</v>
      </c>
      <c r="H4471" s="69" t="s">
        <v>208</v>
      </c>
      <c r="I4471" s="69" t="s">
        <v>208</v>
      </c>
      <c r="J4471" s="64">
        <v>1</v>
      </c>
    </row>
    <row r="4472" spans="1:10" x14ac:dyDescent="0.25">
      <c r="A4472" s="3" t="str">
        <f t="shared" si="69"/>
        <v>LCAOutside LA Basin6/17/2021 (5:00pm-6:00pm)7</v>
      </c>
      <c r="B4472" t="s">
        <v>27</v>
      </c>
      <c r="C4472" t="s">
        <v>43</v>
      </c>
      <c r="D4472" t="s">
        <v>170</v>
      </c>
      <c r="E4472" t="s">
        <v>180</v>
      </c>
      <c r="F4472" s="69" t="s">
        <v>208</v>
      </c>
      <c r="G4472" s="69" t="s">
        <v>208</v>
      </c>
      <c r="H4472" s="69" t="s">
        <v>208</v>
      </c>
      <c r="I4472" s="69" t="s">
        <v>208</v>
      </c>
      <c r="J4472" s="64">
        <v>1</v>
      </c>
    </row>
    <row r="4473" spans="1:10" x14ac:dyDescent="0.25">
      <c r="A4473" s="3" t="str">
        <f t="shared" si="69"/>
        <v>LCAOutside LA Basin6/17/2021 (5:00pm-6:00pm)8</v>
      </c>
      <c r="B4473" t="s">
        <v>27</v>
      </c>
      <c r="C4473" t="s">
        <v>43</v>
      </c>
      <c r="D4473" t="s">
        <v>170</v>
      </c>
      <c r="E4473" t="s">
        <v>181</v>
      </c>
      <c r="F4473" s="69" t="s">
        <v>208</v>
      </c>
      <c r="G4473" s="69" t="s">
        <v>208</v>
      </c>
      <c r="H4473" s="69" t="s">
        <v>208</v>
      </c>
      <c r="I4473" s="69" t="s">
        <v>208</v>
      </c>
      <c r="J4473" s="64">
        <v>1</v>
      </c>
    </row>
    <row r="4474" spans="1:10" x14ac:dyDescent="0.25">
      <c r="A4474" s="3" t="str">
        <f t="shared" si="69"/>
        <v>LCAOutside LA Basin6/17/2021 (5:00pm-6:00pm)9</v>
      </c>
      <c r="B4474" t="s">
        <v>27</v>
      </c>
      <c r="C4474" t="s">
        <v>43</v>
      </c>
      <c r="D4474" t="s">
        <v>170</v>
      </c>
      <c r="E4474" t="s">
        <v>182</v>
      </c>
      <c r="F4474" s="69" t="s">
        <v>208</v>
      </c>
      <c r="G4474" s="69" t="s">
        <v>208</v>
      </c>
      <c r="H4474" s="69" t="s">
        <v>208</v>
      </c>
      <c r="I4474" s="69" t="s">
        <v>208</v>
      </c>
      <c r="J4474" s="64">
        <v>1</v>
      </c>
    </row>
    <row r="4475" spans="1:10" x14ac:dyDescent="0.25">
      <c r="A4475" s="3" t="str">
        <f t="shared" si="69"/>
        <v>LCAOutside LA Basin6/17/2021 (5:00pm-6:00pm)10</v>
      </c>
      <c r="B4475" t="s">
        <v>27</v>
      </c>
      <c r="C4475" t="s">
        <v>43</v>
      </c>
      <c r="D4475" t="s">
        <v>170</v>
      </c>
      <c r="E4475" t="s">
        <v>183</v>
      </c>
      <c r="F4475" s="69" t="s">
        <v>208</v>
      </c>
      <c r="G4475" s="69" t="s">
        <v>208</v>
      </c>
      <c r="H4475" s="69" t="s">
        <v>208</v>
      </c>
      <c r="I4475" s="69" t="s">
        <v>208</v>
      </c>
      <c r="J4475" s="64">
        <v>1</v>
      </c>
    </row>
    <row r="4476" spans="1:10" x14ac:dyDescent="0.25">
      <c r="A4476" s="3" t="str">
        <f t="shared" si="69"/>
        <v>LCAOutside LA Basin6/17/2021 (5:00pm-6:00pm)11</v>
      </c>
      <c r="B4476" t="s">
        <v>27</v>
      </c>
      <c r="C4476" t="s">
        <v>43</v>
      </c>
      <c r="D4476" t="s">
        <v>170</v>
      </c>
      <c r="E4476" t="s">
        <v>184</v>
      </c>
      <c r="F4476" s="69" t="s">
        <v>208</v>
      </c>
      <c r="G4476" s="69" t="s">
        <v>208</v>
      </c>
      <c r="H4476" s="69" t="s">
        <v>208</v>
      </c>
      <c r="I4476" s="69" t="s">
        <v>208</v>
      </c>
      <c r="J4476" s="64">
        <v>1</v>
      </c>
    </row>
    <row r="4477" spans="1:10" x14ac:dyDescent="0.25">
      <c r="A4477" s="3" t="str">
        <f t="shared" si="69"/>
        <v>LCAOutside LA Basin6/17/2021 (5:00pm-6:00pm)12</v>
      </c>
      <c r="B4477" t="s">
        <v>27</v>
      </c>
      <c r="C4477" t="s">
        <v>43</v>
      </c>
      <c r="D4477" t="s">
        <v>170</v>
      </c>
      <c r="E4477" t="s">
        <v>185</v>
      </c>
      <c r="F4477" s="69" t="s">
        <v>208</v>
      </c>
      <c r="G4477" s="69" t="s">
        <v>208</v>
      </c>
      <c r="H4477" s="69" t="s">
        <v>208</v>
      </c>
      <c r="I4477" s="69" t="s">
        <v>208</v>
      </c>
      <c r="J4477" s="64">
        <v>1</v>
      </c>
    </row>
    <row r="4478" spans="1:10" x14ac:dyDescent="0.25">
      <c r="A4478" s="3" t="str">
        <f t="shared" si="69"/>
        <v>LCAOutside LA Basin6/17/2021 (5:00pm-6:00pm)13</v>
      </c>
      <c r="B4478" t="s">
        <v>27</v>
      </c>
      <c r="C4478" t="s">
        <v>43</v>
      </c>
      <c r="D4478" t="s">
        <v>170</v>
      </c>
      <c r="E4478" t="s">
        <v>186</v>
      </c>
      <c r="F4478" s="69" t="s">
        <v>208</v>
      </c>
      <c r="G4478" s="69" t="s">
        <v>208</v>
      </c>
      <c r="H4478" s="69" t="s">
        <v>208</v>
      </c>
      <c r="I4478" s="69" t="s">
        <v>208</v>
      </c>
      <c r="J4478" s="64">
        <v>1</v>
      </c>
    </row>
    <row r="4479" spans="1:10" x14ac:dyDescent="0.25">
      <c r="A4479" s="3" t="str">
        <f t="shared" si="69"/>
        <v>LCAOutside LA Basin6/17/2021 (5:00pm-6:00pm)14</v>
      </c>
      <c r="B4479" t="s">
        <v>27</v>
      </c>
      <c r="C4479" t="s">
        <v>43</v>
      </c>
      <c r="D4479" t="s">
        <v>170</v>
      </c>
      <c r="E4479" t="s">
        <v>187</v>
      </c>
      <c r="F4479" s="69" t="s">
        <v>208</v>
      </c>
      <c r="G4479" s="69" t="s">
        <v>208</v>
      </c>
      <c r="H4479" s="69" t="s">
        <v>208</v>
      </c>
      <c r="I4479" s="69" t="s">
        <v>208</v>
      </c>
      <c r="J4479" s="64">
        <v>1</v>
      </c>
    </row>
    <row r="4480" spans="1:10" x14ac:dyDescent="0.25">
      <c r="A4480" s="3" t="str">
        <f t="shared" si="69"/>
        <v>LCAOutside LA Basin6/17/2021 (5:00pm-6:00pm)15</v>
      </c>
      <c r="B4480" t="s">
        <v>27</v>
      </c>
      <c r="C4480" t="s">
        <v>43</v>
      </c>
      <c r="D4480" t="s">
        <v>170</v>
      </c>
      <c r="E4480" t="s">
        <v>188</v>
      </c>
      <c r="F4480" s="69" t="s">
        <v>208</v>
      </c>
      <c r="G4480" s="69" t="s">
        <v>208</v>
      </c>
      <c r="H4480" s="69" t="s">
        <v>208</v>
      </c>
      <c r="I4480" s="69" t="s">
        <v>208</v>
      </c>
      <c r="J4480" s="64">
        <v>1</v>
      </c>
    </row>
    <row r="4481" spans="1:10" x14ac:dyDescent="0.25">
      <c r="A4481" s="3" t="str">
        <f t="shared" si="69"/>
        <v>LCAOutside LA Basin6/17/2021 (5:00pm-6:00pm)16</v>
      </c>
      <c r="B4481" t="s">
        <v>27</v>
      </c>
      <c r="C4481" t="s">
        <v>43</v>
      </c>
      <c r="D4481" t="s">
        <v>170</v>
      </c>
      <c r="E4481" t="s">
        <v>189</v>
      </c>
      <c r="F4481" s="69" t="s">
        <v>208</v>
      </c>
      <c r="G4481" s="69" t="s">
        <v>208</v>
      </c>
      <c r="H4481" s="69" t="s">
        <v>208</v>
      </c>
      <c r="I4481" s="69" t="s">
        <v>208</v>
      </c>
      <c r="J4481" s="64">
        <v>1</v>
      </c>
    </row>
    <row r="4482" spans="1:10" x14ac:dyDescent="0.25">
      <c r="A4482" s="3" t="str">
        <f t="shared" si="69"/>
        <v>LCAOutside LA Basin6/17/2021 (5:00pm-6:00pm)17</v>
      </c>
      <c r="B4482" t="s">
        <v>27</v>
      </c>
      <c r="C4482" t="s">
        <v>43</v>
      </c>
      <c r="D4482" t="s">
        <v>170</v>
      </c>
      <c r="E4482" t="s">
        <v>190</v>
      </c>
      <c r="F4482" s="69" t="s">
        <v>208</v>
      </c>
      <c r="G4482" s="69" t="s">
        <v>208</v>
      </c>
      <c r="H4482" s="69" t="s">
        <v>208</v>
      </c>
      <c r="I4482" s="69" t="s">
        <v>208</v>
      </c>
      <c r="J4482" s="64">
        <v>1</v>
      </c>
    </row>
    <row r="4483" spans="1:10" x14ac:dyDescent="0.25">
      <c r="A4483" s="3" t="str">
        <f t="shared" ref="A4483:A4546" si="70">B4483&amp;C4483&amp;D4483&amp;E4483</f>
        <v>LCAOutside LA Basin6/17/2021 (5:00pm-6:00pm)18</v>
      </c>
      <c r="B4483" t="s">
        <v>27</v>
      </c>
      <c r="C4483" t="s">
        <v>43</v>
      </c>
      <c r="D4483" t="s">
        <v>170</v>
      </c>
      <c r="E4483" t="s">
        <v>191</v>
      </c>
      <c r="F4483" s="69" t="s">
        <v>208</v>
      </c>
      <c r="G4483" s="69" t="s">
        <v>208</v>
      </c>
      <c r="H4483" s="69" t="s">
        <v>208</v>
      </c>
      <c r="I4483" s="69" t="s">
        <v>208</v>
      </c>
      <c r="J4483" s="64">
        <v>1</v>
      </c>
    </row>
    <row r="4484" spans="1:10" x14ac:dyDescent="0.25">
      <c r="A4484" s="3" t="str">
        <f t="shared" si="70"/>
        <v>LCAOutside LA Basin6/17/2021 (5:00pm-6:00pm)19</v>
      </c>
      <c r="B4484" t="s">
        <v>27</v>
      </c>
      <c r="C4484" t="s">
        <v>43</v>
      </c>
      <c r="D4484" t="s">
        <v>170</v>
      </c>
      <c r="E4484" t="s">
        <v>192</v>
      </c>
      <c r="F4484" s="69" t="s">
        <v>208</v>
      </c>
      <c r="G4484" s="69" t="s">
        <v>208</v>
      </c>
      <c r="H4484" s="69" t="s">
        <v>208</v>
      </c>
      <c r="I4484" s="69" t="s">
        <v>208</v>
      </c>
      <c r="J4484" s="64">
        <v>1</v>
      </c>
    </row>
    <row r="4485" spans="1:10" x14ac:dyDescent="0.25">
      <c r="A4485" s="3" t="str">
        <f t="shared" si="70"/>
        <v>LCAOutside LA Basin6/17/2021 (5:00pm-6:00pm)20</v>
      </c>
      <c r="B4485" t="s">
        <v>27</v>
      </c>
      <c r="C4485" t="s">
        <v>43</v>
      </c>
      <c r="D4485" t="s">
        <v>170</v>
      </c>
      <c r="E4485" t="s">
        <v>193</v>
      </c>
      <c r="F4485" s="69" t="s">
        <v>208</v>
      </c>
      <c r="G4485" s="69" t="s">
        <v>208</v>
      </c>
      <c r="H4485" s="69" t="s">
        <v>208</v>
      </c>
      <c r="I4485" s="69" t="s">
        <v>208</v>
      </c>
      <c r="J4485" s="64">
        <v>1</v>
      </c>
    </row>
    <row r="4486" spans="1:10" x14ac:dyDescent="0.25">
      <c r="A4486" s="3" t="str">
        <f t="shared" si="70"/>
        <v>LCAOutside LA Basin6/17/2021 (5:00pm-6:00pm)21</v>
      </c>
      <c r="B4486" t="s">
        <v>27</v>
      </c>
      <c r="C4486" t="s">
        <v>43</v>
      </c>
      <c r="D4486" t="s">
        <v>170</v>
      </c>
      <c r="E4486" t="s">
        <v>194</v>
      </c>
      <c r="F4486" s="69" t="s">
        <v>208</v>
      </c>
      <c r="G4486" s="69" t="s">
        <v>208</v>
      </c>
      <c r="H4486" s="69" t="s">
        <v>208</v>
      </c>
      <c r="I4486" s="69" t="s">
        <v>208</v>
      </c>
      <c r="J4486" s="64">
        <v>1</v>
      </c>
    </row>
    <row r="4487" spans="1:10" x14ac:dyDescent="0.25">
      <c r="A4487" s="3" t="str">
        <f t="shared" si="70"/>
        <v>LCAOutside LA Basin6/17/2021 (5:00pm-6:00pm)22</v>
      </c>
      <c r="B4487" t="s">
        <v>27</v>
      </c>
      <c r="C4487" t="s">
        <v>43</v>
      </c>
      <c r="D4487" t="s">
        <v>170</v>
      </c>
      <c r="E4487" t="s">
        <v>195</v>
      </c>
      <c r="F4487" s="69" t="s">
        <v>208</v>
      </c>
      <c r="G4487" s="69" t="s">
        <v>208</v>
      </c>
      <c r="H4487" s="69" t="s">
        <v>208</v>
      </c>
      <c r="I4487" s="69" t="s">
        <v>208</v>
      </c>
      <c r="J4487" s="64">
        <v>1</v>
      </c>
    </row>
    <row r="4488" spans="1:10" x14ac:dyDescent="0.25">
      <c r="A4488" s="3" t="str">
        <f t="shared" si="70"/>
        <v>LCAOutside LA Basin6/17/2021 (5:00pm-6:00pm)23</v>
      </c>
      <c r="B4488" t="s">
        <v>27</v>
      </c>
      <c r="C4488" t="s">
        <v>43</v>
      </c>
      <c r="D4488" t="s">
        <v>170</v>
      </c>
      <c r="E4488" t="s">
        <v>196</v>
      </c>
      <c r="F4488" s="69" t="s">
        <v>208</v>
      </c>
      <c r="G4488" s="69" t="s">
        <v>208</v>
      </c>
      <c r="H4488" s="69" t="s">
        <v>208</v>
      </c>
      <c r="I4488" s="69" t="s">
        <v>208</v>
      </c>
      <c r="J4488" s="64">
        <v>1</v>
      </c>
    </row>
    <row r="4489" spans="1:10" x14ac:dyDescent="0.25">
      <c r="A4489" s="3" t="str">
        <f t="shared" si="70"/>
        <v>LCAOutside LA Basin6/17/2021 (5:00pm-6:00pm)24</v>
      </c>
      <c r="B4489" t="s">
        <v>27</v>
      </c>
      <c r="C4489" t="s">
        <v>43</v>
      </c>
      <c r="D4489" t="s">
        <v>170</v>
      </c>
      <c r="E4489" t="s">
        <v>197</v>
      </c>
      <c r="F4489" s="69" t="s">
        <v>208</v>
      </c>
      <c r="G4489" s="69" t="s">
        <v>208</v>
      </c>
      <c r="H4489" s="69" t="s">
        <v>208</v>
      </c>
      <c r="I4489" s="69" t="s">
        <v>208</v>
      </c>
      <c r="J4489" s="64">
        <v>1</v>
      </c>
    </row>
    <row r="4490" spans="1:10" x14ac:dyDescent="0.25">
      <c r="A4490" s="3" t="str">
        <f t="shared" si="70"/>
        <v>LCAOutside LA Basin7/9/2021 (5:50pm-8:55pm)1</v>
      </c>
      <c r="B4490" t="s">
        <v>27</v>
      </c>
      <c r="C4490" t="s">
        <v>43</v>
      </c>
      <c r="D4490" t="s">
        <v>171</v>
      </c>
      <c r="E4490" t="s">
        <v>174</v>
      </c>
      <c r="F4490" s="69" t="s">
        <v>208</v>
      </c>
      <c r="G4490" s="69" t="s">
        <v>208</v>
      </c>
      <c r="H4490" s="69" t="s">
        <v>208</v>
      </c>
      <c r="I4490" s="69" t="s">
        <v>208</v>
      </c>
      <c r="J4490" s="64">
        <v>1</v>
      </c>
    </row>
    <row r="4491" spans="1:10" x14ac:dyDescent="0.25">
      <c r="A4491" s="3" t="str">
        <f t="shared" si="70"/>
        <v>LCAOutside LA Basin7/9/2021 (5:50pm-8:55pm)2</v>
      </c>
      <c r="B4491" t="s">
        <v>27</v>
      </c>
      <c r="C4491" t="s">
        <v>43</v>
      </c>
      <c r="D4491" t="s">
        <v>171</v>
      </c>
      <c r="E4491" t="s">
        <v>175</v>
      </c>
      <c r="F4491" s="69" t="s">
        <v>208</v>
      </c>
      <c r="G4491" s="69" t="s">
        <v>208</v>
      </c>
      <c r="H4491" s="69" t="s">
        <v>208</v>
      </c>
      <c r="I4491" s="69" t="s">
        <v>208</v>
      </c>
      <c r="J4491" s="64">
        <v>1</v>
      </c>
    </row>
    <row r="4492" spans="1:10" x14ac:dyDescent="0.25">
      <c r="A4492" s="3" t="str">
        <f t="shared" si="70"/>
        <v>LCAOutside LA Basin7/9/2021 (5:50pm-8:55pm)3</v>
      </c>
      <c r="B4492" t="s">
        <v>27</v>
      </c>
      <c r="C4492" t="s">
        <v>43</v>
      </c>
      <c r="D4492" t="s">
        <v>171</v>
      </c>
      <c r="E4492" t="s">
        <v>176</v>
      </c>
      <c r="F4492" s="69" t="s">
        <v>208</v>
      </c>
      <c r="G4492" s="69" t="s">
        <v>208</v>
      </c>
      <c r="H4492" s="69" t="s">
        <v>208</v>
      </c>
      <c r="I4492" s="69" t="s">
        <v>208</v>
      </c>
      <c r="J4492" s="64">
        <v>1</v>
      </c>
    </row>
    <row r="4493" spans="1:10" x14ac:dyDescent="0.25">
      <c r="A4493" s="3" t="str">
        <f t="shared" si="70"/>
        <v>LCAOutside LA Basin7/9/2021 (5:50pm-8:55pm)4</v>
      </c>
      <c r="B4493" t="s">
        <v>27</v>
      </c>
      <c r="C4493" t="s">
        <v>43</v>
      </c>
      <c r="D4493" t="s">
        <v>171</v>
      </c>
      <c r="E4493" t="s">
        <v>177</v>
      </c>
      <c r="F4493" s="69" t="s">
        <v>208</v>
      </c>
      <c r="G4493" s="69" t="s">
        <v>208</v>
      </c>
      <c r="H4493" s="69" t="s">
        <v>208</v>
      </c>
      <c r="I4493" s="69" t="s">
        <v>208</v>
      </c>
      <c r="J4493" s="64">
        <v>1</v>
      </c>
    </row>
    <row r="4494" spans="1:10" x14ac:dyDescent="0.25">
      <c r="A4494" s="3" t="str">
        <f t="shared" si="70"/>
        <v>LCAOutside LA Basin7/9/2021 (5:50pm-8:55pm)5</v>
      </c>
      <c r="B4494" t="s">
        <v>27</v>
      </c>
      <c r="C4494" t="s">
        <v>43</v>
      </c>
      <c r="D4494" t="s">
        <v>171</v>
      </c>
      <c r="E4494" t="s">
        <v>178</v>
      </c>
      <c r="F4494" s="69" t="s">
        <v>208</v>
      </c>
      <c r="G4494" s="69" t="s">
        <v>208</v>
      </c>
      <c r="H4494" s="69" t="s">
        <v>208</v>
      </c>
      <c r="I4494" s="69" t="s">
        <v>208</v>
      </c>
      <c r="J4494" s="64">
        <v>1</v>
      </c>
    </row>
    <row r="4495" spans="1:10" x14ac:dyDescent="0.25">
      <c r="A4495" s="3" t="str">
        <f t="shared" si="70"/>
        <v>LCAOutside LA Basin7/9/2021 (5:50pm-8:55pm)6</v>
      </c>
      <c r="B4495" t="s">
        <v>27</v>
      </c>
      <c r="C4495" t="s">
        <v>43</v>
      </c>
      <c r="D4495" t="s">
        <v>171</v>
      </c>
      <c r="E4495" t="s">
        <v>179</v>
      </c>
      <c r="F4495" s="69" t="s">
        <v>208</v>
      </c>
      <c r="G4495" s="69" t="s">
        <v>208</v>
      </c>
      <c r="H4495" s="69" t="s">
        <v>208</v>
      </c>
      <c r="I4495" s="69" t="s">
        <v>208</v>
      </c>
      <c r="J4495" s="64">
        <v>1</v>
      </c>
    </row>
    <row r="4496" spans="1:10" x14ac:dyDescent="0.25">
      <c r="A4496" s="3" t="str">
        <f t="shared" si="70"/>
        <v>LCAOutside LA Basin7/9/2021 (5:50pm-8:55pm)7</v>
      </c>
      <c r="B4496" t="s">
        <v>27</v>
      </c>
      <c r="C4496" t="s">
        <v>43</v>
      </c>
      <c r="D4496" t="s">
        <v>171</v>
      </c>
      <c r="E4496" t="s">
        <v>180</v>
      </c>
      <c r="F4496" s="69" t="s">
        <v>208</v>
      </c>
      <c r="G4496" s="69" t="s">
        <v>208</v>
      </c>
      <c r="H4496" s="69" t="s">
        <v>208</v>
      </c>
      <c r="I4496" s="69" t="s">
        <v>208</v>
      </c>
      <c r="J4496" s="64">
        <v>1</v>
      </c>
    </row>
    <row r="4497" spans="1:10" x14ac:dyDescent="0.25">
      <c r="A4497" s="3" t="str">
        <f t="shared" si="70"/>
        <v>LCAOutside LA Basin7/9/2021 (5:50pm-8:55pm)8</v>
      </c>
      <c r="B4497" t="s">
        <v>27</v>
      </c>
      <c r="C4497" t="s">
        <v>43</v>
      </c>
      <c r="D4497" t="s">
        <v>171</v>
      </c>
      <c r="E4497" t="s">
        <v>181</v>
      </c>
      <c r="F4497" s="69" t="s">
        <v>208</v>
      </c>
      <c r="G4497" s="69" t="s">
        <v>208</v>
      </c>
      <c r="H4497" s="69" t="s">
        <v>208</v>
      </c>
      <c r="I4497" s="69" t="s">
        <v>208</v>
      </c>
      <c r="J4497" s="64">
        <v>1</v>
      </c>
    </row>
    <row r="4498" spans="1:10" x14ac:dyDescent="0.25">
      <c r="A4498" s="3" t="str">
        <f t="shared" si="70"/>
        <v>LCAOutside LA Basin7/9/2021 (5:50pm-8:55pm)9</v>
      </c>
      <c r="B4498" t="s">
        <v>27</v>
      </c>
      <c r="C4498" t="s">
        <v>43</v>
      </c>
      <c r="D4498" t="s">
        <v>171</v>
      </c>
      <c r="E4498" t="s">
        <v>182</v>
      </c>
      <c r="F4498" s="69" t="s">
        <v>208</v>
      </c>
      <c r="G4498" s="69" t="s">
        <v>208</v>
      </c>
      <c r="H4498" s="69" t="s">
        <v>208</v>
      </c>
      <c r="I4498" s="69" t="s">
        <v>208</v>
      </c>
      <c r="J4498" s="64">
        <v>1</v>
      </c>
    </row>
    <row r="4499" spans="1:10" x14ac:dyDescent="0.25">
      <c r="A4499" s="3" t="str">
        <f t="shared" si="70"/>
        <v>LCAOutside LA Basin7/9/2021 (5:50pm-8:55pm)10</v>
      </c>
      <c r="B4499" t="s">
        <v>27</v>
      </c>
      <c r="C4499" t="s">
        <v>43</v>
      </c>
      <c r="D4499" t="s">
        <v>171</v>
      </c>
      <c r="E4499" t="s">
        <v>183</v>
      </c>
      <c r="F4499" s="69" t="s">
        <v>208</v>
      </c>
      <c r="G4499" s="69" t="s">
        <v>208</v>
      </c>
      <c r="H4499" s="69" t="s">
        <v>208</v>
      </c>
      <c r="I4499" s="69" t="s">
        <v>208</v>
      </c>
      <c r="J4499" s="64">
        <v>1</v>
      </c>
    </row>
    <row r="4500" spans="1:10" x14ac:dyDescent="0.25">
      <c r="A4500" s="3" t="str">
        <f t="shared" si="70"/>
        <v>LCAOutside LA Basin7/9/2021 (5:50pm-8:55pm)11</v>
      </c>
      <c r="B4500" t="s">
        <v>27</v>
      </c>
      <c r="C4500" t="s">
        <v>43</v>
      </c>
      <c r="D4500" t="s">
        <v>171</v>
      </c>
      <c r="E4500" t="s">
        <v>184</v>
      </c>
      <c r="F4500" s="69" t="s">
        <v>208</v>
      </c>
      <c r="G4500" s="69" t="s">
        <v>208</v>
      </c>
      <c r="H4500" s="69" t="s">
        <v>208</v>
      </c>
      <c r="I4500" s="69" t="s">
        <v>208</v>
      </c>
      <c r="J4500" s="64">
        <v>1</v>
      </c>
    </row>
    <row r="4501" spans="1:10" x14ac:dyDescent="0.25">
      <c r="A4501" s="3" t="str">
        <f t="shared" si="70"/>
        <v>LCAOutside LA Basin7/9/2021 (5:50pm-8:55pm)12</v>
      </c>
      <c r="B4501" t="s">
        <v>27</v>
      </c>
      <c r="C4501" t="s">
        <v>43</v>
      </c>
      <c r="D4501" t="s">
        <v>171</v>
      </c>
      <c r="E4501" t="s">
        <v>185</v>
      </c>
      <c r="F4501" s="69" t="s">
        <v>208</v>
      </c>
      <c r="G4501" s="69" t="s">
        <v>208</v>
      </c>
      <c r="H4501" s="69" t="s">
        <v>208</v>
      </c>
      <c r="I4501" s="69" t="s">
        <v>208</v>
      </c>
      <c r="J4501" s="64">
        <v>1</v>
      </c>
    </row>
    <row r="4502" spans="1:10" x14ac:dyDescent="0.25">
      <c r="A4502" s="3" t="str">
        <f t="shared" si="70"/>
        <v>LCAOutside LA Basin7/9/2021 (5:50pm-8:55pm)13</v>
      </c>
      <c r="B4502" t="s">
        <v>27</v>
      </c>
      <c r="C4502" t="s">
        <v>43</v>
      </c>
      <c r="D4502" t="s">
        <v>171</v>
      </c>
      <c r="E4502" t="s">
        <v>186</v>
      </c>
      <c r="F4502" s="69" t="s">
        <v>208</v>
      </c>
      <c r="G4502" s="69" t="s">
        <v>208</v>
      </c>
      <c r="H4502" s="69" t="s">
        <v>208</v>
      </c>
      <c r="I4502" s="69" t="s">
        <v>208</v>
      </c>
      <c r="J4502" s="64">
        <v>1</v>
      </c>
    </row>
    <row r="4503" spans="1:10" x14ac:dyDescent="0.25">
      <c r="A4503" s="3" t="str">
        <f t="shared" si="70"/>
        <v>LCAOutside LA Basin7/9/2021 (5:50pm-8:55pm)14</v>
      </c>
      <c r="B4503" t="s">
        <v>27</v>
      </c>
      <c r="C4503" t="s">
        <v>43</v>
      </c>
      <c r="D4503" t="s">
        <v>171</v>
      </c>
      <c r="E4503" t="s">
        <v>187</v>
      </c>
      <c r="F4503" s="69" t="s">
        <v>208</v>
      </c>
      <c r="G4503" s="69" t="s">
        <v>208</v>
      </c>
      <c r="H4503" s="69" t="s">
        <v>208</v>
      </c>
      <c r="I4503" s="69" t="s">
        <v>208</v>
      </c>
      <c r="J4503" s="64">
        <v>1</v>
      </c>
    </row>
    <row r="4504" spans="1:10" x14ac:dyDescent="0.25">
      <c r="A4504" s="3" t="str">
        <f t="shared" si="70"/>
        <v>LCAOutside LA Basin7/9/2021 (5:50pm-8:55pm)15</v>
      </c>
      <c r="B4504" t="s">
        <v>27</v>
      </c>
      <c r="C4504" t="s">
        <v>43</v>
      </c>
      <c r="D4504" t="s">
        <v>171</v>
      </c>
      <c r="E4504" t="s">
        <v>188</v>
      </c>
      <c r="F4504" s="69" t="s">
        <v>208</v>
      </c>
      <c r="G4504" s="69" t="s">
        <v>208</v>
      </c>
      <c r="H4504" s="69" t="s">
        <v>208</v>
      </c>
      <c r="I4504" s="69" t="s">
        <v>208</v>
      </c>
      <c r="J4504" s="64">
        <v>1</v>
      </c>
    </row>
    <row r="4505" spans="1:10" x14ac:dyDescent="0.25">
      <c r="A4505" s="3" t="str">
        <f t="shared" si="70"/>
        <v>LCAOutside LA Basin7/9/2021 (5:50pm-8:55pm)16</v>
      </c>
      <c r="B4505" t="s">
        <v>27</v>
      </c>
      <c r="C4505" t="s">
        <v>43</v>
      </c>
      <c r="D4505" t="s">
        <v>171</v>
      </c>
      <c r="E4505" t="s">
        <v>189</v>
      </c>
      <c r="F4505" s="69" t="s">
        <v>208</v>
      </c>
      <c r="G4505" s="69" t="s">
        <v>208</v>
      </c>
      <c r="H4505" s="69" t="s">
        <v>208</v>
      </c>
      <c r="I4505" s="69" t="s">
        <v>208</v>
      </c>
      <c r="J4505" s="64">
        <v>1</v>
      </c>
    </row>
    <row r="4506" spans="1:10" x14ac:dyDescent="0.25">
      <c r="A4506" s="3" t="str">
        <f t="shared" si="70"/>
        <v>LCAOutside LA Basin7/9/2021 (5:50pm-8:55pm)17</v>
      </c>
      <c r="B4506" t="s">
        <v>27</v>
      </c>
      <c r="C4506" t="s">
        <v>43</v>
      </c>
      <c r="D4506" t="s">
        <v>171</v>
      </c>
      <c r="E4506" t="s">
        <v>190</v>
      </c>
      <c r="F4506" s="69" t="s">
        <v>208</v>
      </c>
      <c r="G4506" s="69" t="s">
        <v>208</v>
      </c>
      <c r="H4506" s="69" t="s">
        <v>208</v>
      </c>
      <c r="I4506" s="69" t="s">
        <v>208</v>
      </c>
      <c r="J4506" s="64">
        <v>1</v>
      </c>
    </row>
    <row r="4507" spans="1:10" x14ac:dyDescent="0.25">
      <c r="A4507" s="3" t="str">
        <f t="shared" si="70"/>
        <v>LCAOutside LA Basin7/9/2021 (5:50pm-8:55pm)18</v>
      </c>
      <c r="B4507" t="s">
        <v>27</v>
      </c>
      <c r="C4507" t="s">
        <v>43</v>
      </c>
      <c r="D4507" t="s">
        <v>171</v>
      </c>
      <c r="E4507" t="s">
        <v>191</v>
      </c>
      <c r="F4507" s="69" t="s">
        <v>208</v>
      </c>
      <c r="G4507" s="69" t="s">
        <v>208</v>
      </c>
      <c r="H4507" s="69" t="s">
        <v>208</v>
      </c>
      <c r="I4507" s="69" t="s">
        <v>208</v>
      </c>
      <c r="J4507" s="64">
        <v>1</v>
      </c>
    </row>
    <row r="4508" spans="1:10" x14ac:dyDescent="0.25">
      <c r="A4508" s="3" t="str">
        <f t="shared" si="70"/>
        <v>LCAOutside LA Basin7/9/2021 (5:50pm-8:55pm)19</v>
      </c>
      <c r="B4508" t="s">
        <v>27</v>
      </c>
      <c r="C4508" t="s">
        <v>43</v>
      </c>
      <c r="D4508" t="s">
        <v>171</v>
      </c>
      <c r="E4508" t="s">
        <v>192</v>
      </c>
      <c r="F4508" s="69" t="s">
        <v>208</v>
      </c>
      <c r="G4508" s="69" t="s">
        <v>208</v>
      </c>
      <c r="H4508" s="69" t="s">
        <v>208</v>
      </c>
      <c r="I4508" s="69" t="s">
        <v>208</v>
      </c>
      <c r="J4508" s="64">
        <v>1</v>
      </c>
    </row>
    <row r="4509" spans="1:10" x14ac:dyDescent="0.25">
      <c r="A4509" s="3" t="str">
        <f t="shared" si="70"/>
        <v>LCAOutside LA Basin7/9/2021 (5:50pm-8:55pm)20</v>
      </c>
      <c r="B4509" t="s">
        <v>27</v>
      </c>
      <c r="C4509" t="s">
        <v>43</v>
      </c>
      <c r="D4509" t="s">
        <v>171</v>
      </c>
      <c r="E4509" t="s">
        <v>193</v>
      </c>
      <c r="F4509" s="69" t="s">
        <v>208</v>
      </c>
      <c r="G4509" s="69" t="s">
        <v>208</v>
      </c>
      <c r="H4509" s="69" t="s">
        <v>208</v>
      </c>
      <c r="I4509" s="69" t="s">
        <v>208</v>
      </c>
      <c r="J4509" s="64">
        <v>1</v>
      </c>
    </row>
    <row r="4510" spans="1:10" x14ac:dyDescent="0.25">
      <c r="A4510" s="3" t="str">
        <f t="shared" si="70"/>
        <v>LCAOutside LA Basin7/9/2021 (5:50pm-8:55pm)21</v>
      </c>
      <c r="B4510" t="s">
        <v>27</v>
      </c>
      <c r="C4510" t="s">
        <v>43</v>
      </c>
      <c r="D4510" t="s">
        <v>171</v>
      </c>
      <c r="E4510" t="s">
        <v>194</v>
      </c>
      <c r="F4510" s="69" t="s">
        <v>208</v>
      </c>
      <c r="G4510" s="69" t="s">
        <v>208</v>
      </c>
      <c r="H4510" s="69" t="s">
        <v>208</v>
      </c>
      <c r="I4510" s="69" t="s">
        <v>208</v>
      </c>
      <c r="J4510" s="64">
        <v>1</v>
      </c>
    </row>
    <row r="4511" spans="1:10" x14ac:dyDescent="0.25">
      <c r="A4511" s="3" t="str">
        <f t="shared" si="70"/>
        <v>LCAOutside LA Basin7/9/2021 (5:50pm-8:55pm)22</v>
      </c>
      <c r="B4511" t="s">
        <v>27</v>
      </c>
      <c r="C4511" t="s">
        <v>43</v>
      </c>
      <c r="D4511" t="s">
        <v>171</v>
      </c>
      <c r="E4511" t="s">
        <v>195</v>
      </c>
      <c r="F4511" s="69" t="s">
        <v>208</v>
      </c>
      <c r="G4511" s="69" t="s">
        <v>208</v>
      </c>
      <c r="H4511" s="69" t="s">
        <v>208</v>
      </c>
      <c r="I4511" s="69" t="s">
        <v>208</v>
      </c>
      <c r="J4511" s="64">
        <v>1</v>
      </c>
    </row>
    <row r="4512" spans="1:10" x14ac:dyDescent="0.25">
      <c r="A4512" s="3" t="str">
        <f t="shared" si="70"/>
        <v>LCAOutside LA Basin7/9/2021 (5:50pm-8:55pm)23</v>
      </c>
      <c r="B4512" t="s">
        <v>27</v>
      </c>
      <c r="C4512" t="s">
        <v>43</v>
      </c>
      <c r="D4512" t="s">
        <v>171</v>
      </c>
      <c r="E4512" t="s">
        <v>196</v>
      </c>
      <c r="F4512" s="69" t="s">
        <v>208</v>
      </c>
      <c r="G4512" s="69" t="s">
        <v>208</v>
      </c>
      <c r="H4512" s="69" t="s">
        <v>208</v>
      </c>
      <c r="I4512" s="69" t="s">
        <v>208</v>
      </c>
      <c r="J4512" s="64">
        <v>1</v>
      </c>
    </row>
    <row r="4513" spans="1:10" x14ac:dyDescent="0.25">
      <c r="A4513" s="3" t="str">
        <f t="shared" si="70"/>
        <v>LCAOutside LA Basin7/9/2021 (5:50pm-8:55pm)24</v>
      </c>
      <c r="B4513" t="s">
        <v>27</v>
      </c>
      <c r="C4513" t="s">
        <v>43</v>
      </c>
      <c r="D4513" t="s">
        <v>171</v>
      </c>
      <c r="E4513" t="s">
        <v>197</v>
      </c>
      <c r="F4513" s="69" t="s">
        <v>208</v>
      </c>
      <c r="G4513" s="69" t="s">
        <v>208</v>
      </c>
      <c r="H4513" s="69" t="s">
        <v>208</v>
      </c>
      <c r="I4513" s="69" t="s">
        <v>208</v>
      </c>
      <c r="J4513" s="64">
        <v>1</v>
      </c>
    </row>
    <row r="4514" spans="1:10" x14ac:dyDescent="0.25">
      <c r="A4514" s="3" t="str">
        <f t="shared" si="70"/>
        <v>LCAOutside LA Basin8/27/2021 (5:00pm-6:00pm)1</v>
      </c>
      <c r="B4514" t="s">
        <v>27</v>
      </c>
      <c r="C4514" t="s">
        <v>43</v>
      </c>
      <c r="D4514" t="s">
        <v>172</v>
      </c>
      <c r="E4514" t="s">
        <v>174</v>
      </c>
      <c r="F4514" s="69" t="s">
        <v>208</v>
      </c>
      <c r="G4514" s="69" t="s">
        <v>208</v>
      </c>
      <c r="H4514" s="69" t="s">
        <v>208</v>
      </c>
      <c r="I4514" s="69" t="s">
        <v>208</v>
      </c>
      <c r="J4514" s="64">
        <v>1</v>
      </c>
    </row>
    <row r="4515" spans="1:10" x14ac:dyDescent="0.25">
      <c r="A4515" s="3" t="str">
        <f t="shared" si="70"/>
        <v>LCAOutside LA Basin8/27/2021 (5:00pm-6:00pm)2</v>
      </c>
      <c r="B4515" t="s">
        <v>27</v>
      </c>
      <c r="C4515" t="s">
        <v>43</v>
      </c>
      <c r="D4515" t="s">
        <v>172</v>
      </c>
      <c r="E4515" t="s">
        <v>175</v>
      </c>
      <c r="F4515" s="69" t="s">
        <v>208</v>
      </c>
      <c r="G4515" s="69" t="s">
        <v>208</v>
      </c>
      <c r="H4515" s="69" t="s">
        <v>208</v>
      </c>
      <c r="I4515" s="69" t="s">
        <v>208</v>
      </c>
      <c r="J4515" s="64">
        <v>1</v>
      </c>
    </row>
    <row r="4516" spans="1:10" x14ac:dyDescent="0.25">
      <c r="A4516" s="3" t="str">
        <f t="shared" si="70"/>
        <v>LCAOutside LA Basin8/27/2021 (5:00pm-6:00pm)3</v>
      </c>
      <c r="B4516" t="s">
        <v>27</v>
      </c>
      <c r="C4516" t="s">
        <v>43</v>
      </c>
      <c r="D4516" t="s">
        <v>172</v>
      </c>
      <c r="E4516" t="s">
        <v>176</v>
      </c>
      <c r="F4516" s="69" t="s">
        <v>208</v>
      </c>
      <c r="G4516" s="69" t="s">
        <v>208</v>
      </c>
      <c r="H4516" s="69" t="s">
        <v>208</v>
      </c>
      <c r="I4516" s="69" t="s">
        <v>208</v>
      </c>
      <c r="J4516" s="64">
        <v>1</v>
      </c>
    </row>
    <row r="4517" spans="1:10" x14ac:dyDescent="0.25">
      <c r="A4517" s="3" t="str">
        <f t="shared" si="70"/>
        <v>LCAOutside LA Basin8/27/2021 (5:00pm-6:00pm)4</v>
      </c>
      <c r="B4517" t="s">
        <v>27</v>
      </c>
      <c r="C4517" t="s">
        <v>43</v>
      </c>
      <c r="D4517" t="s">
        <v>172</v>
      </c>
      <c r="E4517" t="s">
        <v>177</v>
      </c>
      <c r="F4517" s="69" t="s">
        <v>208</v>
      </c>
      <c r="G4517" s="69" t="s">
        <v>208</v>
      </c>
      <c r="H4517" s="69" t="s">
        <v>208</v>
      </c>
      <c r="I4517" s="69" t="s">
        <v>208</v>
      </c>
      <c r="J4517" s="64">
        <v>1</v>
      </c>
    </row>
    <row r="4518" spans="1:10" x14ac:dyDescent="0.25">
      <c r="A4518" s="3" t="str">
        <f t="shared" si="70"/>
        <v>LCAOutside LA Basin8/27/2021 (5:00pm-6:00pm)5</v>
      </c>
      <c r="B4518" t="s">
        <v>27</v>
      </c>
      <c r="C4518" t="s">
        <v>43</v>
      </c>
      <c r="D4518" t="s">
        <v>172</v>
      </c>
      <c r="E4518" t="s">
        <v>178</v>
      </c>
      <c r="F4518" s="69" t="s">
        <v>208</v>
      </c>
      <c r="G4518" s="69" t="s">
        <v>208</v>
      </c>
      <c r="H4518" s="69" t="s">
        <v>208</v>
      </c>
      <c r="I4518" s="69" t="s">
        <v>208</v>
      </c>
      <c r="J4518" s="64">
        <v>1</v>
      </c>
    </row>
    <row r="4519" spans="1:10" x14ac:dyDescent="0.25">
      <c r="A4519" s="3" t="str">
        <f t="shared" si="70"/>
        <v>LCAOutside LA Basin8/27/2021 (5:00pm-6:00pm)6</v>
      </c>
      <c r="B4519" t="s">
        <v>27</v>
      </c>
      <c r="C4519" t="s">
        <v>43</v>
      </c>
      <c r="D4519" t="s">
        <v>172</v>
      </c>
      <c r="E4519" t="s">
        <v>179</v>
      </c>
      <c r="F4519" s="69" t="s">
        <v>208</v>
      </c>
      <c r="G4519" s="69" t="s">
        <v>208</v>
      </c>
      <c r="H4519" s="69" t="s">
        <v>208</v>
      </c>
      <c r="I4519" s="69" t="s">
        <v>208</v>
      </c>
      <c r="J4519" s="64">
        <v>1</v>
      </c>
    </row>
    <row r="4520" spans="1:10" x14ac:dyDescent="0.25">
      <c r="A4520" s="3" t="str">
        <f t="shared" si="70"/>
        <v>LCAOutside LA Basin8/27/2021 (5:00pm-6:00pm)7</v>
      </c>
      <c r="B4520" t="s">
        <v>27</v>
      </c>
      <c r="C4520" t="s">
        <v>43</v>
      </c>
      <c r="D4520" t="s">
        <v>172</v>
      </c>
      <c r="E4520" t="s">
        <v>180</v>
      </c>
      <c r="F4520" s="69" t="s">
        <v>208</v>
      </c>
      <c r="G4520" s="69" t="s">
        <v>208</v>
      </c>
      <c r="H4520" s="69" t="s">
        <v>208</v>
      </c>
      <c r="I4520" s="69" t="s">
        <v>208</v>
      </c>
      <c r="J4520" s="64">
        <v>1</v>
      </c>
    </row>
    <row r="4521" spans="1:10" x14ac:dyDescent="0.25">
      <c r="A4521" s="3" t="str">
        <f t="shared" si="70"/>
        <v>LCAOutside LA Basin8/27/2021 (5:00pm-6:00pm)8</v>
      </c>
      <c r="B4521" t="s">
        <v>27</v>
      </c>
      <c r="C4521" t="s">
        <v>43</v>
      </c>
      <c r="D4521" t="s">
        <v>172</v>
      </c>
      <c r="E4521" t="s">
        <v>181</v>
      </c>
      <c r="F4521" s="69" t="s">
        <v>208</v>
      </c>
      <c r="G4521" s="69" t="s">
        <v>208</v>
      </c>
      <c r="H4521" s="69" t="s">
        <v>208</v>
      </c>
      <c r="I4521" s="69" t="s">
        <v>208</v>
      </c>
      <c r="J4521" s="64">
        <v>1</v>
      </c>
    </row>
    <row r="4522" spans="1:10" x14ac:dyDescent="0.25">
      <c r="A4522" s="3" t="str">
        <f t="shared" si="70"/>
        <v>LCAOutside LA Basin8/27/2021 (5:00pm-6:00pm)9</v>
      </c>
      <c r="B4522" t="s">
        <v>27</v>
      </c>
      <c r="C4522" t="s">
        <v>43</v>
      </c>
      <c r="D4522" t="s">
        <v>172</v>
      </c>
      <c r="E4522" t="s">
        <v>182</v>
      </c>
      <c r="F4522" s="69" t="s">
        <v>208</v>
      </c>
      <c r="G4522" s="69" t="s">
        <v>208</v>
      </c>
      <c r="H4522" s="69" t="s">
        <v>208</v>
      </c>
      <c r="I4522" s="69" t="s">
        <v>208</v>
      </c>
      <c r="J4522" s="64">
        <v>1</v>
      </c>
    </row>
    <row r="4523" spans="1:10" x14ac:dyDescent="0.25">
      <c r="A4523" s="3" t="str">
        <f t="shared" si="70"/>
        <v>LCAOutside LA Basin8/27/2021 (5:00pm-6:00pm)10</v>
      </c>
      <c r="B4523" t="s">
        <v>27</v>
      </c>
      <c r="C4523" t="s">
        <v>43</v>
      </c>
      <c r="D4523" t="s">
        <v>172</v>
      </c>
      <c r="E4523" t="s">
        <v>183</v>
      </c>
      <c r="F4523" s="69" t="s">
        <v>208</v>
      </c>
      <c r="G4523" s="69" t="s">
        <v>208</v>
      </c>
      <c r="H4523" s="69" t="s">
        <v>208</v>
      </c>
      <c r="I4523" s="69" t="s">
        <v>208</v>
      </c>
      <c r="J4523" s="64">
        <v>1</v>
      </c>
    </row>
    <row r="4524" spans="1:10" x14ac:dyDescent="0.25">
      <c r="A4524" s="3" t="str">
        <f t="shared" si="70"/>
        <v>LCAOutside LA Basin8/27/2021 (5:00pm-6:00pm)11</v>
      </c>
      <c r="B4524" t="s">
        <v>27</v>
      </c>
      <c r="C4524" t="s">
        <v>43</v>
      </c>
      <c r="D4524" t="s">
        <v>172</v>
      </c>
      <c r="E4524" t="s">
        <v>184</v>
      </c>
      <c r="F4524" s="69" t="s">
        <v>208</v>
      </c>
      <c r="G4524" s="69" t="s">
        <v>208</v>
      </c>
      <c r="H4524" s="69" t="s">
        <v>208</v>
      </c>
      <c r="I4524" s="69" t="s">
        <v>208</v>
      </c>
      <c r="J4524" s="64">
        <v>1</v>
      </c>
    </row>
    <row r="4525" spans="1:10" x14ac:dyDescent="0.25">
      <c r="A4525" s="3" t="str">
        <f t="shared" si="70"/>
        <v>LCAOutside LA Basin8/27/2021 (5:00pm-6:00pm)12</v>
      </c>
      <c r="B4525" t="s">
        <v>27</v>
      </c>
      <c r="C4525" t="s">
        <v>43</v>
      </c>
      <c r="D4525" t="s">
        <v>172</v>
      </c>
      <c r="E4525" t="s">
        <v>185</v>
      </c>
      <c r="F4525" s="69" t="s">
        <v>208</v>
      </c>
      <c r="G4525" s="69" t="s">
        <v>208</v>
      </c>
      <c r="H4525" s="69" t="s">
        <v>208</v>
      </c>
      <c r="I4525" s="69" t="s">
        <v>208</v>
      </c>
      <c r="J4525" s="64">
        <v>1</v>
      </c>
    </row>
    <row r="4526" spans="1:10" x14ac:dyDescent="0.25">
      <c r="A4526" s="3" t="str">
        <f t="shared" si="70"/>
        <v>LCAOutside LA Basin8/27/2021 (5:00pm-6:00pm)13</v>
      </c>
      <c r="B4526" t="s">
        <v>27</v>
      </c>
      <c r="C4526" t="s">
        <v>43</v>
      </c>
      <c r="D4526" t="s">
        <v>172</v>
      </c>
      <c r="E4526" t="s">
        <v>186</v>
      </c>
      <c r="F4526" s="69" t="s">
        <v>208</v>
      </c>
      <c r="G4526" s="69" t="s">
        <v>208</v>
      </c>
      <c r="H4526" s="69" t="s">
        <v>208</v>
      </c>
      <c r="I4526" s="69" t="s">
        <v>208</v>
      </c>
      <c r="J4526" s="64">
        <v>1</v>
      </c>
    </row>
    <row r="4527" spans="1:10" x14ac:dyDescent="0.25">
      <c r="A4527" s="3" t="str">
        <f t="shared" si="70"/>
        <v>LCAOutside LA Basin8/27/2021 (5:00pm-6:00pm)14</v>
      </c>
      <c r="B4527" t="s">
        <v>27</v>
      </c>
      <c r="C4527" t="s">
        <v>43</v>
      </c>
      <c r="D4527" t="s">
        <v>172</v>
      </c>
      <c r="E4527" t="s">
        <v>187</v>
      </c>
      <c r="F4527" s="69" t="s">
        <v>208</v>
      </c>
      <c r="G4527" s="69" t="s">
        <v>208</v>
      </c>
      <c r="H4527" s="69" t="s">
        <v>208</v>
      </c>
      <c r="I4527" s="69" t="s">
        <v>208</v>
      </c>
      <c r="J4527" s="64">
        <v>1</v>
      </c>
    </row>
    <row r="4528" spans="1:10" x14ac:dyDescent="0.25">
      <c r="A4528" s="3" t="str">
        <f t="shared" si="70"/>
        <v>LCAOutside LA Basin8/27/2021 (5:00pm-6:00pm)15</v>
      </c>
      <c r="B4528" t="s">
        <v>27</v>
      </c>
      <c r="C4528" t="s">
        <v>43</v>
      </c>
      <c r="D4528" t="s">
        <v>172</v>
      </c>
      <c r="E4528" t="s">
        <v>188</v>
      </c>
      <c r="F4528" s="69" t="s">
        <v>208</v>
      </c>
      <c r="G4528" s="69" t="s">
        <v>208</v>
      </c>
      <c r="H4528" s="69" t="s">
        <v>208</v>
      </c>
      <c r="I4528" s="69" t="s">
        <v>208</v>
      </c>
      <c r="J4528" s="64">
        <v>1</v>
      </c>
    </row>
    <row r="4529" spans="1:10" x14ac:dyDescent="0.25">
      <c r="A4529" s="3" t="str">
        <f t="shared" si="70"/>
        <v>LCAOutside LA Basin8/27/2021 (5:00pm-6:00pm)16</v>
      </c>
      <c r="B4529" t="s">
        <v>27</v>
      </c>
      <c r="C4529" t="s">
        <v>43</v>
      </c>
      <c r="D4529" t="s">
        <v>172</v>
      </c>
      <c r="E4529" t="s">
        <v>189</v>
      </c>
      <c r="F4529" s="69" t="s">
        <v>208</v>
      </c>
      <c r="G4529" s="69" t="s">
        <v>208</v>
      </c>
      <c r="H4529" s="69" t="s">
        <v>208</v>
      </c>
      <c r="I4529" s="69" t="s">
        <v>208</v>
      </c>
      <c r="J4529" s="64">
        <v>1</v>
      </c>
    </row>
    <row r="4530" spans="1:10" x14ac:dyDescent="0.25">
      <c r="A4530" s="3" t="str">
        <f t="shared" si="70"/>
        <v>LCAOutside LA Basin8/27/2021 (5:00pm-6:00pm)17</v>
      </c>
      <c r="B4530" t="s">
        <v>27</v>
      </c>
      <c r="C4530" t="s">
        <v>43</v>
      </c>
      <c r="D4530" t="s">
        <v>172</v>
      </c>
      <c r="E4530" t="s">
        <v>190</v>
      </c>
      <c r="F4530" s="69" t="s">
        <v>208</v>
      </c>
      <c r="G4530" s="69" t="s">
        <v>208</v>
      </c>
      <c r="H4530" s="69" t="s">
        <v>208</v>
      </c>
      <c r="I4530" s="69" t="s">
        <v>208</v>
      </c>
      <c r="J4530" s="64">
        <v>1</v>
      </c>
    </row>
    <row r="4531" spans="1:10" x14ac:dyDescent="0.25">
      <c r="A4531" s="3" t="str">
        <f t="shared" si="70"/>
        <v>LCAOutside LA Basin8/27/2021 (5:00pm-6:00pm)18</v>
      </c>
      <c r="B4531" t="s">
        <v>27</v>
      </c>
      <c r="C4531" t="s">
        <v>43</v>
      </c>
      <c r="D4531" t="s">
        <v>172</v>
      </c>
      <c r="E4531" t="s">
        <v>191</v>
      </c>
      <c r="F4531" s="69" t="s">
        <v>208</v>
      </c>
      <c r="G4531" s="69" t="s">
        <v>208</v>
      </c>
      <c r="H4531" s="69" t="s">
        <v>208</v>
      </c>
      <c r="I4531" s="69" t="s">
        <v>208</v>
      </c>
      <c r="J4531" s="64">
        <v>1</v>
      </c>
    </row>
    <row r="4532" spans="1:10" x14ac:dyDescent="0.25">
      <c r="A4532" s="3" t="str">
        <f t="shared" si="70"/>
        <v>LCAOutside LA Basin8/27/2021 (5:00pm-6:00pm)19</v>
      </c>
      <c r="B4532" t="s">
        <v>27</v>
      </c>
      <c r="C4532" t="s">
        <v>43</v>
      </c>
      <c r="D4532" t="s">
        <v>172</v>
      </c>
      <c r="E4532" t="s">
        <v>192</v>
      </c>
      <c r="F4532" s="69" t="s">
        <v>208</v>
      </c>
      <c r="G4532" s="69" t="s">
        <v>208</v>
      </c>
      <c r="H4532" s="69" t="s">
        <v>208</v>
      </c>
      <c r="I4532" s="69" t="s">
        <v>208</v>
      </c>
      <c r="J4532" s="64">
        <v>1</v>
      </c>
    </row>
    <row r="4533" spans="1:10" x14ac:dyDescent="0.25">
      <c r="A4533" s="3" t="str">
        <f t="shared" si="70"/>
        <v>LCAOutside LA Basin8/27/2021 (5:00pm-6:00pm)20</v>
      </c>
      <c r="B4533" t="s">
        <v>27</v>
      </c>
      <c r="C4533" t="s">
        <v>43</v>
      </c>
      <c r="D4533" t="s">
        <v>172</v>
      </c>
      <c r="E4533" t="s">
        <v>193</v>
      </c>
      <c r="F4533" s="69" t="s">
        <v>208</v>
      </c>
      <c r="G4533" s="69" t="s">
        <v>208</v>
      </c>
      <c r="H4533" s="69" t="s">
        <v>208</v>
      </c>
      <c r="I4533" s="69" t="s">
        <v>208</v>
      </c>
      <c r="J4533" s="64">
        <v>1</v>
      </c>
    </row>
    <row r="4534" spans="1:10" x14ac:dyDescent="0.25">
      <c r="A4534" s="3" t="str">
        <f t="shared" si="70"/>
        <v>LCAOutside LA Basin8/27/2021 (5:00pm-6:00pm)21</v>
      </c>
      <c r="B4534" t="s">
        <v>27</v>
      </c>
      <c r="C4534" t="s">
        <v>43</v>
      </c>
      <c r="D4534" t="s">
        <v>172</v>
      </c>
      <c r="E4534" t="s">
        <v>194</v>
      </c>
      <c r="F4534" s="69" t="s">
        <v>208</v>
      </c>
      <c r="G4534" s="69" t="s">
        <v>208</v>
      </c>
      <c r="H4534" s="69" t="s">
        <v>208</v>
      </c>
      <c r="I4534" s="69" t="s">
        <v>208</v>
      </c>
      <c r="J4534" s="64">
        <v>1</v>
      </c>
    </row>
    <row r="4535" spans="1:10" x14ac:dyDescent="0.25">
      <c r="A4535" s="3" t="str">
        <f t="shared" si="70"/>
        <v>LCAOutside LA Basin8/27/2021 (5:00pm-6:00pm)22</v>
      </c>
      <c r="B4535" t="s">
        <v>27</v>
      </c>
      <c r="C4535" t="s">
        <v>43</v>
      </c>
      <c r="D4535" t="s">
        <v>172</v>
      </c>
      <c r="E4535" t="s">
        <v>195</v>
      </c>
      <c r="F4535" s="69" t="s">
        <v>208</v>
      </c>
      <c r="G4535" s="69" t="s">
        <v>208</v>
      </c>
      <c r="H4535" s="69" t="s">
        <v>208</v>
      </c>
      <c r="I4535" s="69" t="s">
        <v>208</v>
      </c>
      <c r="J4535" s="64">
        <v>1</v>
      </c>
    </row>
    <row r="4536" spans="1:10" x14ac:dyDescent="0.25">
      <c r="A4536" s="3" t="str">
        <f t="shared" si="70"/>
        <v>LCAOutside LA Basin8/27/2021 (5:00pm-6:00pm)23</v>
      </c>
      <c r="B4536" t="s">
        <v>27</v>
      </c>
      <c r="C4536" t="s">
        <v>43</v>
      </c>
      <c r="D4536" t="s">
        <v>172</v>
      </c>
      <c r="E4536" t="s">
        <v>196</v>
      </c>
      <c r="F4536" s="69" t="s">
        <v>208</v>
      </c>
      <c r="G4536" s="69" t="s">
        <v>208</v>
      </c>
      <c r="H4536" s="69" t="s">
        <v>208</v>
      </c>
      <c r="I4536" s="69" t="s">
        <v>208</v>
      </c>
      <c r="J4536" s="64">
        <v>1</v>
      </c>
    </row>
    <row r="4537" spans="1:10" x14ac:dyDescent="0.25">
      <c r="A4537" s="3" t="str">
        <f t="shared" si="70"/>
        <v>LCAOutside LA Basin8/27/2021 (5:00pm-6:00pm)24</v>
      </c>
      <c r="B4537" t="s">
        <v>27</v>
      </c>
      <c r="C4537" t="s">
        <v>43</v>
      </c>
      <c r="D4537" t="s">
        <v>172</v>
      </c>
      <c r="E4537" t="s">
        <v>197</v>
      </c>
      <c r="F4537" s="69" t="s">
        <v>208</v>
      </c>
      <c r="G4537" s="69" t="s">
        <v>208</v>
      </c>
      <c r="H4537" s="69" t="s">
        <v>208</v>
      </c>
      <c r="I4537" s="69" t="s">
        <v>208</v>
      </c>
      <c r="J4537" s="64">
        <v>1</v>
      </c>
    </row>
    <row r="4538" spans="1:10" x14ac:dyDescent="0.25">
      <c r="A4538" s="3" t="str">
        <f t="shared" si="70"/>
        <v>LCAOutside LA Basin9/9/2021 (3:58pm-5:00pm)1</v>
      </c>
      <c r="B4538" t="s">
        <v>27</v>
      </c>
      <c r="C4538" t="s">
        <v>43</v>
      </c>
      <c r="D4538" t="s">
        <v>173</v>
      </c>
      <c r="E4538" t="s">
        <v>174</v>
      </c>
      <c r="F4538" s="69" t="s">
        <v>208</v>
      </c>
      <c r="G4538" s="69" t="s">
        <v>208</v>
      </c>
      <c r="H4538" s="69" t="s">
        <v>208</v>
      </c>
      <c r="I4538" s="69" t="s">
        <v>208</v>
      </c>
      <c r="J4538" s="64">
        <v>1</v>
      </c>
    </row>
    <row r="4539" spans="1:10" x14ac:dyDescent="0.25">
      <c r="A4539" s="3" t="str">
        <f t="shared" si="70"/>
        <v>LCAOutside LA Basin9/9/2021 (3:58pm-5:00pm)2</v>
      </c>
      <c r="B4539" t="s">
        <v>27</v>
      </c>
      <c r="C4539" t="s">
        <v>43</v>
      </c>
      <c r="D4539" t="s">
        <v>173</v>
      </c>
      <c r="E4539" t="s">
        <v>175</v>
      </c>
      <c r="F4539" s="69" t="s">
        <v>208</v>
      </c>
      <c r="G4539" s="69" t="s">
        <v>208</v>
      </c>
      <c r="H4539" s="69" t="s">
        <v>208</v>
      </c>
      <c r="I4539" s="69" t="s">
        <v>208</v>
      </c>
      <c r="J4539" s="64">
        <v>1</v>
      </c>
    </row>
    <row r="4540" spans="1:10" x14ac:dyDescent="0.25">
      <c r="A4540" s="3" t="str">
        <f t="shared" si="70"/>
        <v>LCAOutside LA Basin9/9/2021 (3:58pm-5:00pm)3</v>
      </c>
      <c r="B4540" t="s">
        <v>27</v>
      </c>
      <c r="C4540" t="s">
        <v>43</v>
      </c>
      <c r="D4540" t="s">
        <v>173</v>
      </c>
      <c r="E4540" t="s">
        <v>176</v>
      </c>
      <c r="F4540" s="69" t="s">
        <v>208</v>
      </c>
      <c r="G4540" s="69" t="s">
        <v>208</v>
      </c>
      <c r="H4540" s="69" t="s">
        <v>208</v>
      </c>
      <c r="I4540" s="69" t="s">
        <v>208</v>
      </c>
      <c r="J4540" s="64">
        <v>1</v>
      </c>
    </row>
    <row r="4541" spans="1:10" x14ac:dyDescent="0.25">
      <c r="A4541" s="3" t="str">
        <f t="shared" si="70"/>
        <v>LCAOutside LA Basin9/9/2021 (3:58pm-5:00pm)4</v>
      </c>
      <c r="B4541" t="s">
        <v>27</v>
      </c>
      <c r="C4541" t="s">
        <v>43</v>
      </c>
      <c r="D4541" t="s">
        <v>173</v>
      </c>
      <c r="E4541" t="s">
        <v>177</v>
      </c>
      <c r="F4541" s="69" t="s">
        <v>208</v>
      </c>
      <c r="G4541" s="69" t="s">
        <v>208</v>
      </c>
      <c r="H4541" s="69" t="s">
        <v>208</v>
      </c>
      <c r="I4541" s="69" t="s">
        <v>208</v>
      </c>
      <c r="J4541" s="64">
        <v>1</v>
      </c>
    </row>
    <row r="4542" spans="1:10" x14ac:dyDescent="0.25">
      <c r="A4542" s="3" t="str">
        <f t="shared" si="70"/>
        <v>LCAOutside LA Basin9/9/2021 (3:58pm-5:00pm)5</v>
      </c>
      <c r="B4542" t="s">
        <v>27</v>
      </c>
      <c r="C4542" t="s">
        <v>43</v>
      </c>
      <c r="D4542" t="s">
        <v>173</v>
      </c>
      <c r="E4542" t="s">
        <v>178</v>
      </c>
      <c r="F4542" s="69" t="s">
        <v>208</v>
      </c>
      <c r="G4542" s="69" t="s">
        <v>208</v>
      </c>
      <c r="H4542" s="69" t="s">
        <v>208</v>
      </c>
      <c r="I4542" s="69" t="s">
        <v>208</v>
      </c>
      <c r="J4542" s="64">
        <v>1</v>
      </c>
    </row>
    <row r="4543" spans="1:10" x14ac:dyDescent="0.25">
      <c r="A4543" s="3" t="str">
        <f t="shared" si="70"/>
        <v>LCAOutside LA Basin9/9/2021 (3:58pm-5:00pm)6</v>
      </c>
      <c r="B4543" t="s">
        <v>27</v>
      </c>
      <c r="C4543" t="s">
        <v>43</v>
      </c>
      <c r="D4543" t="s">
        <v>173</v>
      </c>
      <c r="E4543" t="s">
        <v>179</v>
      </c>
      <c r="F4543" s="69" t="s">
        <v>208</v>
      </c>
      <c r="G4543" s="69" t="s">
        <v>208</v>
      </c>
      <c r="H4543" s="69" t="s">
        <v>208</v>
      </c>
      <c r="I4543" s="69" t="s">
        <v>208</v>
      </c>
      <c r="J4543" s="64">
        <v>1</v>
      </c>
    </row>
    <row r="4544" spans="1:10" x14ac:dyDescent="0.25">
      <c r="A4544" s="3" t="str">
        <f t="shared" si="70"/>
        <v>LCAOutside LA Basin9/9/2021 (3:58pm-5:00pm)7</v>
      </c>
      <c r="B4544" t="s">
        <v>27</v>
      </c>
      <c r="C4544" t="s">
        <v>43</v>
      </c>
      <c r="D4544" t="s">
        <v>173</v>
      </c>
      <c r="E4544" t="s">
        <v>180</v>
      </c>
      <c r="F4544" s="69" t="s">
        <v>208</v>
      </c>
      <c r="G4544" s="69" t="s">
        <v>208</v>
      </c>
      <c r="H4544" s="69" t="s">
        <v>208</v>
      </c>
      <c r="I4544" s="69" t="s">
        <v>208</v>
      </c>
      <c r="J4544" s="64">
        <v>1</v>
      </c>
    </row>
    <row r="4545" spans="1:10" x14ac:dyDescent="0.25">
      <c r="A4545" s="3" t="str">
        <f t="shared" si="70"/>
        <v>LCAOutside LA Basin9/9/2021 (3:58pm-5:00pm)8</v>
      </c>
      <c r="B4545" t="s">
        <v>27</v>
      </c>
      <c r="C4545" t="s">
        <v>43</v>
      </c>
      <c r="D4545" t="s">
        <v>173</v>
      </c>
      <c r="E4545" t="s">
        <v>181</v>
      </c>
      <c r="F4545" s="69" t="s">
        <v>208</v>
      </c>
      <c r="G4545" s="69" t="s">
        <v>208</v>
      </c>
      <c r="H4545" s="69" t="s">
        <v>208</v>
      </c>
      <c r="I4545" s="69" t="s">
        <v>208</v>
      </c>
      <c r="J4545" s="64">
        <v>1</v>
      </c>
    </row>
    <row r="4546" spans="1:10" x14ac:dyDescent="0.25">
      <c r="A4546" s="3" t="str">
        <f t="shared" si="70"/>
        <v>LCAOutside LA Basin9/9/2021 (3:58pm-5:00pm)9</v>
      </c>
      <c r="B4546" t="s">
        <v>27</v>
      </c>
      <c r="C4546" t="s">
        <v>43</v>
      </c>
      <c r="D4546" t="s">
        <v>173</v>
      </c>
      <c r="E4546" t="s">
        <v>182</v>
      </c>
      <c r="F4546" s="69" t="s">
        <v>208</v>
      </c>
      <c r="G4546" s="69" t="s">
        <v>208</v>
      </c>
      <c r="H4546" s="69" t="s">
        <v>208</v>
      </c>
      <c r="I4546" s="69" t="s">
        <v>208</v>
      </c>
      <c r="J4546" s="64">
        <v>1</v>
      </c>
    </row>
    <row r="4547" spans="1:10" x14ac:dyDescent="0.25">
      <c r="A4547" s="3" t="str">
        <f t="shared" ref="A4547:A4610" si="71">B4547&amp;C4547&amp;D4547&amp;E4547</f>
        <v>LCAOutside LA Basin9/9/2021 (3:58pm-5:00pm)10</v>
      </c>
      <c r="B4547" t="s">
        <v>27</v>
      </c>
      <c r="C4547" t="s">
        <v>43</v>
      </c>
      <c r="D4547" t="s">
        <v>173</v>
      </c>
      <c r="E4547" t="s">
        <v>183</v>
      </c>
      <c r="F4547" s="69" t="s">
        <v>208</v>
      </c>
      <c r="G4547" s="69" t="s">
        <v>208</v>
      </c>
      <c r="H4547" s="69" t="s">
        <v>208</v>
      </c>
      <c r="I4547" s="69" t="s">
        <v>208</v>
      </c>
      <c r="J4547" s="64">
        <v>1</v>
      </c>
    </row>
    <row r="4548" spans="1:10" x14ac:dyDescent="0.25">
      <c r="A4548" s="3" t="str">
        <f t="shared" si="71"/>
        <v>LCAOutside LA Basin9/9/2021 (3:58pm-5:00pm)11</v>
      </c>
      <c r="B4548" t="s">
        <v>27</v>
      </c>
      <c r="C4548" t="s">
        <v>43</v>
      </c>
      <c r="D4548" t="s">
        <v>173</v>
      </c>
      <c r="E4548" t="s">
        <v>184</v>
      </c>
      <c r="F4548" s="69" t="s">
        <v>208</v>
      </c>
      <c r="G4548" s="69" t="s">
        <v>208</v>
      </c>
      <c r="H4548" s="69" t="s">
        <v>208</v>
      </c>
      <c r="I4548" s="69" t="s">
        <v>208</v>
      </c>
      <c r="J4548" s="64">
        <v>1</v>
      </c>
    </row>
    <row r="4549" spans="1:10" x14ac:dyDescent="0.25">
      <c r="A4549" s="3" t="str">
        <f t="shared" si="71"/>
        <v>LCAOutside LA Basin9/9/2021 (3:58pm-5:00pm)12</v>
      </c>
      <c r="B4549" t="s">
        <v>27</v>
      </c>
      <c r="C4549" t="s">
        <v>43</v>
      </c>
      <c r="D4549" t="s">
        <v>173</v>
      </c>
      <c r="E4549" t="s">
        <v>185</v>
      </c>
      <c r="F4549" s="69" t="s">
        <v>208</v>
      </c>
      <c r="G4549" s="69" t="s">
        <v>208</v>
      </c>
      <c r="H4549" s="69" t="s">
        <v>208</v>
      </c>
      <c r="I4549" s="69" t="s">
        <v>208</v>
      </c>
      <c r="J4549" s="64">
        <v>1</v>
      </c>
    </row>
    <row r="4550" spans="1:10" x14ac:dyDescent="0.25">
      <c r="A4550" s="3" t="str">
        <f t="shared" si="71"/>
        <v>LCAOutside LA Basin9/9/2021 (3:58pm-5:00pm)13</v>
      </c>
      <c r="B4550" t="s">
        <v>27</v>
      </c>
      <c r="C4550" t="s">
        <v>43</v>
      </c>
      <c r="D4550" t="s">
        <v>173</v>
      </c>
      <c r="E4550" t="s">
        <v>186</v>
      </c>
      <c r="F4550" s="69" t="s">
        <v>208</v>
      </c>
      <c r="G4550" s="69" t="s">
        <v>208</v>
      </c>
      <c r="H4550" s="69" t="s">
        <v>208</v>
      </c>
      <c r="I4550" s="69" t="s">
        <v>208</v>
      </c>
      <c r="J4550" s="64">
        <v>1</v>
      </c>
    </row>
    <row r="4551" spans="1:10" x14ac:dyDescent="0.25">
      <c r="A4551" s="3" t="str">
        <f t="shared" si="71"/>
        <v>LCAOutside LA Basin9/9/2021 (3:58pm-5:00pm)14</v>
      </c>
      <c r="B4551" t="s">
        <v>27</v>
      </c>
      <c r="C4551" t="s">
        <v>43</v>
      </c>
      <c r="D4551" t="s">
        <v>173</v>
      </c>
      <c r="E4551" t="s">
        <v>187</v>
      </c>
      <c r="F4551" s="69" t="s">
        <v>208</v>
      </c>
      <c r="G4551" s="69" t="s">
        <v>208</v>
      </c>
      <c r="H4551" s="69" t="s">
        <v>208</v>
      </c>
      <c r="I4551" s="69" t="s">
        <v>208</v>
      </c>
      <c r="J4551" s="64">
        <v>1</v>
      </c>
    </row>
    <row r="4552" spans="1:10" x14ac:dyDescent="0.25">
      <c r="A4552" s="3" t="str">
        <f t="shared" si="71"/>
        <v>LCAOutside LA Basin9/9/2021 (3:58pm-5:00pm)15</v>
      </c>
      <c r="B4552" t="s">
        <v>27</v>
      </c>
      <c r="C4552" t="s">
        <v>43</v>
      </c>
      <c r="D4552" t="s">
        <v>173</v>
      </c>
      <c r="E4552" t="s">
        <v>188</v>
      </c>
      <c r="F4552" s="69" t="s">
        <v>208</v>
      </c>
      <c r="G4552" s="69" t="s">
        <v>208</v>
      </c>
      <c r="H4552" s="69" t="s">
        <v>208</v>
      </c>
      <c r="I4552" s="69" t="s">
        <v>208</v>
      </c>
      <c r="J4552" s="64">
        <v>1</v>
      </c>
    </row>
    <row r="4553" spans="1:10" x14ac:dyDescent="0.25">
      <c r="A4553" s="3" t="str">
        <f t="shared" si="71"/>
        <v>LCAOutside LA Basin9/9/2021 (3:58pm-5:00pm)16</v>
      </c>
      <c r="B4553" t="s">
        <v>27</v>
      </c>
      <c r="C4553" t="s">
        <v>43</v>
      </c>
      <c r="D4553" t="s">
        <v>173</v>
      </c>
      <c r="E4553" t="s">
        <v>189</v>
      </c>
      <c r="F4553" s="69" t="s">
        <v>208</v>
      </c>
      <c r="G4553" s="69" t="s">
        <v>208</v>
      </c>
      <c r="H4553" s="69" t="s">
        <v>208</v>
      </c>
      <c r="I4553" s="69" t="s">
        <v>208</v>
      </c>
      <c r="J4553" s="64">
        <v>1</v>
      </c>
    </row>
    <row r="4554" spans="1:10" x14ac:dyDescent="0.25">
      <c r="A4554" s="3" t="str">
        <f t="shared" si="71"/>
        <v>LCAOutside LA Basin9/9/2021 (3:58pm-5:00pm)17</v>
      </c>
      <c r="B4554" t="s">
        <v>27</v>
      </c>
      <c r="C4554" t="s">
        <v>43</v>
      </c>
      <c r="D4554" t="s">
        <v>173</v>
      </c>
      <c r="E4554" t="s">
        <v>190</v>
      </c>
      <c r="F4554" s="69" t="s">
        <v>208</v>
      </c>
      <c r="G4554" s="69" t="s">
        <v>208</v>
      </c>
      <c r="H4554" s="69" t="s">
        <v>208</v>
      </c>
      <c r="I4554" s="69" t="s">
        <v>208</v>
      </c>
      <c r="J4554" s="64">
        <v>1</v>
      </c>
    </row>
    <row r="4555" spans="1:10" x14ac:dyDescent="0.25">
      <c r="A4555" s="3" t="str">
        <f t="shared" si="71"/>
        <v>LCAOutside LA Basin9/9/2021 (3:58pm-5:00pm)18</v>
      </c>
      <c r="B4555" t="s">
        <v>27</v>
      </c>
      <c r="C4555" t="s">
        <v>43</v>
      </c>
      <c r="D4555" t="s">
        <v>173</v>
      </c>
      <c r="E4555" t="s">
        <v>191</v>
      </c>
      <c r="F4555" s="69" t="s">
        <v>208</v>
      </c>
      <c r="G4555" s="69" t="s">
        <v>208</v>
      </c>
      <c r="H4555" s="69" t="s">
        <v>208</v>
      </c>
      <c r="I4555" s="69" t="s">
        <v>208</v>
      </c>
      <c r="J4555" s="64">
        <v>1</v>
      </c>
    </row>
    <row r="4556" spans="1:10" x14ac:dyDescent="0.25">
      <c r="A4556" s="3" t="str">
        <f t="shared" si="71"/>
        <v>LCAOutside LA Basin9/9/2021 (3:58pm-5:00pm)19</v>
      </c>
      <c r="B4556" t="s">
        <v>27</v>
      </c>
      <c r="C4556" t="s">
        <v>43</v>
      </c>
      <c r="D4556" t="s">
        <v>173</v>
      </c>
      <c r="E4556" t="s">
        <v>192</v>
      </c>
      <c r="F4556" s="69" t="s">
        <v>208</v>
      </c>
      <c r="G4556" s="69" t="s">
        <v>208</v>
      </c>
      <c r="H4556" s="69" t="s">
        <v>208</v>
      </c>
      <c r="I4556" s="69" t="s">
        <v>208</v>
      </c>
      <c r="J4556" s="64">
        <v>1</v>
      </c>
    </row>
    <row r="4557" spans="1:10" x14ac:dyDescent="0.25">
      <c r="A4557" s="3" t="str">
        <f t="shared" si="71"/>
        <v>LCAOutside LA Basin9/9/2021 (3:58pm-5:00pm)20</v>
      </c>
      <c r="B4557" t="s">
        <v>27</v>
      </c>
      <c r="C4557" t="s">
        <v>43</v>
      </c>
      <c r="D4557" t="s">
        <v>173</v>
      </c>
      <c r="E4557" t="s">
        <v>193</v>
      </c>
      <c r="F4557" s="69" t="s">
        <v>208</v>
      </c>
      <c r="G4557" s="69" t="s">
        <v>208</v>
      </c>
      <c r="H4557" s="69" t="s">
        <v>208</v>
      </c>
      <c r="I4557" s="69" t="s">
        <v>208</v>
      </c>
      <c r="J4557" s="64">
        <v>1</v>
      </c>
    </row>
    <row r="4558" spans="1:10" x14ac:dyDescent="0.25">
      <c r="A4558" s="3" t="str">
        <f t="shared" si="71"/>
        <v>LCAOutside LA Basin9/9/2021 (3:58pm-5:00pm)21</v>
      </c>
      <c r="B4558" t="s">
        <v>27</v>
      </c>
      <c r="C4558" t="s">
        <v>43</v>
      </c>
      <c r="D4558" t="s">
        <v>173</v>
      </c>
      <c r="E4558" t="s">
        <v>194</v>
      </c>
      <c r="F4558" s="69" t="s">
        <v>208</v>
      </c>
      <c r="G4558" s="69" t="s">
        <v>208</v>
      </c>
      <c r="H4558" s="69" t="s">
        <v>208</v>
      </c>
      <c r="I4558" s="69" t="s">
        <v>208</v>
      </c>
      <c r="J4558" s="64">
        <v>1</v>
      </c>
    </row>
    <row r="4559" spans="1:10" x14ac:dyDescent="0.25">
      <c r="A4559" s="3" t="str">
        <f t="shared" si="71"/>
        <v>LCAOutside LA Basin9/9/2021 (3:58pm-5:00pm)22</v>
      </c>
      <c r="B4559" t="s">
        <v>27</v>
      </c>
      <c r="C4559" t="s">
        <v>43</v>
      </c>
      <c r="D4559" t="s">
        <v>173</v>
      </c>
      <c r="E4559" t="s">
        <v>195</v>
      </c>
      <c r="F4559" s="69" t="s">
        <v>208</v>
      </c>
      <c r="G4559" s="69" t="s">
        <v>208</v>
      </c>
      <c r="H4559" s="69" t="s">
        <v>208</v>
      </c>
      <c r="I4559" s="69" t="s">
        <v>208</v>
      </c>
      <c r="J4559" s="64">
        <v>1</v>
      </c>
    </row>
    <row r="4560" spans="1:10" x14ac:dyDescent="0.25">
      <c r="A4560" s="3" t="str">
        <f t="shared" si="71"/>
        <v>LCAOutside LA Basin9/9/2021 (3:58pm-5:00pm)23</v>
      </c>
      <c r="B4560" t="s">
        <v>27</v>
      </c>
      <c r="C4560" t="s">
        <v>43</v>
      </c>
      <c r="D4560" t="s">
        <v>173</v>
      </c>
      <c r="E4560" t="s">
        <v>196</v>
      </c>
      <c r="F4560" s="69" t="s">
        <v>208</v>
      </c>
      <c r="G4560" s="69" t="s">
        <v>208</v>
      </c>
      <c r="H4560" s="69" t="s">
        <v>208</v>
      </c>
      <c r="I4560" s="69" t="s">
        <v>208</v>
      </c>
      <c r="J4560" s="64">
        <v>1</v>
      </c>
    </row>
    <row r="4561" spans="1:10" x14ac:dyDescent="0.25">
      <c r="A4561" s="3" t="str">
        <f t="shared" si="71"/>
        <v>LCAOutside LA Basin9/9/2021 (3:58pm-5:00pm)24</v>
      </c>
      <c r="B4561" t="s">
        <v>27</v>
      </c>
      <c r="C4561" t="s">
        <v>43</v>
      </c>
      <c r="D4561" t="s">
        <v>173</v>
      </c>
      <c r="E4561" t="s">
        <v>197</v>
      </c>
      <c r="F4561" s="69" t="s">
        <v>208</v>
      </c>
      <c r="G4561" s="69" t="s">
        <v>208</v>
      </c>
      <c r="H4561" s="69" t="s">
        <v>208</v>
      </c>
      <c r="I4561" s="69" t="s">
        <v>208</v>
      </c>
      <c r="J4561" s="64">
        <v>1</v>
      </c>
    </row>
    <row r="4562" spans="1:10" x14ac:dyDescent="0.25">
      <c r="A4562" s="3" t="str">
        <f t="shared" si="71"/>
        <v>LCAOutside LA BasinAverage Event Day (5:00pm-6:00pm)1</v>
      </c>
      <c r="B4562" t="s">
        <v>27</v>
      </c>
      <c r="C4562" t="s">
        <v>43</v>
      </c>
      <c r="D4562" t="s">
        <v>167</v>
      </c>
      <c r="E4562" t="s">
        <v>174</v>
      </c>
      <c r="F4562" s="69" t="s">
        <v>208</v>
      </c>
      <c r="G4562" s="69" t="s">
        <v>208</v>
      </c>
      <c r="H4562" s="69" t="s">
        <v>208</v>
      </c>
      <c r="I4562" s="69" t="s">
        <v>208</v>
      </c>
      <c r="J4562" s="64">
        <v>1</v>
      </c>
    </row>
    <row r="4563" spans="1:10" x14ac:dyDescent="0.25">
      <c r="A4563" s="3" t="str">
        <f t="shared" si="71"/>
        <v>LCAOutside LA BasinAverage Event Day (5:00pm-6:00pm)2</v>
      </c>
      <c r="B4563" t="s">
        <v>27</v>
      </c>
      <c r="C4563" t="s">
        <v>43</v>
      </c>
      <c r="D4563" t="s">
        <v>167</v>
      </c>
      <c r="E4563" t="s">
        <v>175</v>
      </c>
      <c r="F4563" s="69" t="s">
        <v>208</v>
      </c>
      <c r="G4563" s="69" t="s">
        <v>208</v>
      </c>
      <c r="H4563" s="69" t="s">
        <v>208</v>
      </c>
      <c r="I4563" s="69" t="s">
        <v>208</v>
      </c>
      <c r="J4563" s="64">
        <v>1</v>
      </c>
    </row>
    <row r="4564" spans="1:10" x14ac:dyDescent="0.25">
      <c r="A4564" s="3" t="str">
        <f t="shared" si="71"/>
        <v>LCAOutside LA BasinAverage Event Day (5:00pm-6:00pm)3</v>
      </c>
      <c r="B4564" t="s">
        <v>27</v>
      </c>
      <c r="C4564" t="s">
        <v>43</v>
      </c>
      <c r="D4564" t="s">
        <v>167</v>
      </c>
      <c r="E4564" t="s">
        <v>176</v>
      </c>
      <c r="F4564" s="69" t="s">
        <v>208</v>
      </c>
      <c r="G4564" s="69" t="s">
        <v>208</v>
      </c>
      <c r="H4564" s="69" t="s">
        <v>208</v>
      </c>
      <c r="I4564" s="69" t="s">
        <v>208</v>
      </c>
      <c r="J4564" s="64">
        <v>1</v>
      </c>
    </row>
    <row r="4565" spans="1:10" x14ac:dyDescent="0.25">
      <c r="A4565" s="3" t="str">
        <f t="shared" si="71"/>
        <v>LCAOutside LA BasinAverage Event Day (5:00pm-6:00pm)4</v>
      </c>
      <c r="B4565" t="s">
        <v>27</v>
      </c>
      <c r="C4565" t="s">
        <v>43</v>
      </c>
      <c r="D4565" t="s">
        <v>167</v>
      </c>
      <c r="E4565" t="s">
        <v>177</v>
      </c>
      <c r="F4565" s="69" t="s">
        <v>208</v>
      </c>
      <c r="G4565" s="69" t="s">
        <v>208</v>
      </c>
      <c r="H4565" s="69" t="s">
        <v>208</v>
      </c>
      <c r="I4565" s="69" t="s">
        <v>208</v>
      </c>
      <c r="J4565" s="64">
        <v>1</v>
      </c>
    </row>
    <row r="4566" spans="1:10" x14ac:dyDescent="0.25">
      <c r="A4566" s="3" t="str">
        <f t="shared" si="71"/>
        <v>LCAOutside LA BasinAverage Event Day (5:00pm-6:00pm)5</v>
      </c>
      <c r="B4566" t="s">
        <v>27</v>
      </c>
      <c r="C4566" t="s">
        <v>43</v>
      </c>
      <c r="D4566" t="s">
        <v>167</v>
      </c>
      <c r="E4566" t="s">
        <v>178</v>
      </c>
      <c r="F4566" s="69" t="s">
        <v>208</v>
      </c>
      <c r="G4566" s="69" t="s">
        <v>208</v>
      </c>
      <c r="H4566" s="69" t="s">
        <v>208</v>
      </c>
      <c r="I4566" s="69" t="s">
        <v>208</v>
      </c>
      <c r="J4566" s="64">
        <v>1</v>
      </c>
    </row>
    <row r="4567" spans="1:10" x14ac:dyDescent="0.25">
      <c r="A4567" s="3" t="str">
        <f t="shared" si="71"/>
        <v>LCAOutside LA BasinAverage Event Day (5:00pm-6:00pm)6</v>
      </c>
      <c r="B4567" t="s">
        <v>27</v>
      </c>
      <c r="C4567" t="s">
        <v>43</v>
      </c>
      <c r="D4567" t="s">
        <v>167</v>
      </c>
      <c r="E4567" t="s">
        <v>179</v>
      </c>
      <c r="F4567" s="69" t="s">
        <v>208</v>
      </c>
      <c r="G4567" s="69" t="s">
        <v>208</v>
      </c>
      <c r="H4567" s="69" t="s">
        <v>208</v>
      </c>
      <c r="I4567" s="69" t="s">
        <v>208</v>
      </c>
      <c r="J4567" s="64">
        <v>1</v>
      </c>
    </row>
    <row r="4568" spans="1:10" x14ac:dyDescent="0.25">
      <c r="A4568" s="3" t="str">
        <f t="shared" si="71"/>
        <v>LCAOutside LA BasinAverage Event Day (5:00pm-6:00pm)7</v>
      </c>
      <c r="B4568" t="s">
        <v>27</v>
      </c>
      <c r="C4568" t="s">
        <v>43</v>
      </c>
      <c r="D4568" t="s">
        <v>167</v>
      </c>
      <c r="E4568" t="s">
        <v>180</v>
      </c>
      <c r="F4568" s="69" t="s">
        <v>208</v>
      </c>
      <c r="G4568" s="69" t="s">
        <v>208</v>
      </c>
      <c r="H4568" s="69" t="s">
        <v>208</v>
      </c>
      <c r="I4568" s="69" t="s">
        <v>208</v>
      </c>
      <c r="J4568" s="64">
        <v>1</v>
      </c>
    </row>
    <row r="4569" spans="1:10" x14ac:dyDescent="0.25">
      <c r="A4569" s="3" t="str">
        <f t="shared" si="71"/>
        <v>LCAOutside LA BasinAverage Event Day (5:00pm-6:00pm)8</v>
      </c>
      <c r="B4569" t="s">
        <v>27</v>
      </c>
      <c r="C4569" t="s">
        <v>43</v>
      </c>
      <c r="D4569" t="s">
        <v>167</v>
      </c>
      <c r="E4569" t="s">
        <v>181</v>
      </c>
      <c r="F4569" s="69" t="s">
        <v>208</v>
      </c>
      <c r="G4569" s="69" t="s">
        <v>208</v>
      </c>
      <c r="H4569" s="69" t="s">
        <v>208</v>
      </c>
      <c r="I4569" s="69" t="s">
        <v>208</v>
      </c>
      <c r="J4569" s="64">
        <v>1</v>
      </c>
    </row>
    <row r="4570" spans="1:10" x14ac:dyDescent="0.25">
      <c r="A4570" s="3" t="str">
        <f t="shared" si="71"/>
        <v>LCAOutside LA BasinAverage Event Day (5:00pm-6:00pm)9</v>
      </c>
      <c r="B4570" t="s">
        <v>27</v>
      </c>
      <c r="C4570" t="s">
        <v>43</v>
      </c>
      <c r="D4570" t="s">
        <v>167</v>
      </c>
      <c r="E4570" t="s">
        <v>182</v>
      </c>
      <c r="F4570" s="69" t="s">
        <v>208</v>
      </c>
      <c r="G4570" s="69" t="s">
        <v>208</v>
      </c>
      <c r="H4570" s="69" t="s">
        <v>208</v>
      </c>
      <c r="I4570" s="69" t="s">
        <v>208</v>
      </c>
      <c r="J4570" s="64">
        <v>1</v>
      </c>
    </row>
    <row r="4571" spans="1:10" x14ac:dyDescent="0.25">
      <c r="A4571" s="3" t="str">
        <f t="shared" si="71"/>
        <v>LCAOutside LA BasinAverage Event Day (5:00pm-6:00pm)10</v>
      </c>
      <c r="B4571" t="s">
        <v>27</v>
      </c>
      <c r="C4571" t="s">
        <v>43</v>
      </c>
      <c r="D4571" t="s">
        <v>167</v>
      </c>
      <c r="E4571" t="s">
        <v>183</v>
      </c>
      <c r="F4571" s="69" t="s">
        <v>208</v>
      </c>
      <c r="G4571" s="69" t="s">
        <v>208</v>
      </c>
      <c r="H4571" s="69" t="s">
        <v>208</v>
      </c>
      <c r="I4571" s="69" t="s">
        <v>208</v>
      </c>
      <c r="J4571" s="64">
        <v>1</v>
      </c>
    </row>
    <row r="4572" spans="1:10" x14ac:dyDescent="0.25">
      <c r="A4572" s="3" t="str">
        <f t="shared" si="71"/>
        <v>LCAOutside LA BasinAverage Event Day (5:00pm-6:00pm)11</v>
      </c>
      <c r="B4572" t="s">
        <v>27</v>
      </c>
      <c r="C4572" t="s">
        <v>43</v>
      </c>
      <c r="D4572" t="s">
        <v>167</v>
      </c>
      <c r="E4572" t="s">
        <v>184</v>
      </c>
      <c r="F4572" s="69" t="s">
        <v>208</v>
      </c>
      <c r="G4572" s="69" t="s">
        <v>208</v>
      </c>
      <c r="H4572" s="69" t="s">
        <v>208</v>
      </c>
      <c r="I4572" s="69" t="s">
        <v>208</v>
      </c>
      <c r="J4572" s="64">
        <v>1</v>
      </c>
    </row>
    <row r="4573" spans="1:10" x14ac:dyDescent="0.25">
      <c r="A4573" s="3" t="str">
        <f t="shared" si="71"/>
        <v>LCAOutside LA BasinAverage Event Day (5:00pm-6:00pm)12</v>
      </c>
      <c r="B4573" t="s">
        <v>27</v>
      </c>
      <c r="C4573" t="s">
        <v>43</v>
      </c>
      <c r="D4573" t="s">
        <v>167</v>
      </c>
      <c r="E4573" t="s">
        <v>185</v>
      </c>
      <c r="F4573" s="69" t="s">
        <v>208</v>
      </c>
      <c r="G4573" s="69" t="s">
        <v>208</v>
      </c>
      <c r="H4573" s="69" t="s">
        <v>208</v>
      </c>
      <c r="I4573" s="69" t="s">
        <v>208</v>
      </c>
      <c r="J4573" s="64">
        <v>1</v>
      </c>
    </row>
    <row r="4574" spans="1:10" x14ac:dyDescent="0.25">
      <c r="A4574" s="3" t="str">
        <f t="shared" si="71"/>
        <v>LCAOutside LA BasinAverage Event Day (5:00pm-6:00pm)13</v>
      </c>
      <c r="B4574" t="s">
        <v>27</v>
      </c>
      <c r="C4574" t="s">
        <v>43</v>
      </c>
      <c r="D4574" t="s">
        <v>167</v>
      </c>
      <c r="E4574" t="s">
        <v>186</v>
      </c>
      <c r="F4574" s="69" t="s">
        <v>208</v>
      </c>
      <c r="G4574" s="69" t="s">
        <v>208</v>
      </c>
      <c r="H4574" s="69" t="s">
        <v>208</v>
      </c>
      <c r="I4574" s="69" t="s">
        <v>208</v>
      </c>
      <c r="J4574" s="64">
        <v>1</v>
      </c>
    </row>
    <row r="4575" spans="1:10" x14ac:dyDescent="0.25">
      <c r="A4575" s="3" t="str">
        <f t="shared" si="71"/>
        <v>LCAOutside LA BasinAverage Event Day (5:00pm-6:00pm)14</v>
      </c>
      <c r="B4575" t="s">
        <v>27</v>
      </c>
      <c r="C4575" t="s">
        <v>43</v>
      </c>
      <c r="D4575" t="s">
        <v>167</v>
      </c>
      <c r="E4575" t="s">
        <v>187</v>
      </c>
      <c r="F4575" s="69" t="s">
        <v>208</v>
      </c>
      <c r="G4575" s="69" t="s">
        <v>208</v>
      </c>
      <c r="H4575" s="69" t="s">
        <v>208</v>
      </c>
      <c r="I4575" s="69" t="s">
        <v>208</v>
      </c>
      <c r="J4575" s="64">
        <v>1</v>
      </c>
    </row>
    <row r="4576" spans="1:10" x14ac:dyDescent="0.25">
      <c r="A4576" s="3" t="str">
        <f t="shared" si="71"/>
        <v>LCAOutside LA BasinAverage Event Day (5:00pm-6:00pm)15</v>
      </c>
      <c r="B4576" t="s">
        <v>27</v>
      </c>
      <c r="C4576" t="s">
        <v>43</v>
      </c>
      <c r="D4576" t="s">
        <v>167</v>
      </c>
      <c r="E4576" t="s">
        <v>188</v>
      </c>
      <c r="F4576" s="69" t="s">
        <v>208</v>
      </c>
      <c r="G4576" s="69" t="s">
        <v>208</v>
      </c>
      <c r="H4576" s="69" t="s">
        <v>208</v>
      </c>
      <c r="I4576" s="69" t="s">
        <v>208</v>
      </c>
      <c r="J4576" s="64">
        <v>1</v>
      </c>
    </row>
    <row r="4577" spans="1:10" x14ac:dyDescent="0.25">
      <c r="A4577" s="3" t="str">
        <f t="shared" si="71"/>
        <v>LCAOutside LA BasinAverage Event Day (5:00pm-6:00pm)16</v>
      </c>
      <c r="B4577" t="s">
        <v>27</v>
      </c>
      <c r="C4577" t="s">
        <v>43</v>
      </c>
      <c r="D4577" t="s">
        <v>167</v>
      </c>
      <c r="E4577" t="s">
        <v>189</v>
      </c>
      <c r="F4577" s="69" t="s">
        <v>208</v>
      </c>
      <c r="G4577" s="69" t="s">
        <v>208</v>
      </c>
      <c r="H4577" s="69" t="s">
        <v>208</v>
      </c>
      <c r="I4577" s="69" t="s">
        <v>208</v>
      </c>
      <c r="J4577" s="64">
        <v>1</v>
      </c>
    </row>
    <row r="4578" spans="1:10" x14ac:dyDescent="0.25">
      <c r="A4578" s="3" t="str">
        <f t="shared" si="71"/>
        <v>LCAOutside LA BasinAverage Event Day (5:00pm-6:00pm)17</v>
      </c>
      <c r="B4578" t="s">
        <v>27</v>
      </c>
      <c r="C4578" t="s">
        <v>43</v>
      </c>
      <c r="D4578" t="s">
        <v>167</v>
      </c>
      <c r="E4578" t="s">
        <v>190</v>
      </c>
      <c r="F4578" s="69" t="s">
        <v>208</v>
      </c>
      <c r="G4578" s="69" t="s">
        <v>208</v>
      </c>
      <c r="H4578" s="69" t="s">
        <v>208</v>
      </c>
      <c r="I4578" s="69" t="s">
        <v>208</v>
      </c>
      <c r="J4578" s="64">
        <v>1</v>
      </c>
    </row>
    <row r="4579" spans="1:10" x14ac:dyDescent="0.25">
      <c r="A4579" s="3" t="str">
        <f t="shared" si="71"/>
        <v>LCAOutside LA BasinAverage Event Day (5:00pm-6:00pm)18</v>
      </c>
      <c r="B4579" t="s">
        <v>27</v>
      </c>
      <c r="C4579" t="s">
        <v>43</v>
      </c>
      <c r="D4579" t="s">
        <v>167</v>
      </c>
      <c r="E4579" t="s">
        <v>191</v>
      </c>
      <c r="F4579" s="69" t="s">
        <v>208</v>
      </c>
      <c r="G4579" s="69" t="s">
        <v>208</v>
      </c>
      <c r="H4579" s="69" t="s">
        <v>208</v>
      </c>
      <c r="I4579" s="69" t="s">
        <v>208</v>
      </c>
      <c r="J4579" s="64">
        <v>1</v>
      </c>
    </row>
    <row r="4580" spans="1:10" x14ac:dyDescent="0.25">
      <c r="A4580" s="3" t="str">
        <f t="shared" si="71"/>
        <v>LCAOutside LA BasinAverage Event Day (5:00pm-6:00pm)19</v>
      </c>
      <c r="B4580" t="s">
        <v>27</v>
      </c>
      <c r="C4580" t="s">
        <v>43</v>
      </c>
      <c r="D4580" t="s">
        <v>167</v>
      </c>
      <c r="E4580" t="s">
        <v>192</v>
      </c>
      <c r="F4580" s="69" t="s">
        <v>208</v>
      </c>
      <c r="G4580" s="69" t="s">
        <v>208</v>
      </c>
      <c r="H4580" s="69" t="s">
        <v>208</v>
      </c>
      <c r="I4580" s="69" t="s">
        <v>208</v>
      </c>
      <c r="J4580" s="64">
        <v>1</v>
      </c>
    </row>
    <row r="4581" spans="1:10" x14ac:dyDescent="0.25">
      <c r="A4581" s="3" t="str">
        <f t="shared" si="71"/>
        <v>LCAOutside LA BasinAverage Event Day (5:00pm-6:00pm)20</v>
      </c>
      <c r="B4581" t="s">
        <v>27</v>
      </c>
      <c r="C4581" t="s">
        <v>43</v>
      </c>
      <c r="D4581" t="s">
        <v>167</v>
      </c>
      <c r="E4581" t="s">
        <v>193</v>
      </c>
      <c r="F4581" s="69" t="s">
        <v>208</v>
      </c>
      <c r="G4581" s="69" t="s">
        <v>208</v>
      </c>
      <c r="H4581" s="69" t="s">
        <v>208</v>
      </c>
      <c r="I4581" s="69" t="s">
        <v>208</v>
      </c>
      <c r="J4581" s="64">
        <v>1</v>
      </c>
    </row>
    <row r="4582" spans="1:10" x14ac:dyDescent="0.25">
      <c r="A4582" s="3" t="str">
        <f t="shared" si="71"/>
        <v>LCAOutside LA BasinAverage Event Day (5:00pm-6:00pm)21</v>
      </c>
      <c r="B4582" t="s">
        <v>27</v>
      </c>
      <c r="C4582" t="s">
        <v>43</v>
      </c>
      <c r="D4582" t="s">
        <v>167</v>
      </c>
      <c r="E4582" t="s">
        <v>194</v>
      </c>
      <c r="F4582" s="69" t="s">
        <v>208</v>
      </c>
      <c r="G4582" s="69" t="s">
        <v>208</v>
      </c>
      <c r="H4582" s="69" t="s">
        <v>208</v>
      </c>
      <c r="I4582" s="69" t="s">
        <v>208</v>
      </c>
      <c r="J4582" s="64">
        <v>1</v>
      </c>
    </row>
    <row r="4583" spans="1:10" x14ac:dyDescent="0.25">
      <c r="A4583" s="3" t="str">
        <f t="shared" si="71"/>
        <v>LCAOutside LA BasinAverage Event Day (5:00pm-6:00pm)22</v>
      </c>
      <c r="B4583" t="s">
        <v>27</v>
      </c>
      <c r="C4583" t="s">
        <v>43</v>
      </c>
      <c r="D4583" t="s">
        <v>167</v>
      </c>
      <c r="E4583" t="s">
        <v>195</v>
      </c>
      <c r="F4583" s="69" t="s">
        <v>208</v>
      </c>
      <c r="G4583" s="69" t="s">
        <v>208</v>
      </c>
      <c r="H4583" s="69" t="s">
        <v>208</v>
      </c>
      <c r="I4583" s="69" t="s">
        <v>208</v>
      </c>
      <c r="J4583" s="64">
        <v>1</v>
      </c>
    </row>
    <row r="4584" spans="1:10" x14ac:dyDescent="0.25">
      <c r="A4584" s="3" t="str">
        <f t="shared" si="71"/>
        <v>LCAOutside LA BasinAverage Event Day (5:00pm-6:00pm)23</v>
      </c>
      <c r="B4584" t="s">
        <v>27</v>
      </c>
      <c r="C4584" t="s">
        <v>43</v>
      </c>
      <c r="D4584" t="s">
        <v>167</v>
      </c>
      <c r="E4584" t="s">
        <v>196</v>
      </c>
      <c r="F4584" s="69" t="s">
        <v>208</v>
      </c>
      <c r="G4584" s="69" t="s">
        <v>208</v>
      </c>
      <c r="H4584" s="69" t="s">
        <v>208</v>
      </c>
      <c r="I4584" s="69" t="s">
        <v>208</v>
      </c>
      <c r="J4584" s="64">
        <v>1</v>
      </c>
    </row>
    <row r="4585" spans="1:10" x14ac:dyDescent="0.25">
      <c r="A4585" s="3" t="str">
        <f t="shared" si="71"/>
        <v>LCAOutside LA BasinAverage Event Day (5:00pm-6:00pm)24</v>
      </c>
      <c r="B4585" t="s">
        <v>27</v>
      </c>
      <c r="C4585" t="s">
        <v>43</v>
      </c>
      <c r="D4585" t="s">
        <v>167</v>
      </c>
      <c r="E4585" t="s">
        <v>197</v>
      </c>
      <c r="F4585" s="69" t="s">
        <v>208</v>
      </c>
      <c r="G4585" s="69" t="s">
        <v>208</v>
      </c>
      <c r="H4585" s="69" t="s">
        <v>208</v>
      </c>
      <c r="I4585" s="69" t="s">
        <v>208</v>
      </c>
      <c r="J4585" s="64">
        <v>1</v>
      </c>
    </row>
    <row r="4586" spans="1:10" x14ac:dyDescent="0.25">
      <c r="A4586" s="3" t="str">
        <f t="shared" si="71"/>
        <v>Load Control GroupSDP-C-16/17/2021 (5:00pm-6:00pm)1</v>
      </c>
      <c r="B4586" t="s">
        <v>71</v>
      </c>
      <c r="C4586" t="s">
        <v>108</v>
      </c>
      <c r="D4586" t="s">
        <v>170</v>
      </c>
      <c r="E4586" t="s">
        <v>174</v>
      </c>
      <c r="F4586" s="69">
        <v>12.523717880249023</v>
      </c>
      <c r="G4586" s="69">
        <v>12.148673057556152</v>
      </c>
      <c r="H4586" s="69">
        <v>0.44330373406410217</v>
      </c>
      <c r="I4586" s="69">
        <v>76.094093322753906</v>
      </c>
      <c r="J4586" s="64">
        <v>0</v>
      </c>
    </row>
    <row r="4587" spans="1:10" x14ac:dyDescent="0.25">
      <c r="A4587" s="3" t="str">
        <f t="shared" si="71"/>
        <v>Load Control GroupSDP-C-16/17/2021 (5:00pm-6:00pm)2</v>
      </c>
      <c r="B4587" t="s">
        <v>71</v>
      </c>
      <c r="C4587" t="s">
        <v>108</v>
      </c>
      <c r="D4587" t="s">
        <v>170</v>
      </c>
      <c r="E4587" t="s">
        <v>175</v>
      </c>
      <c r="F4587" s="69">
        <v>11.964237213134766</v>
      </c>
      <c r="G4587" s="69">
        <v>11.59001350402832</v>
      </c>
      <c r="H4587" s="69">
        <v>0.39392945170402527</v>
      </c>
      <c r="I4587" s="69">
        <v>74.294532775878906</v>
      </c>
      <c r="J4587" s="64">
        <v>0</v>
      </c>
    </row>
    <row r="4588" spans="1:10" x14ac:dyDescent="0.25">
      <c r="A4588" s="3" t="str">
        <f t="shared" si="71"/>
        <v>Load Control GroupSDP-C-16/17/2021 (5:00pm-6:00pm)3</v>
      </c>
      <c r="B4588" t="s">
        <v>71</v>
      </c>
      <c r="C4588" t="s">
        <v>108</v>
      </c>
      <c r="D4588" t="s">
        <v>170</v>
      </c>
      <c r="E4588" t="s">
        <v>176</v>
      </c>
      <c r="F4588" s="69">
        <v>11.922049522399902</v>
      </c>
      <c r="G4588" s="69">
        <v>11.494661331176758</v>
      </c>
      <c r="H4588" s="69">
        <v>0.39181339740753174</v>
      </c>
      <c r="I4588" s="69">
        <v>72.729835510253906</v>
      </c>
      <c r="J4588" s="64">
        <v>0</v>
      </c>
    </row>
    <row r="4589" spans="1:10" x14ac:dyDescent="0.25">
      <c r="A4589" s="3" t="str">
        <f t="shared" si="71"/>
        <v>Load Control GroupSDP-C-16/17/2021 (5:00pm-6:00pm)4</v>
      </c>
      <c r="B4589" t="s">
        <v>71</v>
      </c>
      <c r="C4589" t="s">
        <v>108</v>
      </c>
      <c r="D4589" t="s">
        <v>170</v>
      </c>
      <c r="E4589" t="s">
        <v>177</v>
      </c>
      <c r="F4589" s="69">
        <v>12.033646583557129</v>
      </c>
      <c r="G4589" s="69">
        <v>11.421253204345703</v>
      </c>
      <c r="H4589" s="69">
        <v>0.4038023054599762</v>
      </c>
      <c r="I4589" s="69">
        <v>72.433822631835938</v>
      </c>
      <c r="J4589" s="64">
        <v>0</v>
      </c>
    </row>
    <row r="4590" spans="1:10" x14ac:dyDescent="0.25">
      <c r="A4590" s="3" t="str">
        <f t="shared" si="71"/>
        <v>Load Control GroupSDP-C-16/17/2021 (5:00pm-6:00pm)5</v>
      </c>
      <c r="B4590" t="s">
        <v>71</v>
      </c>
      <c r="C4590" t="s">
        <v>108</v>
      </c>
      <c r="D4590" t="s">
        <v>170</v>
      </c>
      <c r="E4590" t="s">
        <v>178</v>
      </c>
      <c r="F4590" s="69">
        <v>12.696272850036621</v>
      </c>
      <c r="G4590" s="69">
        <v>11.823448181152344</v>
      </c>
      <c r="H4590" s="69">
        <v>0.47300362586975098</v>
      </c>
      <c r="I4590" s="69">
        <v>71.237800598144531</v>
      </c>
      <c r="J4590" s="64">
        <v>0</v>
      </c>
    </row>
    <row r="4591" spans="1:10" x14ac:dyDescent="0.25">
      <c r="A4591" s="3" t="str">
        <f t="shared" si="71"/>
        <v>Load Control GroupSDP-C-16/17/2021 (5:00pm-6:00pm)6</v>
      </c>
      <c r="B4591" t="s">
        <v>71</v>
      </c>
      <c r="C4591" t="s">
        <v>108</v>
      </c>
      <c r="D4591" t="s">
        <v>170</v>
      </c>
      <c r="E4591" t="s">
        <v>179</v>
      </c>
      <c r="F4591" s="69">
        <v>13.289034843444824</v>
      </c>
      <c r="G4591" s="69">
        <v>13.035275459289551</v>
      </c>
      <c r="H4591" s="69">
        <v>0.49208790063858032</v>
      </c>
      <c r="I4591" s="69">
        <v>70.822837829589844</v>
      </c>
      <c r="J4591" s="64">
        <v>0</v>
      </c>
    </row>
    <row r="4592" spans="1:10" x14ac:dyDescent="0.25">
      <c r="A4592" s="3" t="str">
        <f t="shared" si="71"/>
        <v>Load Control GroupSDP-C-16/17/2021 (5:00pm-6:00pm)7</v>
      </c>
      <c r="B4592" t="s">
        <v>71</v>
      </c>
      <c r="C4592" t="s">
        <v>108</v>
      </c>
      <c r="D4592" t="s">
        <v>170</v>
      </c>
      <c r="E4592" t="s">
        <v>180</v>
      </c>
      <c r="F4592" s="69">
        <v>15.389387130737305</v>
      </c>
      <c r="G4592" s="69">
        <v>15.853529930114746</v>
      </c>
      <c r="H4592" s="69">
        <v>0.97570204734802246</v>
      </c>
      <c r="I4592" s="69">
        <v>69.959556579589844</v>
      </c>
      <c r="J4592" s="64">
        <v>0</v>
      </c>
    </row>
    <row r="4593" spans="1:10" x14ac:dyDescent="0.25">
      <c r="A4593" s="3" t="str">
        <f t="shared" si="71"/>
        <v>Load Control GroupSDP-C-16/17/2021 (5:00pm-6:00pm)8</v>
      </c>
      <c r="B4593" t="s">
        <v>71</v>
      </c>
      <c r="C4593" t="s">
        <v>108</v>
      </c>
      <c r="D4593" t="s">
        <v>170</v>
      </c>
      <c r="E4593" t="s">
        <v>181</v>
      </c>
      <c r="F4593" s="69">
        <v>22.273700714111328</v>
      </c>
      <c r="G4593" s="69">
        <v>20.901683807373047</v>
      </c>
      <c r="H4593" s="69">
        <v>1.338988184928894</v>
      </c>
      <c r="I4593" s="69">
        <v>70.080223083496094</v>
      </c>
      <c r="J4593" s="64">
        <v>0</v>
      </c>
    </row>
    <row r="4594" spans="1:10" x14ac:dyDescent="0.25">
      <c r="A4594" s="3" t="str">
        <f t="shared" si="71"/>
        <v>Load Control GroupSDP-C-16/17/2021 (5:00pm-6:00pm)9</v>
      </c>
      <c r="B4594" t="s">
        <v>71</v>
      </c>
      <c r="C4594" t="s">
        <v>108</v>
      </c>
      <c r="D4594" t="s">
        <v>170</v>
      </c>
      <c r="E4594" t="s">
        <v>182</v>
      </c>
      <c r="F4594" s="69">
        <v>26.894573211669922</v>
      </c>
      <c r="G4594" s="69">
        <v>23.840433120727539</v>
      </c>
      <c r="H4594" s="69">
        <v>1.7881515026092529</v>
      </c>
      <c r="I4594" s="69">
        <v>74.7503662109375</v>
      </c>
      <c r="J4594" s="64">
        <v>0</v>
      </c>
    </row>
    <row r="4595" spans="1:10" x14ac:dyDescent="0.25">
      <c r="A4595" s="3" t="str">
        <f t="shared" si="71"/>
        <v>Load Control GroupSDP-C-16/17/2021 (5:00pm-6:00pm)10</v>
      </c>
      <c r="B4595" t="s">
        <v>71</v>
      </c>
      <c r="C4595" t="s">
        <v>108</v>
      </c>
      <c r="D4595" t="s">
        <v>170</v>
      </c>
      <c r="E4595" t="s">
        <v>183</v>
      </c>
      <c r="F4595" s="69">
        <v>27.790403366088867</v>
      </c>
      <c r="G4595" s="69">
        <v>24.763210296630859</v>
      </c>
      <c r="H4595" s="69">
        <v>2.1120150089263916</v>
      </c>
      <c r="I4595" s="69">
        <v>80.154800415039063</v>
      </c>
      <c r="J4595" s="64">
        <v>0</v>
      </c>
    </row>
    <row r="4596" spans="1:10" x14ac:dyDescent="0.25">
      <c r="A4596" s="3" t="str">
        <f t="shared" si="71"/>
        <v>Load Control GroupSDP-C-16/17/2021 (5:00pm-6:00pm)11</v>
      </c>
      <c r="B4596" t="s">
        <v>71</v>
      </c>
      <c r="C4596" t="s">
        <v>108</v>
      </c>
      <c r="D4596" t="s">
        <v>170</v>
      </c>
      <c r="E4596" t="s">
        <v>184</v>
      </c>
      <c r="F4596" s="69">
        <v>28.538198471069336</v>
      </c>
      <c r="G4596" s="69">
        <v>26.237110137939453</v>
      </c>
      <c r="H4596" s="69">
        <v>2.2464714050292969</v>
      </c>
      <c r="I4596" s="69">
        <v>85.485671997070313</v>
      </c>
      <c r="J4596" s="64">
        <v>0</v>
      </c>
    </row>
    <row r="4597" spans="1:10" x14ac:dyDescent="0.25">
      <c r="A4597" s="3" t="str">
        <f t="shared" si="71"/>
        <v>Load Control GroupSDP-C-16/17/2021 (5:00pm-6:00pm)12</v>
      </c>
      <c r="B4597" t="s">
        <v>71</v>
      </c>
      <c r="C4597" t="s">
        <v>108</v>
      </c>
      <c r="D4597" t="s">
        <v>170</v>
      </c>
      <c r="E4597" t="s">
        <v>185</v>
      </c>
      <c r="F4597" s="69">
        <v>29.231287002563477</v>
      </c>
      <c r="G4597" s="69">
        <v>27.378242492675781</v>
      </c>
      <c r="H4597" s="69">
        <v>2.5700581073760986</v>
      </c>
      <c r="I4597" s="69">
        <v>91.640327453613281</v>
      </c>
      <c r="J4597" s="64">
        <v>0</v>
      </c>
    </row>
    <row r="4598" spans="1:10" x14ac:dyDescent="0.25">
      <c r="A4598" s="3" t="str">
        <f t="shared" si="71"/>
        <v>Load Control GroupSDP-C-16/17/2021 (5:00pm-6:00pm)13</v>
      </c>
      <c r="B4598" t="s">
        <v>71</v>
      </c>
      <c r="C4598" t="s">
        <v>108</v>
      </c>
      <c r="D4598" t="s">
        <v>170</v>
      </c>
      <c r="E4598" t="s">
        <v>186</v>
      </c>
      <c r="F4598" s="69">
        <v>30.116104125976563</v>
      </c>
      <c r="G4598" s="69">
        <v>27.800178527832031</v>
      </c>
      <c r="H4598" s="69">
        <v>2.1457452774047852</v>
      </c>
      <c r="I4598" s="69">
        <v>96.055099487304688</v>
      </c>
      <c r="J4598" s="64">
        <v>0</v>
      </c>
    </row>
    <row r="4599" spans="1:10" x14ac:dyDescent="0.25">
      <c r="A4599" s="3" t="str">
        <f t="shared" si="71"/>
        <v>Load Control GroupSDP-C-16/17/2021 (5:00pm-6:00pm)14</v>
      </c>
      <c r="B4599" t="s">
        <v>71</v>
      </c>
      <c r="C4599" t="s">
        <v>108</v>
      </c>
      <c r="D4599" t="s">
        <v>170</v>
      </c>
      <c r="E4599" t="s">
        <v>187</v>
      </c>
      <c r="F4599" s="69">
        <v>27.967584609985352</v>
      </c>
      <c r="G4599" s="69">
        <v>27.247970581054688</v>
      </c>
      <c r="H4599" s="69">
        <v>1.607663631439209</v>
      </c>
      <c r="I4599" s="69">
        <v>98.32806396484375</v>
      </c>
      <c r="J4599" s="64">
        <v>0</v>
      </c>
    </row>
    <row r="4600" spans="1:10" x14ac:dyDescent="0.25">
      <c r="A4600" s="3" t="str">
        <f t="shared" si="71"/>
        <v>Load Control GroupSDP-C-16/17/2021 (5:00pm-6:00pm)15</v>
      </c>
      <c r="B4600" t="s">
        <v>71</v>
      </c>
      <c r="C4600" t="s">
        <v>108</v>
      </c>
      <c r="D4600" t="s">
        <v>170</v>
      </c>
      <c r="E4600" t="s">
        <v>188</v>
      </c>
      <c r="F4600" s="69">
        <v>24.400362014770508</v>
      </c>
      <c r="G4600" s="69">
        <v>24.912923812866211</v>
      </c>
      <c r="H4600" s="69">
        <v>0.82011538743972778</v>
      </c>
      <c r="I4600" s="69">
        <v>100.01004791259766</v>
      </c>
      <c r="J4600" s="64">
        <v>0</v>
      </c>
    </row>
    <row r="4601" spans="1:10" x14ac:dyDescent="0.25">
      <c r="A4601" s="3" t="str">
        <f t="shared" si="71"/>
        <v>Load Control GroupSDP-C-16/17/2021 (5:00pm-6:00pm)16</v>
      </c>
      <c r="B4601" t="s">
        <v>71</v>
      </c>
      <c r="C4601" t="s">
        <v>108</v>
      </c>
      <c r="D4601" t="s">
        <v>170</v>
      </c>
      <c r="E4601" t="s">
        <v>189</v>
      </c>
      <c r="F4601" s="69">
        <v>22.538681030273438</v>
      </c>
      <c r="G4601" s="69">
        <v>22.026121139526367</v>
      </c>
      <c r="H4601" s="69">
        <v>0.82011544704437256</v>
      </c>
      <c r="I4601" s="69">
        <v>100.39867401123047</v>
      </c>
      <c r="J4601" s="64">
        <v>0</v>
      </c>
    </row>
    <row r="4602" spans="1:10" x14ac:dyDescent="0.25">
      <c r="A4602" s="3" t="str">
        <f t="shared" si="71"/>
        <v>Load Control GroupSDP-C-16/17/2021 (5:00pm-6:00pm)17</v>
      </c>
      <c r="B4602" t="s">
        <v>71</v>
      </c>
      <c r="C4602" t="s">
        <v>108</v>
      </c>
      <c r="D4602" t="s">
        <v>170</v>
      </c>
      <c r="E4602" t="s">
        <v>190</v>
      </c>
      <c r="F4602" s="69">
        <v>17.568714141845703</v>
      </c>
      <c r="G4602" s="69">
        <v>18.646099090576172</v>
      </c>
      <c r="H4602" s="69">
        <v>1.1984665393829346</v>
      </c>
      <c r="I4602" s="69">
        <v>98.501625061035156</v>
      </c>
      <c r="J4602" s="64">
        <v>0</v>
      </c>
    </row>
    <row r="4603" spans="1:10" x14ac:dyDescent="0.25">
      <c r="A4603" s="3" t="str">
        <f t="shared" si="71"/>
        <v>Load Control GroupSDP-C-16/17/2021 (5:00pm-6:00pm)18</v>
      </c>
      <c r="B4603" t="s">
        <v>71</v>
      </c>
      <c r="C4603" t="s">
        <v>108</v>
      </c>
      <c r="D4603" t="s">
        <v>170</v>
      </c>
      <c r="E4603" t="s">
        <v>191</v>
      </c>
      <c r="F4603" s="69">
        <v>16.400226593017578</v>
      </c>
      <c r="G4603" s="69">
        <v>15.054873466491699</v>
      </c>
      <c r="H4603" s="69">
        <v>1.2959641218185425</v>
      </c>
      <c r="I4603" s="69">
        <v>96.002510070800781</v>
      </c>
      <c r="J4603" s="64">
        <v>0</v>
      </c>
    </row>
    <row r="4604" spans="1:10" x14ac:dyDescent="0.25">
      <c r="A4604" s="3" t="str">
        <f t="shared" si="71"/>
        <v>Load Control GroupSDP-C-16/17/2021 (5:00pm-6:00pm)19</v>
      </c>
      <c r="B4604" t="s">
        <v>71</v>
      </c>
      <c r="C4604" t="s">
        <v>108</v>
      </c>
      <c r="D4604" t="s">
        <v>170</v>
      </c>
      <c r="E4604" t="s">
        <v>192</v>
      </c>
      <c r="F4604" s="69">
        <v>16.885103225708008</v>
      </c>
      <c r="G4604" s="69">
        <v>17.11424446105957</v>
      </c>
      <c r="H4604" s="69">
        <v>0.88911360502243042</v>
      </c>
      <c r="I4604" s="69">
        <v>93.695716857910156</v>
      </c>
      <c r="J4604" s="64">
        <v>0</v>
      </c>
    </row>
    <row r="4605" spans="1:10" x14ac:dyDescent="0.25">
      <c r="A4605" s="3" t="str">
        <f t="shared" si="71"/>
        <v>Load Control GroupSDP-C-16/17/2021 (5:00pm-6:00pm)20</v>
      </c>
      <c r="B4605" t="s">
        <v>71</v>
      </c>
      <c r="C4605" t="s">
        <v>108</v>
      </c>
      <c r="D4605" t="s">
        <v>170</v>
      </c>
      <c r="E4605" t="s">
        <v>193</v>
      </c>
      <c r="F4605" s="69">
        <v>17.315435409545898</v>
      </c>
      <c r="G4605" s="69">
        <v>16.693883895874023</v>
      </c>
      <c r="H4605" s="69">
        <v>0.97520434856414795</v>
      </c>
      <c r="I4605" s="69">
        <v>90.768684387207031</v>
      </c>
      <c r="J4605" s="64">
        <v>0</v>
      </c>
    </row>
    <row r="4606" spans="1:10" x14ac:dyDescent="0.25">
      <c r="A4606" s="3" t="str">
        <f t="shared" si="71"/>
        <v>Load Control GroupSDP-C-16/17/2021 (5:00pm-6:00pm)21</v>
      </c>
      <c r="B4606" t="s">
        <v>71</v>
      </c>
      <c r="C4606" t="s">
        <v>108</v>
      </c>
      <c r="D4606" t="s">
        <v>170</v>
      </c>
      <c r="E4606" t="s">
        <v>194</v>
      </c>
      <c r="F4606" s="69">
        <v>16.695211410522461</v>
      </c>
      <c r="G4606" s="69">
        <v>16.241121292114258</v>
      </c>
      <c r="H4606" s="69">
        <v>1.2037807703018188</v>
      </c>
      <c r="I4606" s="69">
        <v>86.264846801757813</v>
      </c>
      <c r="J4606" s="64">
        <v>0</v>
      </c>
    </row>
    <row r="4607" spans="1:10" x14ac:dyDescent="0.25">
      <c r="A4607" s="3" t="str">
        <f t="shared" si="71"/>
        <v>Load Control GroupSDP-C-16/17/2021 (5:00pm-6:00pm)22</v>
      </c>
      <c r="B4607" t="s">
        <v>71</v>
      </c>
      <c r="C4607" t="s">
        <v>108</v>
      </c>
      <c r="D4607" t="s">
        <v>170</v>
      </c>
      <c r="E4607" t="s">
        <v>195</v>
      </c>
      <c r="F4607" s="69">
        <v>15.339753150939941</v>
      </c>
      <c r="G4607" s="69">
        <v>14.71573543548584</v>
      </c>
      <c r="H4607" s="69">
        <v>1.1511821746826172</v>
      </c>
      <c r="I4607" s="69">
        <v>82.197486877441406</v>
      </c>
      <c r="J4607" s="64">
        <v>0</v>
      </c>
    </row>
    <row r="4608" spans="1:10" x14ac:dyDescent="0.25">
      <c r="A4608" s="3" t="str">
        <f t="shared" si="71"/>
        <v>Load Control GroupSDP-C-16/17/2021 (5:00pm-6:00pm)23</v>
      </c>
      <c r="B4608" t="s">
        <v>71</v>
      </c>
      <c r="C4608" t="s">
        <v>108</v>
      </c>
      <c r="D4608" t="s">
        <v>170</v>
      </c>
      <c r="E4608" t="s">
        <v>196</v>
      </c>
      <c r="F4608" s="69">
        <v>14.90095043182373</v>
      </c>
      <c r="G4608" s="69">
        <v>13.611537933349609</v>
      </c>
      <c r="H4608" s="69">
        <v>0.72882390022277832</v>
      </c>
      <c r="I4608" s="69">
        <v>80.733230590820313</v>
      </c>
      <c r="J4608" s="64">
        <v>0</v>
      </c>
    </row>
    <row r="4609" spans="1:10" x14ac:dyDescent="0.25">
      <c r="A4609" s="3" t="str">
        <f t="shared" si="71"/>
        <v>Load Control GroupSDP-C-16/17/2021 (5:00pm-6:00pm)24</v>
      </c>
      <c r="B4609" t="s">
        <v>71</v>
      </c>
      <c r="C4609" t="s">
        <v>108</v>
      </c>
      <c r="D4609" t="s">
        <v>170</v>
      </c>
      <c r="E4609" t="s">
        <v>197</v>
      </c>
      <c r="F4609" s="69">
        <v>14.005388259887695</v>
      </c>
      <c r="G4609" s="69">
        <v>13.039895057678223</v>
      </c>
      <c r="H4609" s="69">
        <v>0.50823026895523071</v>
      </c>
      <c r="I4609" s="69">
        <v>77.922157287597656</v>
      </c>
      <c r="J4609" s="64">
        <v>0</v>
      </c>
    </row>
    <row r="4610" spans="1:10" x14ac:dyDescent="0.25">
      <c r="A4610" s="3" t="str">
        <f t="shared" si="71"/>
        <v>Load Control GroupSDP-C-17/9/2021 (5:50pm-8:55pm)1</v>
      </c>
      <c r="B4610" t="s">
        <v>71</v>
      </c>
      <c r="C4610" t="s">
        <v>108</v>
      </c>
      <c r="D4610" t="s">
        <v>171</v>
      </c>
      <c r="E4610" t="s">
        <v>174</v>
      </c>
      <c r="F4610" s="69">
        <v>12.723879814147949</v>
      </c>
      <c r="G4610" s="69">
        <v>12.675614356994629</v>
      </c>
      <c r="H4610" s="69">
        <v>0.43590530753135681</v>
      </c>
      <c r="I4610" s="69">
        <v>76.0306396484375</v>
      </c>
      <c r="J4610" s="64">
        <v>0</v>
      </c>
    </row>
    <row r="4611" spans="1:10" x14ac:dyDescent="0.25">
      <c r="A4611" s="3" t="str">
        <f t="shared" ref="A4611:A4674" si="72">B4611&amp;C4611&amp;D4611&amp;E4611</f>
        <v>Load Control GroupSDP-C-17/9/2021 (5:50pm-8:55pm)2</v>
      </c>
      <c r="B4611" t="s">
        <v>71</v>
      </c>
      <c r="C4611" t="s">
        <v>108</v>
      </c>
      <c r="D4611" t="s">
        <v>171</v>
      </c>
      <c r="E4611" t="s">
        <v>175</v>
      </c>
      <c r="F4611" s="69">
        <v>12.293784141540527</v>
      </c>
      <c r="G4611" s="69">
        <v>12.223774909973145</v>
      </c>
      <c r="H4611" s="69">
        <v>0.37279349565505981</v>
      </c>
      <c r="I4611" s="69">
        <v>75.284904479980469</v>
      </c>
      <c r="J4611" s="64">
        <v>0</v>
      </c>
    </row>
    <row r="4612" spans="1:10" x14ac:dyDescent="0.25">
      <c r="A4612" s="3" t="str">
        <f t="shared" si="72"/>
        <v>Load Control GroupSDP-C-17/9/2021 (5:50pm-8:55pm)3</v>
      </c>
      <c r="B4612" t="s">
        <v>71</v>
      </c>
      <c r="C4612" t="s">
        <v>108</v>
      </c>
      <c r="D4612" t="s">
        <v>171</v>
      </c>
      <c r="E4612" t="s">
        <v>176</v>
      </c>
      <c r="F4612" s="69">
        <v>11.736249923706055</v>
      </c>
      <c r="G4612" s="69">
        <v>11.889834403991699</v>
      </c>
      <c r="H4612" s="69">
        <v>0.34710800647735596</v>
      </c>
      <c r="I4612" s="69">
        <v>73.932731628417969</v>
      </c>
      <c r="J4612" s="64">
        <v>0</v>
      </c>
    </row>
    <row r="4613" spans="1:10" x14ac:dyDescent="0.25">
      <c r="A4613" s="3" t="str">
        <f t="shared" si="72"/>
        <v>Load Control GroupSDP-C-17/9/2021 (5:50pm-8:55pm)4</v>
      </c>
      <c r="B4613" t="s">
        <v>71</v>
      </c>
      <c r="C4613" t="s">
        <v>108</v>
      </c>
      <c r="D4613" t="s">
        <v>171</v>
      </c>
      <c r="E4613" t="s">
        <v>177</v>
      </c>
      <c r="F4613" s="69">
        <v>11.629711151123047</v>
      </c>
      <c r="G4613" s="69">
        <v>11.727890014648438</v>
      </c>
      <c r="H4613" s="69">
        <v>0.33420616388320923</v>
      </c>
      <c r="I4613" s="69">
        <v>73.253211975097656</v>
      </c>
      <c r="J4613" s="64">
        <v>0</v>
      </c>
    </row>
    <row r="4614" spans="1:10" x14ac:dyDescent="0.25">
      <c r="A4614" s="3" t="str">
        <f t="shared" si="72"/>
        <v>Load Control GroupSDP-C-17/9/2021 (5:50pm-8:55pm)5</v>
      </c>
      <c r="B4614" t="s">
        <v>71</v>
      </c>
      <c r="C4614" t="s">
        <v>108</v>
      </c>
      <c r="D4614" t="s">
        <v>171</v>
      </c>
      <c r="E4614" t="s">
        <v>178</v>
      </c>
      <c r="F4614" s="69">
        <v>12.31779956817627</v>
      </c>
      <c r="G4614" s="69">
        <v>12.184664726257324</v>
      </c>
      <c r="H4614" s="69">
        <v>0.34916648268699646</v>
      </c>
      <c r="I4614" s="69">
        <v>72.746040344238281</v>
      </c>
      <c r="J4614" s="64">
        <v>0</v>
      </c>
    </row>
    <row r="4615" spans="1:10" x14ac:dyDescent="0.25">
      <c r="A4615" s="3" t="str">
        <f t="shared" si="72"/>
        <v>Load Control GroupSDP-C-17/9/2021 (5:50pm-8:55pm)6</v>
      </c>
      <c r="B4615" t="s">
        <v>71</v>
      </c>
      <c r="C4615" t="s">
        <v>108</v>
      </c>
      <c r="D4615" t="s">
        <v>171</v>
      </c>
      <c r="E4615" t="s">
        <v>179</v>
      </c>
      <c r="F4615" s="69">
        <v>13.509860992431641</v>
      </c>
      <c r="G4615" s="69">
        <v>13.687113761901855</v>
      </c>
      <c r="H4615" s="69">
        <v>0.35178256034851074</v>
      </c>
      <c r="I4615" s="69">
        <v>71.803886413574219</v>
      </c>
      <c r="J4615" s="64">
        <v>0</v>
      </c>
    </row>
    <row r="4616" spans="1:10" x14ac:dyDescent="0.25">
      <c r="A4616" s="3" t="str">
        <f t="shared" si="72"/>
        <v>Load Control GroupSDP-C-17/9/2021 (5:50pm-8:55pm)7</v>
      </c>
      <c r="B4616" t="s">
        <v>71</v>
      </c>
      <c r="C4616" t="s">
        <v>108</v>
      </c>
      <c r="D4616" t="s">
        <v>171</v>
      </c>
      <c r="E4616" t="s">
        <v>180</v>
      </c>
      <c r="F4616" s="69">
        <v>15.404838562011719</v>
      </c>
      <c r="G4616" s="69">
        <v>15.890250205993652</v>
      </c>
      <c r="H4616" s="69">
        <v>0.86070984601974487</v>
      </c>
      <c r="I4616" s="69">
        <v>71.379074096679688</v>
      </c>
      <c r="J4616" s="64">
        <v>0</v>
      </c>
    </row>
    <row r="4617" spans="1:10" x14ac:dyDescent="0.25">
      <c r="A4617" s="3" t="str">
        <f t="shared" si="72"/>
        <v>Load Control GroupSDP-C-17/9/2021 (5:50pm-8:55pm)8</v>
      </c>
      <c r="B4617" t="s">
        <v>71</v>
      </c>
      <c r="C4617" t="s">
        <v>108</v>
      </c>
      <c r="D4617" t="s">
        <v>171</v>
      </c>
      <c r="E4617" t="s">
        <v>181</v>
      </c>
      <c r="F4617" s="69">
        <v>18.067605972290039</v>
      </c>
      <c r="G4617" s="69">
        <v>19.665624618530273</v>
      </c>
      <c r="H4617" s="69">
        <v>1.4594115018844604</v>
      </c>
      <c r="I4617" s="69">
        <v>72.214797973632813</v>
      </c>
      <c r="J4617" s="64">
        <v>0</v>
      </c>
    </row>
    <row r="4618" spans="1:10" x14ac:dyDescent="0.25">
      <c r="A4618" s="3" t="str">
        <f t="shared" si="72"/>
        <v>Load Control GroupSDP-C-17/9/2021 (5:50pm-8:55pm)9</v>
      </c>
      <c r="B4618" t="s">
        <v>71</v>
      </c>
      <c r="C4618" t="s">
        <v>108</v>
      </c>
      <c r="D4618" t="s">
        <v>171</v>
      </c>
      <c r="E4618" t="s">
        <v>182</v>
      </c>
      <c r="F4618" s="69">
        <v>17.909450531005859</v>
      </c>
      <c r="G4618" s="69">
        <v>19.491073608398438</v>
      </c>
      <c r="H4618" s="69">
        <v>1.2841765880584717</v>
      </c>
      <c r="I4618" s="69">
        <v>75.10418701171875</v>
      </c>
      <c r="J4618" s="64">
        <v>0</v>
      </c>
    </row>
    <row r="4619" spans="1:10" x14ac:dyDescent="0.25">
      <c r="A4619" s="3" t="str">
        <f t="shared" si="72"/>
        <v>Load Control GroupSDP-C-17/9/2021 (5:50pm-8:55pm)10</v>
      </c>
      <c r="B4619" t="s">
        <v>71</v>
      </c>
      <c r="C4619" t="s">
        <v>108</v>
      </c>
      <c r="D4619" t="s">
        <v>171</v>
      </c>
      <c r="E4619" t="s">
        <v>183</v>
      </c>
      <c r="F4619" s="69">
        <v>17.60639762878418</v>
      </c>
      <c r="G4619" s="69">
        <v>19.639472961425781</v>
      </c>
      <c r="H4619" s="69">
        <v>1.5970067977905273</v>
      </c>
      <c r="I4619" s="69">
        <v>78.731094360351563</v>
      </c>
      <c r="J4619" s="64">
        <v>0</v>
      </c>
    </row>
    <row r="4620" spans="1:10" x14ac:dyDescent="0.25">
      <c r="A4620" s="3" t="str">
        <f t="shared" si="72"/>
        <v>Load Control GroupSDP-C-17/9/2021 (5:50pm-8:55pm)11</v>
      </c>
      <c r="B4620" t="s">
        <v>71</v>
      </c>
      <c r="C4620" t="s">
        <v>108</v>
      </c>
      <c r="D4620" t="s">
        <v>171</v>
      </c>
      <c r="E4620" t="s">
        <v>184</v>
      </c>
      <c r="F4620" s="69">
        <v>17.582981109619141</v>
      </c>
      <c r="G4620" s="69">
        <v>20.451042175292969</v>
      </c>
      <c r="H4620" s="69">
        <v>1.8984458446502686</v>
      </c>
      <c r="I4620" s="69">
        <v>83.190582275390625</v>
      </c>
      <c r="J4620" s="64">
        <v>0</v>
      </c>
    </row>
    <row r="4621" spans="1:10" x14ac:dyDescent="0.25">
      <c r="A4621" s="3" t="str">
        <f t="shared" si="72"/>
        <v>Load Control GroupSDP-C-17/9/2021 (5:50pm-8:55pm)12</v>
      </c>
      <c r="B4621" t="s">
        <v>71</v>
      </c>
      <c r="C4621" t="s">
        <v>108</v>
      </c>
      <c r="D4621" t="s">
        <v>171</v>
      </c>
      <c r="E4621" t="s">
        <v>185</v>
      </c>
      <c r="F4621" s="69">
        <v>18.602996826171875</v>
      </c>
      <c r="G4621" s="69">
        <v>20.715269088745117</v>
      </c>
      <c r="H4621" s="69">
        <v>2.1668717861175537</v>
      </c>
      <c r="I4621" s="69">
        <v>87.147979736328125</v>
      </c>
      <c r="J4621" s="64">
        <v>0</v>
      </c>
    </row>
    <row r="4622" spans="1:10" x14ac:dyDescent="0.25">
      <c r="A4622" s="3" t="str">
        <f t="shared" si="72"/>
        <v>Load Control GroupSDP-C-17/9/2021 (5:50pm-8:55pm)13</v>
      </c>
      <c r="B4622" t="s">
        <v>71</v>
      </c>
      <c r="C4622" t="s">
        <v>108</v>
      </c>
      <c r="D4622" t="s">
        <v>171</v>
      </c>
      <c r="E4622" t="s">
        <v>186</v>
      </c>
      <c r="F4622" s="69">
        <v>20.56572151184082</v>
      </c>
      <c r="G4622" s="69">
        <v>19.469209671020508</v>
      </c>
      <c r="H4622" s="69">
        <v>1.9135063886642456</v>
      </c>
      <c r="I4622" s="69">
        <v>90.37384033203125</v>
      </c>
      <c r="J4622" s="64">
        <v>0</v>
      </c>
    </row>
    <row r="4623" spans="1:10" x14ac:dyDescent="0.25">
      <c r="A4623" s="3" t="str">
        <f t="shared" si="72"/>
        <v>Load Control GroupSDP-C-17/9/2021 (5:50pm-8:55pm)14</v>
      </c>
      <c r="B4623" t="s">
        <v>71</v>
      </c>
      <c r="C4623" t="s">
        <v>108</v>
      </c>
      <c r="D4623" t="s">
        <v>171</v>
      </c>
      <c r="E4623" t="s">
        <v>187</v>
      </c>
      <c r="F4623" s="69">
        <v>19.345964431762695</v>
      </c>
      <c r="G4623" s="69">
        <v>19.141593933105469</v>
      </c>
      <c r="H4623" s="69">
        <v>1.1496579647064209</v>
      </c>
      <c r="I4623" s="69">
        <v>93.424064636230469</v>
      </c>
      <c r="J4623" s="64">
        <v>0</v>
      </c>
    </row>
    <row r="4624" spans="1:10" x14ac:dyDescent="0.25">
      <c r="A4624" s="3" t="str">
        <f t="shared" si="72"/>
        <v>Load Control GroupSDP-C-17/9/2021 (5:50pm-8:55pm)15</v>
      </c>
      <c r="B4624" t="s">
        <v>71</v>
      </c>
      <c r="C4624" t="s">
        <v>108</v>
      </c>
      <c r="D4624" t="s">
        <v>171</v>
      </c>
      <c r="E4624" t="s">
        <v>188</v>
      </c>
      <c r="F4624" s="69">
        <v>18.26129150390625</v>
      </c>
      <c r="G4624" s="69">
        <v>18.893550872802734</v>
      </c>
      <c r="H4624" s="69">
        <v>0.44356051087379456</v>
      </c>
      <c r="I4624" s="69">
        <v>95.608970642089844</v>
      </c>
      <c r="J4624" s="64">
        <v>0</v>
      </c>
    </row>
    <row r="4625" spans="1:10" x14ac:dyDescent="0.25">
      <c r="A4625" s="3" t="str">
        <f t="shared" si="72"/>
        <v>Load Control GroupSDP-C-17/9/2021 (5:50pm-8:55pm)16</v>
      </c>
      <c r="B4625" t="s">
        <v>71</v>
      </c>
      <c r="C4625" t="s">
        <v>108</v>
      </c>
      <c r="D4625" t="s">
        <v>171</v>
      </c>
      <c r="E4625" t="s">
        <v>189</v>
      </c>
      <c r="F4625" s="69">
        <v>17.693580627441406</v>
      </c>
      <c r="G4625" s="69">
        <v>17.061321258544922</v>
      </c>
      <c r="H4625" s="69">
        <v>0.44356054067611694</v>
      </c>
      <c r="I4625" s="69">
        <v>98.206428527832031</v>
      </c>
      <c r="J4625" s="64">
        <v>0</v>
      </c>
    </row>
    <row r="4626" spans="1:10" x14ac:dyDescent="0.25">
      <c r="A4626" s="3" t="str">
        <f t="shared" si="72"/>
        <v>Load Control GroupSDP-C-17/9/2021 (5:50pm-8:55pm)17</v>
      </c>
      <c r="B4626" t="s">
        <v>71</v>
      </c>
      <c r="C4626" t="s">
        <v>108</v>
      </c>
      <c r="D4626" t="s">
        <v>171</v>
      </c>
      <c r="E4626" t="s">
        <v>190</v>
      </c>
      <c r="F4626" s="69">
        <v>16.433418273925781</v>
      </c>
      <c r="G4626" s="69">
        <v>15.163328170776367</v>
      </c>
      <c r="H4626" s="69">
        <v>0.72485524415969849</v>
      </c>
      <c r="I4626" s="69">
        <v>99.030197143554688</v>
      </c>
      <c r="J4626" s="64">
        <v>0</v>
      </c>
    </row>
    <row r="4627" spans="1:10" x14ac:dyDescent="0.25">
      <c r="A4627" s="3" t="str">
        <f t="shared" si="72"/>
        <v>Load Control GroupSDP-C-17/9/2021 (5:50pm-8:55pm)18</v>
      </c>
      <c r="B4627" t="s">
        <v>71</v>
      </c>
      <c r="C4627" t="s">
        <v>108</v>
      </c>
      <c r="D4627" t="s">
        <v>171</v>
      </c>
      <c r="E4627" t="s">
        <v>191</v>
      </c>
      <c r="F4627" s="69">
        <v>15.550239562988281</v>
      </c>
      <c r="G4627" s="69">
        <v>14.468560218811035</v>
      </c>
      <c r="H4627" s="69">
        <v>2.0115916728973389</v>
      </c>
      <c r="I4627" s="69">
        <v>97.820777893066406</v>
      </c>
      <c r="J4627" s="64">
        <v>0</v>
      </c>
    </row>
    <row r="4628" spans="1:10" x14ac:dyDescent="0.25">
      <c r="A4628" s="3" t="str">
        <f t="shared" si="72"/>
        <v>Load Control GroupSDP-C-17/9/2021 (5:50pm-8:55pm)19</v>
      </c>
      <c r="B4628" t="s">
        <v>71</v>
      </c>
      <c r="C4628" t="s">
        <v>108</v>
      </c>
      <c r="D4628" t="s">
        <v>171</v>
      </c>
      <c r="E4628" t="s">
        <v>192</v>
      </c>
      <c r="F4628" s="69">
        <v>16.480466842651367</v>
      </c>
      <c r="G4628" s="69">
        <v>14.148479461669922</v>
      </c>
      <c r="H4628" s="69">
        <v>1.8552465438842773</v>
      </c>
      <c r="I4628" s="69">
        <v>94.623619079589844</v>
      </c>
      <c r="J4628" s="64">
        <v>0</v>
      </c>
    </row>
    <row r="4629" spans="1:10" x14ac:dyDescent="0.25">
      <c r="A4629" s="3" t="str">
        <f t="shared" si="72"/>
        <v>Load Control GroupSDP-C-17/9/2021 (5:50pm-8:55pm)20</v>
      </c>
      <c r="B4629" t="s">
        <v>71</v>
      </c>
      <c r="C4629" t="s">
        <v>108</v>
      </c>
      <c r="D4629" t="s">
        <v>171</v>
      </c>
      <c r="E4629" t="s">
        <v>193</v>
      </c>
      <c r="F4629" s="69">
        <v>16.654857635498047</v>
      </c>
      <c r="G4629" s="69">
        <v>14.789834976196289</v>
      </c>
      <c r="H4629" s="69">
        <v>1.6536813974380493</v>
      </c>
      <c r="I4629" s="69">
        <v>91.327201843261719</v>
      </c>
      <c r="J4629" s="64">
        <v>0</v>
      </c>
    </row>
    <row r="4630" spans="1:10" x14ac:dyDescent="0.25">
      <c r="A4630" s="3" t="str">
        <f t="shared" si="72"/>
        <v>Load Control GroupSDP-C-17/9/2021 (5:50pm-8:55pm)21</v>
      </c>
      <c r="B4630" t="s">
        <v>71</v>
      </c>
      <c r="C4630" t="s">
        <v>108</v>
      </c>
      <c r="D4630" t="s">
        <v>171</v>
      </c>
      <c r="E4630" t="s">
        <v>194</v>
      </c>
      <c r="F4630" s="69">
        <v>16.496648788452148</v>
      </c>
      <c r="G4630" s="69">
        <v>15.465236663818359</v>
      </c>
      <c r="H4630" s="69">
        <v>0.95438987016677856</v>
      </c>
      <c r="I4630" s="69">
        <v>87.602836608886719</v>
      </c>
      <c r="J4630" s="64">
        <v>0</v>
      </c>
    </row>
    <row r="4631" spans="1:10" x14ac:dyDescent="0.25">
      <c r="A4631" s="3" t="str">
        <f t="shared" si="72"/>
        <v>Load Control GroupSDP-C-17/9/2021 (5:50pm-8:55pm)22</v>
      </c>
      <c r="B4631" t="s">
        <v>71</v>
      </c>
      <c r="C4631" t="s">
        <v>108</v>
      </c>
      <c r="D4631" t="s">
        <v>171</v>
      </c>
      <c r="E4631" t="s">
        <v>195</v>
      </c>
      <c r="F4631" s="69">
        <v>15.653231620788574</v>
      </c>
      <c r="G4631" s="69">
        <v>15.602862358093262</v>
      </c>
      <c r="H4631" s="69">
        <v>0.77037173509597778</v>
      </c>
      <c r="I4631" s="69">
        <v>83.598800659179688</v>
      </c>
      <c r="J4631" s="64">
        <v>0</v>
      </c>
    </row>
    <row r="4632" spans="1:10" x14ac:dyDescent="0.25">
      <c r="A4632" s="3" t="str">
        <f t="shared" si="72"/>
        <v>Load Control GroupSDP-C-17/9/2021 (5:50pm-8:55pm)23</v>
      </c>
      <c r="B4632" t="s">
        <v>71</v>
      </c>
      <c r="C4632" t="s">
        <v>108</v>
      </c>
      <c r="D4632" t="s">
        <v>171</v>
      </c>
      <c r="E4632" t="s">
        <v>196</v>
      </c>
      <c r="F4632" s="69">
        <v>14.34138298034668</v>
      </c>
      <c r="G4632" s="69">
        <v>14.077879905700684</v>
      </c>
      <c r="H4632" s="69">
        <v>0.69908875226974487</v>
      </c>
      <c r="I4632" s="69">
        <v>80.813453674316406</v>
      </c>
      <c r="J4632" s="64">
        <v>0</v>
      </c>
    </row>
    <row r="4633" spans="1:10" x14ac:dyDescent="0.25">
      <c r="A4633" s="3" t="str">
        <f t="shared" si="72"/>
        <v>Load Control GroupSDP-C-17/9/2021 (5:50pm-8:55pm)24</v>
      </c>
      <c r="B4633" t="s">
        <v>71</v>
      </c>
      <c r="C4633" t="s">
        <v>108</v>
      </c>
      <c r="D4633" t="s">
        <v>171</v>
      </c>
      <c r="E4633" t="s">
        <v>197</v>
      </c>
      <c r="F4633" s="69">
        <v>13.685991287231445</v>
      </c>
      <c r="G4633" s="69">
        <v>13.129862785339355</v>
      </c>
      <c r="H4633" s="69">
        <v>0.63419884443283081</v>
      </c>
      <c r="I4633" s="69">
        <v>78.77728271484375</v>
      </c>
      <c r="J4633" s="64">
        <v>0</v>
      </c>
    </row>
    <row r="4634" spans="1:10" x14ac:dyDescent="0.25">
      <c r="A4634" s="3" t="str">
        <f t="shared" si="72"/>
        <v>Load Control GroupSDP-C-18/27/2021 (5:00pm-6:00pm)1</v>
      </c>
      <c r="B4634" t="s">
        <v>71</v>
      </c>
      <c r="C4634" t="s">
        <v>108</v>
      </c>
      <c r="D4634" t="s">
        <v>172</v>
      </c>
      <c r="E4634" t="s">
        <v>174</v>
      </c>
      <c r="F4634" s="69">
        <v>13.073198318481445</v>
      </c>
      <c r="G4634" s="69">
        <v>13.674529075622559</v>
      </c>
      <c r="H4634" s="69">
        <v>0.56648737192153931</v>
      </c>
      <c r="I4634" s="69">
        <v>78.366264343261719</v>
      </c>
      <c r="J4634" s="64">
        <v>0</v>
      </c>
    </row>
    <row r="4635" spans="1:10" x14ac:dyDescent="0.25">
      <c r="A4635" s="3" t="str">
        <f t="shared" si="72"/>
        <v>Load Control GroupSDP-C-18/27/2021 (5:00pm-6:00pm)2</v>
      </c>
      <c r="B4635" t="s">
        <v>71</v>
      </c>
      <c r="C4635" t="s">
        <v>108</v>
      </c>
      <c r="D4635" t="s">
        <v>172</v>
      </c>
      <c r="E4635" t="s">
        <v>175</v>
      </c>
      <c r="F4635" s="69">
        <v>12.602572441101074</v>
      </c>
      <c r="G4635" s="69">
        <v>13.043045043945313</v>
      </c>
      <c r="H4635" s="69">
        <v>0.56773030757904053</v>
      </c>
      <c r="I4635" s="69">
        <v>76.164741516113281</v>
      </c>
      <c r="J4635" s="64">
        <v>0</v>
      </c>
    </row>
    <row r="4636" spans="1:10" x14ac:dyDescent="0.25">
      <c r="A4636" s="3" t="str">
        <f t="shared" si="72"/>
        <v>Load Control GroupSDP-C-18/27/2021 (5:00pm-6:00pm)3</v>
      </c>
      <c r="B4636" t="s">
        <v>71</v>
      </c>
      <c r="C4636" t="s">
        <v>108</v>
      </c>
      <c r="D4636" t="s">
        <v>172</v>
      </c>
      <c r="E4636" t="s">
        <v>176</v>
      </c>
      <c r="F4636" s="69">
        <v>12.294431686401367</v>
      </c>
      <c r="G4636" s="69">
        <v>12.461170196533203</v>
      </c>
      <c r="H4636" s="69">
        <v>0.49291586875915527</v>
      </c>
      <c r="I4636" s="69">
        <v>74.223403930664063</v>
      </c>
      <c r="J4636" s="64">
        <v>0</v>
      </c>
    </row>
    <row r="4637" spans="1:10" x14ac:dyDescent="0.25">
      <c r="A4637" s="3" t="str">
        <f t="shared" si="72"/>
        <v>Load Control GroupSDP-C-18/27/2021 (5:00pm-6:00pm)4</v>
      </c>
      <c r="B4637" t="s">
        <v>71</v>
      </c>
      <c r="C4637" t="s">
        <v>108</v>
      </c>
      <c r="D4637" t="s">
        <v>172</v>
      </c>
      <c r="E4637" t="s">
        <v>177</v>
      </c>
      <c r="F4637" s="69">
        <v>12.085109710693359</v>
      </c>
      <c r="G4637" s="69">
        <v>12.185257911682129</v>
      </c>
      <c r="H4637" s="69">
        <v>0.44540232419967651</v>
      </c>
      <c r="I4637" s="69">
        <v>72.49163818359375</v>
      </c>
      <c r="J4637" s="64">
        <v>0</v>
      </c>
    </row>
    <row r="4638" spans="1:10" x14ac:dyDescent="0.25">
      <c r="A4638" s="3" t="str">
        <f t="shared" si="72"/>
        <v>Load Control GroupSDP-C-18/27/2021 (5:00pm-6:00pm)5</v>
      </c>
      <c r="B4638" t="s">
        <v>71</v>
      </c>
      <c r="C4638" t="s">
        <v>108</v>
      </c>
      <c r="D4638" t="s">
        <v>172</v>
      </c>
      <c r="E4638" t="s">
        <v>178</v>
      </c>
      <c r="F4638" s="69">
        <v>12.807380676269531</v>
      </c>
      <c r="G4638" s="69">
        <v>12.513809204101563</v>
      </c>
      <c r="H4638" s="69">
        <v>0.4257780909538269</v>
      </c>
      <c r="I4638" s="69">
        <v>70.876197814941406</v>
      </c>
      <c r="J4638" s="64">
        <v>0</v>
      </c>
    </row>
    <row r="4639" spans="1:10" x14ac:dyDescent="0.25">
      <c r="A4639" s="3" t="str">
        <f t="shared" si="72"/>
        <v>Load Control GroupSDP-C-18/27/2021 (5:00pm-6:00pm)6</v>
      </c>
      <c r="B4639" t="s">
        <v>71</v>
      </c>
      <c r="C4639" t="s">
        <v>108</v>
      </c>
      <c r="D4639" t="s">
        <v>172</v>
      </c>
      <c r="E4639" t="s">
        <v>179</v>
      </c>
      <c r="F4639" s="69">
        <v>14.541886329650879</v>
      </c>
      <c r="G4639" s="69">
        <v>14.870151519775391</v>
      </c>
      <c r="H4639" s="69">
        <v>0.56521546840667725</v>
      </c>
      <c r="I4639" s="69">
        <v>69.945350646972656</v>
      </c>
      <c r="J4639" s="64">
        <v>0</v>
      </c>
    </row>
    <row r="4640" spans="1:10" x14ac:dyDescent="0.25">
      <c r="A4640" s="3" t="str">
        <f t="shared" si="72"/>
        <v>Load Control GroupSDP-C-18/27/2021 (5:00pm-6:00pm)7</v>
      </c>
      <c r="B4640" t="s">
        <v>71</v>
      </c>
      <c r="C4640" t="s">
        <v>108</v>
      </c>
      <c r="D4640" t="s">
        <v>172</v>
      </c>
      <c r="E4640" t="s">
        <v>180</v>
      </c>
      <c r="F4640" s="69">
        <v>20.120651245117188</v>
      </c>
      <c r="G4640" s="69">
        <v>20.222183227539063</v>
      </c>
      <c r="H4640" s="69">
        <v>0.8228411078453064</v>
      </c>
      <c r="I4640" s="69">
        <v>68.997505187988281</v>
      </c>
      <c r="J4640" s="64">
        <v>0</v>
      </c>
    </row>
    <row r="4641" spans="1:10" x14ac:dyDescent="0.25">
      <c r="A4641" s="3" t="str">
        <f t="shared" si="72"/>
        <v>Load Control GroupSDP-C-18/27/2021 (5:00pm-6:00pm)8</v>
      </c>
      <c r="B4641" t="s">
        <v>71</v>
      </c>
      <c r="C4641" t="s">
        <v>108</v>
      </c>
      <c r="D4641" t="s">
        <v>172</v>
      </c>
      <c r="E4641" t="s">
        <v>181</v>
      </c>
      <c r="F4641" s="69">
        <v>31.864347457885742</v>
      </c>
      <c r="G4641" s="69">
        <v>30.737964630126953</v>
      </c>
      <c r="H4641" s="69">
        <v>0.9259306788444519</v>
      </c>
      <c r="I4641" s="69">
        <v>68.179664611816406</v>
      </c>
      <c r="J4641" s="64">
        <v>0</v>
      </c>
    </row>
    <row r="4642" spans="1:10" x14ac:dyDescent="0.25">
      <c r="A4642" s="3" t="str">
        <f t="shared" si="72"/>
        <v>Load Control GroupSDP-C-18/27/2021 (5:00pm-6:00pm)9</v>
      </c>
      <c r="B4642" t="s">
        <v>71</v>
      </c>
      <c r="C4642" t="s">
        <v>108</v>
      </c>
      <c r="D4642" t="s">
        <v>172</v>
      </c>
      <c r="E4642" t="s">
        <v>182</v>
      </c>
      <c r="F4642" s="69">
        <v>41.139629364013672</v>
      </c>
      <c r="G4642" s="69">
        <v>39.268917083740234</v>
      </c>
      <c r="H4642" s="69">
        <v>0.96371757984161377</v>
      </c>
      <c r="I4642" s="69">
        <v>71.127540588378906</v>
      </c>
      <c r="J4642" s="64">
        <v>0</v>
      </c>
    </row>
    <row r="4643" spans="1:10" x14ac:dyDescent="0.25">
      <c r="A4643" s="3" t="str">
        <f t="shared" si="72"/>
        <v>Load Control GroupSDP-C-18/27/2021 (5:00pm-6:00pm)10</v>
      </c>
      <c r="B4643" t="s">
        <v>71</v>
      </c>
      <c r="C4643" t="s">
        <v>108</v>
      </c>
      <c r="D4643" t="s">
        <v>172</v>
      </c>
      <c r="E4643" t="s">
        <v>183</v>
      </c>
      <c r="F4643" s="69">
        <v>44.607570648193359</v>
      </c>
      <c r="G4643" s="69">
        <v>43.320396423339844</v>
      </c>
      <c r="H4643" s="69">
        <v>0.77545404434204102</v>
      </c>
      <c r="I4643" s="69">
        <v>77.785255432128906</v>
      </c>
      <c r="J4643" s="64">
        <v>0</v>
      </c>
    </row>
    <row r="4644" spans="1:10" x14ac:dyDescent="0.25">
      <c r="A4644" s="3" t="str">
        <f t="shared" si="72"/>
        <v>Load Control GroupSDP-C-18/27/2021 (5:00pm-6:00pm)11</v>
      </c>
      <c r="B4644" t="s">
        <v>71</v>
      </c>
      <c r="C4644" t="s">
        <v>108</v>
      </c>
      <c r="D4644" t="s">
        <v>172</v>
      </c>
      <c r="E4644" t="s">
        <v>184</v>
      </c>
      <c r="F4644" s="69">
        <v>48.257587432861328</v>
      </c>
      <c r="G4644" s="69">
        <v>46.947452545166016</v>
      </c>
      <c r="H4644" s="69">
        <v>0.74691027402877808</v>
      </c>
      <c r="I4644" s="69">
        <v>84.957901000976563</v>
      </c>
      <c r="J4644" s="64">
        <v>0</v>
      </c>
    </row>
    <row r="4645" spans="1:10" x14ac:dyDescent="0.25">
      <c r="A4645" s="3" t="str">
        <f t="shared" si="72"/>
        <v>Load Control GroupSDP-C-18/27/2021 (5:00pm-6:00pm)12</v>
      </c>
      <c r="B4645" t="s">
        <v>71</v>
      </c>
      <c r="C4645" t="s">
        <v>108</v>
      </c>
      <c r="D4645" t="s">
        <v>172</v>
      </c>
      <c r="E4645" t="s">
        <v>185</v>
      </c>
      <c r="F4645" s="69">
        <v>52.455596923828125</v>
      </c>
      <c r="G4645" s="69">
        <v>50.66156005859375</v>
      </c>
      <c r="H4645" s="69">
        <v>0.79413938522338867</v>
      </c>
      <c r="I4645" s="69">
        <v>90.239517211914063</v>
      </c>
      <c r="J4645" s="64">
        <v>0</v>
      </c>
    </row>
    <row r="4646" spans="1:10" x14ac:dyDescent="0.25">
      <c r="A4646" s="3" t="str">
        <f t="shared" si="72"/>
        <v>Load Control GroupSDP-C-18/27/2021 (5:00pm-6:00pm)13</v>
      </c>
      <c r="B4646" t="s">
        <v>71</v>
      </c>
      <c r="C4646" t="s">
        <v>108</v>
      </c>
      <c r="D4646" t="s">
        <v>172</v>
      </c>
      <c r="E4646" t="s">
        <v>186</v>
      </c>
      <c r="F4646" s="69">
        <v>55.910243988037109</v>
      </c>
      <c r="G4646" s="69">
        <v>53.663414001464844</v>
      </c>
      <c r="H4646" s="69">
        <v>0.9616016149520874</v>
      </c>
      <c r="I4646" s="69">
        <v>95.549850463867188</v>
      </c>
      <c r="J4646" s="64">
        <v>0</v>
      </c>
    </row>
    <row r="4647" spans="1:10" x14ac:dyDescent="0.25">
      <c r="A4647" s="3" t="str">
        <f t="shared" si="72"/>
        <v>Load Control GroupSDP-C-18/27/2021 (5:00pm-6:00pm)14</v>
      </c>
      <c r="B4647" t="s">
        <v>71</v>
      </c>
      <c r="C4647" t="s">
        <v>108</v>
      </c>
      <c r="D4647" t="s">
        <v>172</v>
      </c>
      <c r="E4647" t="s">
        <v>187</v>
      </c>
      <c r="F4647" s="69">
        <v>58.193119049072266</v>
      </c>
      <c r="G4647" s="69">
        <v>56.296531677246094</v>
      </c>
      <c r="H4647" s="69">
        <v>0.96146732568740845</v>
      </c>
      <c r="I4647" s="69">
        <v>99.341796875</v>
      </c>
      <c r="J4647" s="64">
        <v>0</v>
      </c>
    </row>
    <row r="4648" spans="1:10" x14ac:dyDescent="0.25">
      <c r="A4648" s="3" t="str">
        <f t="shared" si="72"/>
        <v>Load Control GroupSDP-C-18/27/2021 (5:00pm-6:00pm)15</v>
      </c>
      <c r="B4648" t="s">
        <v>71</v>
      </c>
      <c r="C4648" t="s">
        <v>108</v>
      </c>
      <c r="D4648" t="s">
        <v>172</v>
      </c>
      <c r="E4648" t="s">
        <v>188</v>
      </c>
      <c r="F4648" s="69">
        <v>55.766567230224609</v>
      </c>
      <c r="G4648" s="69">
        <v>54.769477844238281</v>
      </c>
      <c r="H4648" s="69">
        <v>0.54429733753204346</v>
      </c>
      <c r="I4648" s="69">
        <v>101.80121612548828</v>
      </c>
      <c r="J4648" s="64">
        <v>0</v>
      </c>
    </row>
    <row r="4649" spans="1:10" x14ac:dyDescent="0.25">
      <c r="A4649" s="3" t="str">
        <f t="shared" si="72"/>
        <v>Load Control GroupSDP-C-18/27/2021 (5:00pm-6:00pm)16</v>
      </c>
      <c r="B4649" t="s">
        <v>71</v>
      </c>
      <c r="C4649" t="s">
        <v>108</v>
      </c>
      <c r="D4649" t="s">
        <v>172</v>
      </c>
      <c r="E4649" t="s">
        <v>189</v>
      </c>
      <c r="F4649" s="69">
        <v>41.471809387207031</v>
      </c>
      <c r="G4649" s="69">
        <v>42.468902587890625</v>
      </c>
      <c r="H4649" s="69">
        <v>0.54429769515991211</v>
      </c>
      <c r="I4649" s="69">
        <v>103.61580657958984</v>
      </c>
      <c r="J4649" s="64">
        <v>0</v>
      </c>
    </row>
    <row r="4650" spans="1:10" x14ac:dyDescent="0.25">
      <c r="A4650" s="3" t="str">
        <f t="shared" si="72"/>
        <v>Load Control GroupSDP-C-18/27/2021 (5:00pm-6:00pm)17</v>
      </c>
      <c r="B4650" t="s">
        <v>71</v>
      </c>
      <c r="C4650" t="s">
        <v>108</v>
      </c>
      <c r="D4650" t="s">
        <v>172</v>
      </c>
      <c r="E4650" t="s">
        <v>190</v>
      </c>
      <c r="F4650" s="69">
        <v>28.431552886962891</v>
      </c>
      <c r="G4650" s="69">
        <v>28.248865127563477</v>
      </c>
      <c r="H4650" s="69">
        <v>0.9393429160118103</v>
      </c>
      <c r="I4650" s="69">
        <v>103.78176116943359</v>
      </c>
      <c r="J4650" s="64">
        <v>0</v>
      </c>
    </row>
    <row r="4651" spans="1:10" x14ac:dyDescent="0.25">
      <c r="A4651" s="3" t="str">
        <f t="shared" si="72"/>
        <v>Load Control GroupSDP-C-18/27/2021 (5:00pm-6:00pm)18</v>
      </c>
      <c r="B4651" t="s">
        <v>71</v>
      </c>
      <c r="C4651" t="s">
        <v>108</v>
      </c>
      <c r="D4651" t="s">
        <v>172</v>
      </c>
      <c r="E4651" t="s">
        <v>191</v>
      </c>
      <c r="F4651" s="69">
        <v>25.336799621582031</v>
      </c>
      <c r="G4651" s="69">
        <v>21.730966567993164</v>
      </c>
      <c r="H4651" s="69">
        <v>1.2034369707107544</v>
      </c>
      <c r="I4651" s="69">
        <v>102.74984741210938</v>
      </c>
      <c r="J4651" s="64">
        <v>0</v>
      </c>
    </row>
    <row r="4652" spans="1:10" x14ac:dyDescent="0.25">
      <c r="A4652" s="3" t="str">
        <f t="shared" si="72"/>
        <v>Load Control GroupSDP-C-18/27/2021 (5:00pm-6:00pm)19</v>
      </c>
      <c r="B4652" t="s">
        <v>71</v>
      </c>
      <c r="C4652" t="s">
        <v>108</v>
      </c>
      <c r="D4652" t="s">
        <v>172</v>
      </c>
      <c r="E4652" t="s">
        <v>192</v>
      </c>
      <c r="F4652" s="69">
        <v>23.589235305786133</v>
      </c>
      <c r="G4652" s="69">
        <v>23.736059188842773</v>
      </c>
      <c r="H4652" s="69">
        <v>0.97523027658462524</v>
      </c>
      <c r="I4652" s="69">
        <v>100.83434295654297</v>
      </c>
      <c r="J4652" s="64">
        <v>0</v>
      </c>
    </row>
    <row r="4653" spans="1:10" x14ac:dyDescent="0.25">
      <c r="A4653" s="3" t="str">
        <f t="shared" si="72"/>
        <v>Load Control GroupSDP-C-18/27/2021 (5:00pm-6:00pm)20</v>
      </c>
      <c r="B4653" t="s">
        <v>71</v>
      </c>
      <c r="C4653" t="s">
        <v>108</v>
      </c>
      <c r="D4653" t="s">
        <v>172</v>
      </c>
      <c r="E4653" t="s">
        <v>193</v>
      </c>
      <c r="F4653" s="69">
        <v>23.208105087280273</v>
      </c>
      <c r="G4653" s="69">
        <v>22.392938613891602</v>
      </c>
      <c r="H4653" s="69">
        <v>0.9958878755569458</v>
      </c>
      <c r="I4653" s="69">
        <v>96.012763977050781</v>
      </c>
      <c r="J4653" s="64">
        <v>0</v>
      </c>
    </row>
    <row r="4654" spans="1:10" x14ac:dyDescent="0.25">
      <c r="A4654" s="3" t="str">
        <f t="shared" si="72"/>
        <v>Load Control GroupSDP-C-18/27/2021 (5:00pm-6:00pm)21</v>
      </c>
      <c r="B4654" t="s">
        <v>71</v>
      </c>
      <c r="C4654" t="s">
        <v>108</v>
      </c>
      <c r="D4654" t="s">
        <v>172</v>
      </c>
      <c r="E4654" t="s">
        <v>194</v>
      </c>
      <c r="F4654" s="69">
        <v>21.572946548461914</v>
      </c>
      <c r="G4654" s="69">
        <v>20.78289794921875</v>
      </c>
      <c r="H4654" s="69">
        <v>1.1131335496902466</v>
      </c>
      <c r="I4654" s="69">
        <v>90.146957397460938</v>
      </c>
      <c r="J4654" s="64">
        <v>0</v>
      </c>
    </row>
    <row r="4655" spans="1:10" x14ac:dyDescent="0.25">
      <c r="A4655" s="3" t="str">
        <f t="shared" si="72"/>
        <v>Load Control GroupSDP-C-18/27/2021 (5:00pm-6:00pm)22</v>
      </c>
      <c r="B4655" t="s">
        <v>71</v>
      </c>
      <c r="C4655" t="s">
        <v>108</v>
      </c>
      <c r="D4655" t="s">
        <v>172</v>
      </c>
      <c r="E4655" t="s">
        <v>195</v>
      </c>
      <c r="F4655" s="69">
        <v>18.655939102172852</v>
      </c>
      <c r="G4655" s="69">
        <v>18.293571472167969</v>
      </c>
      <c r="H4655" s="69">
        <v>1.0759533643722534</v>
      </c>
      <c r="I4655" s="69">
        <v>85.53009033203125</v>
      </c>
      <c r="J4655" s="64">
        <v>0</v>
      </c>
    </row>
    <row r="4656" spans="1:10" x14ac:dyDescent="0.25">
      <c r="A4656" s="3" t="str">
        <f t="shared" si="72"/>
        <v>Load Control GroupSDP-C-18/27/2021 (5:00pm-6:00pm)23</v>
      </c>
      <c r="B4656" t="s">
        <v>71</v>
      </c>
      <c r="C4656" t="s">
        <v>108</v>
      </c>
      <c r="D4656" t="s">
        <v>172</v>
      </c>
      <c r="E4656" t="s">
        <v>196</v>
      </c>
      <c r="F4656" s="69">
        <v>16.178342819213867</v>
      </c>
      <c r="G4656" s="69">
        <v>16.011129379272461</v>
      </c>
      <c r="H4656" s="69">
        <v>0.80101770162582397</v>
      </c>
      <c r="I4656" s="69">
        <v>82.555625915527344</v>
      </c>
      <c r="J4656" s="64">
        <v>0</v>
      </c>
    </row>
    <row r="4657" spans="1:10" x14ac:dyDescent="0.25">
      <c r="A4657" s="3" t="str">
        <f t="shared" si="72"/>
        <v>Load Control GroupSDP-C-18/27/2021 (5:00pm-6:00pm)24</v>
      </c>
      <c r="B4657" t="s">
        <v>71</v>
      </c>
      <c r="C4657" t="s">
        <v>108</v>
      </c>
      <c r="D4657" t="s">
        <v>172</v>
      </c>
      <c r="E4657" t="s">
        <v>197</v>
      </c>
      <c r="F4657" s="69">
        <v>14.738852500915527</v>
      </c>
      <c r="G4657" s="69">
        <v>14.430217742919922</v>
      </c>
      <c r="H4657" s="69">
        <v>0.48364982008934021</v>
      </c>
      <c r="I4657" s="69">
        <v>80.53814697265625</v>
      </c>
      <c r="J4657" s="64">
        <v>0</v>
      </c>
    </row>
    <row r="4658" spans="1:10" x14ac:dyDescent="0.25">
      <c r="A4658" s="3" t="str">
        <f t="shared" si="72"/>
        <v>Load Control GroupSDP-C-19/9/2021 (3:58pm-5:00pm)1</v>
      </c>
      <c r="B4658" t="s">
        <v>71</v>
      </c>
      <c r="C4658" t="s">
        <v>108</v>
      </c>
      <c r="D4658" t="s">
        <v>173</v>
      </c>
      <c r="E4658" t="s">
        <v>174</v>
      </c>
      <c r="F4658" s="69">
        <v>13.652963638305664</v>
      </c>
      <c r="G4658" s="69">
        <v>14.215128898620605</v>
      </c>
      <c r="H4658" s="69">
        <v>0.49023136496543884</v>
      </c>
      <c r="I4658" s="69">
        <v>75.297256469726563</v>
      </c>
      <c r="J4658" s="64">
        <v>0</v>
      </c>
    </row>
    <row r="4659" spans="1:10" x14ac:dyDescent="0.25">
      <c r="A4659" s="3" t="str">
        <f t="shared" si="72"/>
        <v>Load Control GroupSDP-C-19/9/2021 (3:58pm-5:00pm)2</v>
      </c>
      <c r="B4659" t="s">
        <v>71</v>
      </c>
      <c r="C4659" t="s">
        <v>108</v>
      </c>
      <c r="D4659" t="s">
        <v>173</v>
      </c>
      <c r="E4659" t="s">
        <v>175</v>
      </c>
      <c r="F4659" s="69">
        <v>13.220620155334473</v>
      </c>
      <c r="G4659" s="69">
        <v>13.869816780090332</v>
      </c>
      <c r="H4659" s="69">
        <v>0.50636583566665649</v>
      </c>
      <c r="I4659" s="69">
        <v>74.478080749511719</v>
      </c>
      <c r="J4659" s="64">
        <v>0</v>
      </c>
    </row>
    <row r="4660" spans="1:10" x14ac:dyDescent="0.25">
      <c r="A4660" s="3" t="str">
        <f t="shared" si="72"/>
        <v>Load Control GroupSDP-C-19/9/2021 (3:58pm-5:00pm)3</v>
      </c>
      <c r="B4660" t="s">
        <v>71</v>
      </c>
      <c r="C4660" t="s">
        <v>108</v>
      </c>
      <c r="D4660" t="s">
        <v>173</v>
      </c>
      <c r="E4660" t="s">
        <v>176</v>
      </c>
      <c r="F4660" s="69">
        <v>13.010008811950684</v>
      </c>
      <c r="G4660" s="69">
        <v>13.080395698547363</v>
      </c>
      <c r="H4660" s="69">
        <v>0.51914304494857788</v>
      </c>
      <c r="I4660" s="69">
        <v>73.977020263671875</v>
      </c>
      <c r="J4660" s="64">
        <v>0</v>
      </c>
    </row>
    <row r="4661" spans="1:10" x14ac:dyDescent="0.25">
      <c r="A4661" s="3" t="str">
        <f t="shared" si="72"/>
        <v>Load Control GroupSDP-C-19/9/2021 (3:58pm-5:00pm)4</v>
      </c>
      <c r="B4661" t="s">
        <v>71</v>
      </c>
      <c r="C4661" t="s">
        <v>108</v>
      </c>
      <c r="D4661" t="s">
        <v>173</v>
      </c>
      <c r="E4661" t="s">
        <v>177</v>
      </c>
      <c r="F4661" s="69">
        <v>12.518047332763672</v>
      </c>
      <c r="G4661" s="69">
        <v>12.754013061523438</v>
      </c>
      <c r="H4661" s="69">
        <v>0.41446712613105774</v>
      </c>
      <c r="I4661" s="69">
        <v>73.71856689453125</v>
      </c>
      <c r="J4661" s="64">
        <v>0</v>
      </c>
    </row>
    <row r="4662" spans="1:10" x14ac:dyDescent="0.25">
      <c r="A4662" s="3" t="str">
        <f t="shared" si="72"/>
        <v>Load Control GroupSDP-C-19/9/2021 (3:58pm-5:00pm)5</v>
      </c>
      <c r="B4662" t="s">
        <v>71</v>
      </c>
      <c r="C4662" t="s">
        <v>108</v>
      </c>
      <c r="D4662" t="s">
        <v>173</v>
      </c>
      <c r="E4662" t="s">
        <v>178</v>
      </c>
      <c r="F4662" s="69">
        <v>13.021337509155273</v>
      </c>
      <c r="G4662" s="69">
        <v>13.266301155090332</v>
      </c>
      <c r="H4662" s="69">
        <v>0.42522686719894409</v>
      </c>
      <c r="I4662" s="69">
        <v>73.067428588867188</v>
      </c>
      <c r="J4662" s="64">
        <v>0</v>
      </c>
    </row>
    <row r="4663" spans="1:10" x14ac:dyDescent="0.25">
      <c r="A4663" s="3" t="str">
        <f t="shared" si="72"/>
        <v>Load Control GroupSDP-C-19/9/2021 (3:58pm-5:00pm)6</v>
      </c>
      <c r="B4663" t="s">
        <v>71</v>
      </c>
      <c r="C4663" t="s">
        <v>108</v>
      </c>
      <c r="D4663" t="s">
        <v>173</v>
      </c>
      <c r="E4663" t="s">
        <v>179</v>
      </c>
      <c r="F4663" s="69">
        <v>15.902035713195801</v>
      </c>
      <c r="G4663" s="69">
        <v>16.545209884643555</v>
      </c>
      <c r="H4663" s="69">
        <v>0.58835750818252563</v>
      </c>
      <c r="I4663" s="69">
        <v>72.228004455566406</v>
      </c>
      <c r="J4663" s="64">
        <v>0</v>
      </c>
    </row>
    <row r="4664" spans="1:10" x14ac:dyDescent="0.25">
      <c r="A4664" s="3" t="str">
        <f t="shared" si="72"/>
        <v>Load Control GroupSDP-C-19/9/2021 (3:58pm-5:00pm)7</v>
      </c>
      <c r="B4664" t="s">
        <v>71</v>
      </c>
      <c r="C4664" t="s">
        <v>108</v>
      </c>
      <c r="D4664" t="s">
        <v>173</v>
      </c>
      <c r="E4664" t="s">
        <v>180</v>
      </c>
      <c r="F4664" s="69">
        <v>22.929452896118164</v>
      </c>
      <c r="G4664" s="69">
        <v>24.045951843261719</v>
      </c>
      <c r="H4664" s="69">
        <v>0.63790565729141235</v>
      </c>
      <c r="I4664" s="69">
        <v>72.31842041015625</v>
      </c>
      <c r="J4664" s="64">
        <v>0</v>
      </c>
    </row>
    <row r="4665" spans="1:10" x14ac:dyDescent="0.25">
      <c r="A4665" s="3" t="str">
        <f t="shared" si="72"/>
        <v>Load Control GroupSDP-C-19/9/2021 (3:58pm-5:00pm)8</v>
      </c>
      <c r="B4665" t="s">
        <v>71</v>
      </c>
      <c r="C4665" t="s">
        <v>108</v>
      </c>
      <c r="D4665" t="s">
        <v>173</v>
      </c>
      <c r="E4665" t="s">
        <v>181</v>
      </c>
      <c r="F4665" s="69">
        <v>36.684055328369141</v>
      </c>
      <c r="G4665" s="69">
        <v>37.386505126953125</v>
      </c>
      <c r="H4665" s="69">
        <v>0.57978260517120361</v>
      </c>
      <c r="I4665" s="69">
        <v>72.337898254394531</v>
      </c>
      <c r="J4665" s="64">
        <v>0</v>
      </c>
    </row>
    <row r="4666" spans="1:10" x14ac:dyDescent="0.25">
      <c r="A4666" s="3" t="str">
        <f t="shared" si="72"/>
        <v>Load Control GroupSDP-C-19/9/2021 (3:58pm-5:00pm)9</v>
      </c>
      <c r="B4666" t="s">
        <v>71</v>
      </c>
      <c r="C4666" t="s">
        <v>108</v>
      </c>
      <c r="D4666" t="s">
        <v>173</v>
      </c>
      <c r="E4666" t="s">
        <v>182</v>
      </c>
      <c r="F4666" s="69">
        <v>46.491928100585938</v>
      </c>
      <c r="G4666" s="69">
        <v>48.461948394775391</v>
      </c>
      <c r="H4666" s="69">
        <v>0.72660320997238159</v>
      </c>
      <c r="I4666" s="69">
        <v>74.444747924804688</v>
      </c>
      <c r="J4666" s="64">
        <v>0</v>
      </c>
    </row>
    <row r="4667" spans="1:10" x14ac:dyDescent="0.25">
      <c r="A4667" s="3" t="str">
        <f t="shared" si="72"/>
        <v>Load Control GroupSDP-C-19/9/2021 (3:58pm-5:00pm)10</v>
      </c>
      <c r="B4667" t="s">
        <v>71</v>
      </c>
      <c r="C4667" t="s">
        <v>108</v>
      </c>
      <c r="D4667" t="s">
        <v>173</v>
      </c>
      <c r="E4667" t="s">
        <v>183</v>
      </c>
      <c r="F4667" s="69">
        <v>49.972244262695313</v>
      </c>
      <c r="G4667" s="69">
        <v>52.645896911621094</v>
      </c>
      <c r="H4667" s="69">
        <v>0.82873862981796265</v>
      </c>
      <c r="I4667" s="69">
        <v>79.232421875</v>
      </c>
      <c r="J4667" s="64">
        <v>0</v>
      </c>
    </row>
    <row r="4668" spans="1:10" x14ac:dyDescent="0.25">
      <c r="A4668" s="3" t="str">
        <f t="shared" si="72"/>
        <v>Load Control GroupSDP-C-19/9/2021 (3:58pm-5:00pm)11</v>
      </c>
      <c r="B4668" t="s">
        <v>71</v>
      </c>
      <c r="C4668" t="s">
        <v>108</v>
      </c>
      <c r="D4668" t="s">
        <v>173</v>
      </c>
      <c r="E4668" t="s">
        <v>184</v>
      </c>
      <c r="F4668" s="69">
        <v>53.534011840820313</v>
      </c>
      <c r="G4668" s="69">
        <v>55.816417694091797</v>
      </c>
      <c r="H4668" s="69">
        <v>0.83997046947479248</v>
      </c>
      <c r="I4668" s="69">
        <v>85.272903442382813</v>
      </c>
      <c r="J4668" s="64">
        <v>0</v>
      </c>
    </row>
    <row r="4669" spans="1:10" x14ac:dyDescent="0.25">
      <c r="A4669" s="3" t="str">
        <f t="shared" si="72"/>
        <v>Load Control GroupSDP-C-19/9/2021 (3:58pm-5:00pm)12</v>
      </c>
      <c r="B4669" t="s">
        <v>71</v>
      </c>
      <c r="C4669" t="s">
        <v>108</v>
      </c>
      <c r="D4669" t="s">
        <v>173</v>
      </c>
      <c r="E4669" t="s">
        <v>185</v>
      </c>
      <c r="F4669" s="69">
        <v>56.242218017578125</v>
      </c>
      <c r="G4669" s="69">
        <v>57.706741333007813</v>
      </c>
      <c r="H4669" s="69">
        <v>0.63571304082870483</v>
      </c>
      <c r="I4669" s="69">
        <v>90.191322326660156</v>
      </c>
      <c r="J4669" s="64">
        <v>0</v>
      </c>
    </row>
    <row r="4670" spans="1:10" x14ac:dyDescent="0.25">
      <c r="A4670" s="3" t="str">
        <f t="shared" si="72"/>
        <v>Load Control GroupSDP-C-19/9/2021 (3:58pm-5:00pm)13</v>
      </c>
      <c r="B4670" t="s">
        <v>71</v>
      </c>
      <c r="C4670" t="s">
        <v>108</v>
      </c>
      <c r="D4670" t="s">
        <v>173</v>
      </c>
      <c r="E4670" t="s">
        <v>186</v>
      </c>
      <c r="F4670" s="69">
        <v>59.331363677978516</v>
      </c>
      <c r="G4670" s="69">
        <v>60.014877319335938</v>
      </c>
      <c r="H4670" s="69">
        <v>0.31804049015045166</v>
      </c>
      <c r="I4670" s="69">
        <v>93.822525024414063</v>
      </c>
      <c r="J4670" s="64">
        <v>0</v>
      </c>
    </row>
    <row r="4671" spans="1:10" x14ac:dyDescent="0.25">
      <c r="A4671" s="3" t="str">
        <f t="shared" si="72"/>
        <v>Load Control GroupSDP-C-19/9/2021 (3:58pm-5:00pm)14</v>
      </c>
      <c r="B4671" t="s">
        <v>71</v>
      </c>
      <c r="C4671" t="s">
        <v>108</v>
      </c>
      <c r="D4671" t="s">
        <v>173</v>
      </c>
      <c r="E4671" t="s">
        <v>187</v>
      </c>
      <c r="F4671" s="69">
        <v>62.422737121582031</v>
      </c>
      <c r="G4671" s="69">
        <v>61.739223480224609</v>
      </c>
      <c r="H4671" s="69">
        <v>0.31804066896438599</v>
      </c>
      <c r="I4671" s="69">
        <v>96.726028442382813</v>
      </c>
      <c r="J4671" s="64">
        <v>0</v>
      </c>
    </row>
    <row r="4672" spans="1:10" x14ac:dyDescent="0.25">
      <c r="A4672" s="3" t="str">
        <f t="shared" si="72"/>
        <v>Load Control GroupSDP-C-19/9/2021 (3:58pm-5:00pm)15</v>
      </c>
      <c r="B4672" t="s">
        <v>71</v>
      </c>
      <c r="C4672" t="s">
        <v>108</v>
      </c>
      <c r="D4672" t="s">
        <v>173</v>
      </c>
      <c r="E4672" t="s">
        <v>188</v>
      </c>
      <c r="F4672" s="69">
        <v>60.862594604492188</v>
      </c>
      <c r="G4672" s="69">
        <v>59.672908782958984</v>
      </c>
      <c r="H4672" s="69">
        <v>0.87755835056304932</v>
      </c>
      <c r="I4672" s="69">
        <v>98.188888549804688</v>
      </c>
      <c r="J4672" s="64">
        <v>0</v>
      </c>
    </row>
    <row r="4673" spans="1:10" x14ac:dyDescent="0.25">
      <c r="A4673" s="3" t="str">
        <f t="shared" si="72"/>
        <v>Load Control GroupSDP-C-19/9/2021 (3:58pm-5:00pm)16</v>
      </c>
      <c r="B4673" t="s">
        <v>71</v>
      </c>
      <c r="C4673" t="s">
        <v>108</v>
      </c>
      <c r="D4673" t="s">
        <v>173</v>
      </c>
      <c r="E4673" t="s">
        <v>189</v>
      </c>
      <c r="F4673" s="69">
        <v>47.125637054443359</v>
      </c>
      <c r="G4673" s="69">
        <v>43.821701049804688</v>
      </c>
      <c r="H4673" s="69">
        <v>1.1748601198196411</v>
      </c>
      <c r="I4673" s="69">
        <v>98.851753234863281</v>
      </c>
      <c r="J4673" s="64">
        <v>0</v>
      </c>
    </row>
    <row r="4674" spans="1:10" x14ac:dyDescent="0.25">
      <c r="A4674" s="3" t="str">
        <f t="shared" si="72"/>
        <v>Load Control GroupSDP-C-19/9/2021 (3:58pm-5:00pm)17</v>
      </c>
      <c r="B4674" t="s">
        <v>71</v>
      </c>
      <c r="C4674" t="s">
        <v>108</v>
      </c>
      <c r="D4674" t="s">
        <v>173</v>
      </c>
      <c r="E4674" t="s">
        <v>190</v>
      </c>
      <c r="F4674" s="69">
        <v>32.580944061279297</v>
      </c>
      <c r="G4674" s="69">
        <v>25.437833786010742</v>
      </c>
      <c r="H4674" s="69">
        <v>1.2134068012237549</v>
      </c>
      <c r="I4674" s="69">
        <v>97.645660400390625</v>
      </c>
      <c r="J4674" s="64">
        <v>0</v>
      </c>
    </row>
    <row r="4675" spans="1:10" x14ac:dyDescent="0.25">
      <c r="A4675" s="3" t="str">
        <f t="shared" ref="A4675:A4738" si="73">B4675&amp;C4675&amp;D4675&amp;E4675</f>
        <v>Load Control GroupSDP-C-19/9/2021 (3:58pm-5:00pm)18</v>
      </c>
      <c r="B4675" t="s">
        <v>71</v>
      </c>
      <c r="C4675" t="s">
        <v>108</v>
      </c>
      <c r="D4675" t="s">
        <v>173</v>
      </c>
      <c r="E4675" t="s">
        <v>191</v>
      </c>
      <c r="F4675" s="69">
        <v>28.720178604125977</v>
      </c>
      <c r="G4675" s="69">
        <v>27.090644836425781</v>
      </c>
      <c r="H4675" s="69">
        <v>1.9038958549499512</v>
      </c>
      <c r="I4675" s="69">
        <v>96.96209716796875</v>
      </c>
      <c r="J4675" s="64">
        <v>0</v>
      </c>
    </row>
    <row r="4676" spans="1:10" x14ac:dyDescent="0.25">
      <c r="A4676" s="3" t="str">
        <f t="shared" si="73"/>
        <v>Load Control GroupSDP-C-19/9/2021 (3:58pm-5:00pm)19</v>
      </c>
      <c r="B4676" t="s">
        <v>71</v>
      </c>
      <c r="C4676" t="s">
        <v>108</v>
      </c>
      <c r="D4676" t="s">
        <v>173</v>
      </c>
      <c r="E4676" t="s">
        <v>192</v>
      </c>
      <c r="F4676" s="69">
        <v>25.932233810424805</v>
      </c>
      <c r="G4676" s="69">
        <v>25.613033294677734</v>
      </c>
      <c r="H4676" s="69">
        <v>1.5318262577056885</v>
      </c>
      <c r="I4676" s="69">
        <v>94.652053833007813</v>
      </c>
      <c r="J4676" s="64">
        <v>0</v>
      </c>
    </row>
    <row r="4677" spans="1:10" x14ac:dyDescent="0.25">
      <c r="A4677" s="3" t="str">
        <f t="shared" si="73"/>
        <v>Load Control GroupSDP-C-19/9/2021 (3:58pm-5:00pm)20</v>
      </c>
      <c r="B4677" t="s">
        <v>71</v>
      </c>
      <c r="C4677" t="s">
        <v>108</v>
      </c>
      <c r="D4677" t="s">
        <v>173</v>
      </c>
      <c r="E4677" t="s">
        <v>193</v>
      </c>
      <c r="F4677" s="69">
        <v>24.722101211547852</v>
      </c>
      <c r="G4677" s="69">
        <v>24.135169982910156</v>
      </c>
      <c r="H4677" s="69">
        <v>1.3644659519195557</v>
      </c>
      <c r="I4677" s="69">
        <v>90.957992553710938</v>
      </c>
      <c r="J4677" s="64">
        <v>0</v>
      </c>
    </row>
    <row r="4678" spans="1:10" x14ac:dyDescent="0.25">
      <c r="A4678" s="3" t="str">
        <f t="shared" si="73"/>
        <v>Load Control GroupSDP-C-19/9/2021 (3:58pm-5:00pm)21</v>
      </c>
      <c r="B4678" t="s">
        <v>71</v>
      </c>
      <c r="C4678" t="s">
        <v>108</v>
      </c>
      <c r="D4678" t="s">
        <v>173</v>
      </c>
      <c r="E4678" t="s">
        <v>194</v>
      </c>
      <c r="F4678" s="69">
        <v>21.388542175292969</v>
      </c>
      <c r="G4678" s="69">
        <v>21.705358505249023</v>
      </c>
      <c r="H4678" s="69">
        <v>0.87065845727920532</v>
      </c>
      <c r="I4678" s="69">
        <v>87.192085266113281</v>
      </c>
      <c r="J4678" s="64">
        <v>0</v>
      </c>
    </row>
    <row r="4679" spans="1:10" x14ac:dyDescent="0.25">
      <c r="A4679" s="3" t="str">
        <f t="shared" si="73"/>
        <v>Load Control GroupSDP-C-19/9/2021 (3:58pm-5:00pm)22</v>
      </c>
      <c r="B4679" t="s">
        <v>71</v>
      </c>
      <c r="C4679" t="s">
        <v>108</v>
      </c>
      <c r="D4679" t="s">
        <v>173</v>
      </c>
      <c r="E4679" t="s">
        <v>195</v>
      </c>
      <c r="F4679" s="69">
        <v>17.669225692749023</v>
      </c>
      <c r="G4679" s="69">
        <v>18.874246597290039</v>
      </c>
      <c r="H4679" s="69">
        <v>1.0747305154800415</v>
      </c>
      <c r="I4679" s="69">
        <v>84.322525024414063</v>
      </c>
      <c r="J4679" s="64">
        <v>0</v>
      </c>
    </row>
    <row r="4680" spans="1:10" x14ac:dyDescent="0.25">
      <c r="A4680" s="3" t="str">
        <f t="shared" si="73"/>
        <v>Load Control GroupSDP-C-19/9/2021 (3:58pm-5:00pm)23</v>
      </c>
      <c r="B4680" t="s">
        <v>71</v>
      </c>
      <c r="C4680" t="s">
        <v>108</v>
      </c>
      <c r="D4680" t="s">
        <v>173</v>
      </c>
      <c r="E4680" t="s">
        <v>196</v>
      </c>
      <c r="F4680" s="69">
        <v>15.278787612915039</v>
      </c>
      <c r="G4680" s="69">
        <v>16.689973831176758</v>
      </c>
      <c r="H4680" s="69">
        <v>1.2614328861236572</v>
      </c>
      <c r="I4680" s="69">
        <v>82.09649658203125</v>
      </c>
      <c r="J4680" s="64">
        <v>0</v>
      </c>
    </row>
    <row r="4681" spans="1:10" x14ac:dyDescent="0.25">
      <c r="A4681" s="3" t="str">
        <f t="shared" si="73"/>
        <v>Load Control GroupSDP-C-19/9/2021 (3:58pm-5:00pm)24</v>
      </c>
      <c r="B4681" t="s">
        <v>71</v>
      </c>
      <c r="C4681" t="s">
        <v>108</v>
      </c>
      <c r="D4681" t="s">
        <v>173</v>
      </c>
      <c r="E4681" t="s">
        <v>197</v>
      </c>
      <c r="F4681" s="69">
        <v>14.461394309997559</v>
      </c>
      <c r="G4681" s="69">
        <v>15.451436042785645</v>
      </c>
      <c r="H4681" s="69">
        <v>0.88047784566879272</v>
      </c>
      <c r="I4681" s="69">
        <v>79.836685180664063</v>
      </c>
      <c r="J4681" s="64">
        <v>0</v>
      </c>
    </row>
    <row r="4682" spans="1:10" x14ac:dyDescent="0.25">
      <c r="A4682" s="3" t="str">
        <f t="shared" si="73"/>
        <v>Load Control GroupSDP-C-1Average Event Day (5:00pm-6:00pm)1</v>
      </c>
      <c r="B4682" t="s">
        <v>71</v>
      </c>
      <c r="C4682" t="s">
        <v>108</v>
      </c>
      <c r="D4682" t="s">
        <v>167</v>
      </c>
      <c r="E4682" t="s">
        <v>174</v>
      </c>
      <c r="F4682" s="69">
        <v>12.586508750915527</v>
      </c>
      <c r="G4682" s="69">
        <v>12.674749374389648</v>
      </c>
      <c r="H4682" s="69">
        <v>0.206989586353302</v>
      </c>
      <c r="I4682" s="69">
        <v>76.57000732421875</v>
      </c>
      <c r="J4682" s="64">
        <v>0</v>
      </c>
    </row>
    <row r="4683" spans="1:10" x14ac:dyDescent="0.25">
      <c r="A4683" s="3" t="str">
        <f t="shared" si="73"/>
        <v>Load Control GroupSDP-C-1Average Event Day (5:00pm-6:00pm)2</v>
      </c>
      <c r="B4683" t="s">
        <v>71</v>
      </c>
      <c r="C4683" t="s">
        <v>108</v>
      </c>
      <c r="D4683" t="s">
        <v>167</v>
      </c>
      <c r="E4683" t="s">
        <v>175</v>
      </c>
      <c r="F4683" s="69">
        <v>12.458070755004883</v>
      </c>
      <c r="G4683" s="69">
        <v>12.672830581665039</v>
      </c>
      <c r="H4683" s="69">
        <v>0.18499870598316193</v>
      </c>
      <c r="I4683" s="69">
        <v>74.913604736328125</v>
      </c>
      <c r="J4683" s="64">
        <v>0</v>
      </c>
    </row>
    <row r="4684" spans="1:10" x14ac:dyDescent="0.25">
      <c r="A4684" s="3" t="str">
        <f t="shared" si="73"/>
        <v>Load Control GroupSDP-C-1Average Event Day (5:00pm-6:00pm)3</v>
      </c>
      <c r="B4684" t="s">
        <v>71</v>
      </c>
      <c r="C4684" t="s">
        <v>108</v>
      </c>
      <c r="D4684" t="s">
        <v>167</v>
      </c>
      <c r="E4684" t="s">
        <v>176</v>
      </c>
      <c r="F4684" s="69">
        <v>12.266090393066406</v>
      </c>
      <c r="G4684" s="69">
        <v>12.378716468811035</v>
      </c>
      <c r="H4684" s="69">
        <v>0.179910808801651</v>
      </c>
      <c r="I4684" s="69">
        <v>73.662384033203125</v>
      </c>
      <c r="J4684" s="64">
        <v>0</v>
      </c>
    </row>
    <row r="4685" spans="1:10" x14ac:dyDescent="0.25">
      <c r="A4685" s="3" t="str">
        <f t="shared" si="73"/>
        <v>Load Control GroupSDP-C-1Average Event Day (5:00pm-6:00pm)4</v>
      </c>
      <c r="B4685" t="s">
        <v>71</v>
      </c>
      <c r="C4685" t="s">
        <v>108</v>
      </c>
      <c r="D4685" t="s">
        <v>167</v>
      </c>
      <c r="E4685" t="s">
        <v>177</v>
      </c>
      <c r="F4685" s="69">
        <v>12.367703437805176</v>
      </c>
      <c r="G4685" s="69">
        <v>12.211743354797363</v>
      </c>
      <c r="H4685" s="69">
        <v>0.17874710261821747</v>
      </c>
      <c r="I4685" s="69">
        <v>72.907630920410156</v>
      </c>
      <c r="J4685" s="64">
        <v>0</v>
      </c>
    </row>
    <row r="4686" spans="1:10" x14ac:dyDescent="0.25">
      <c r="A4686" s="3" t="str">
        <f t="shared" si="73"/>
        <v>Load Control GroupSDP-C-1Average Event Day (5:00pm-6:00pm)5</v>
      </c>
      <c r="B4686" t="s">
        <v>71</v>
      </c>
      <c r="C4686" t="s">
        <v>108</v>
      </c>
      <c r="D4686" t="s">
        <v>167</v>
      </c>
      <c r="E4686" t="s">
        <v>178</v>
      </c>
      <c r="F4686" s="69">
        <v>12.977320671081543</v>
      </c>
      <c r="G4686" s="69">
        <v>12.692456245422363</v>
      </c>
      <c r="H4686" s="69">
        <v>0.17832443118095398</v>
      </c>
      <c r="I4686" s="69">
        <v>71.903205871582031</v>
      </c>
      <c r="J4686" s="64">
        <v>0</v>
      </c>
    </row>
    <row r="4687" spans="1:10" x14ac:dyDescent="0.25">
      <c r="A4687" s="3" t="str">
        <f t="shared" si="73"/>
        <v>Load Control GroupSDP-C-1Average Event Day (5:00pm-6:00pm)6</v>
      </c>
      <c r="B4687" t="s">
        <v>71</v>
      </c>
      <c r="C4687" t="s">
        <v>108</v>
      </c>
      <c r="D4687" t="s">
        <v>167</v>
      </c>
      <c r="E4687" t="s">
        <v>179</v>
      </c>
      <c r="F4687" s="69">
        <v>14.309725761413574</v>
      </c>
      <c r="G4687" s="69">
        <v>14.263802528381348</v>
      </c>
      <c r="H4687" s="69">
        <v>0.23710040748119354</v>
      </c>
      <c r="I4687" s="69">
        <v>71.299888610839844</v>
      </c>
      <c r="J4687" s="64">
        <v>0</v>
      </c>
    </row>
    <row r="4688" spans="1:10" x14ac:dyDescent="0.25">
      <c r="A4688" s="3" t="str">
        <f t="shared" si="73"/>
        <v>Load Control GroupSDP-C-1Average Event Day (5:00pm-6:00pm)7</v>
      </c>
      <c r="B4688" t="s">
        <v>71</v>
      </c>
      <c r="C4688" t="s">
        <v>108</v>
      </c>
      <c r="D4688" t="s">
        <v>167</v>
      </c>
      <c r="E4688" t="s">
        <v>180</v>
      </c>
      <c r="F4688" s="69">
        <v>17.782085418701172</v>
      </c>
      <c r="G4688" s="69">
        <v>18.062961578369141</v>
      </c>
      <c r="H4688" s="69">
        <v>0.33494806289672852</v>
      </c>
      <c r="I4688" s="69">
        <v>70.848731994628906</v>
      </c>
      <c r="J4688" s="64">
        <v>0</v>
      </c>
    </row>
    <row r="4689" spans="1:10" x14ac:dyDescent="0.25">
      <c r="A4689" s="3" t="str">
        <f t="shared" si="73"/>
        <v>Load Control GroupSDP-C-1Average Event Day (5:00pm-6:00pm)8</v>
      </c>
      <c r="B4689" t="s">
        <v>71</v>
      </c>
      <c r="C4689" t="s">
        <v>108</v>
      </c>
      <c r="D4689" t="s">
        <v>167</v>
      </c>
      <c r="E4689" t="s">
        <v>181</v>
      </c>
      <c r="F4689" s="69">
        <v>23.80799674987793</v>
      </c>
      <c r="G4689" s="69">
        <v>23.755632400512695</v>
      </c>
      <c r="H4689" s="69">
        <v>0.40613260865211487</v>
      </c>
      <c r="I4689" s="69">
        <v>71.425941467285156</v>
      </c>
      <c r="J4689" s="64">
        <v>0</v>
      </c>
    </row>
    <row r="4690" spans="1:10" x14ac:dyDescent="0.25">
      <c r="A4690" s="3" t="str">
        <f t="shared" si="73"/>
        <v>Load Control GroupSDP-C-1Average Event Day (5:00pm-6:00pm)9</v>
      </c>
      <c r="B4690" t="s">
        <v>71</v>
      </c>
      <c r="C4690" t="s">
        <v>108</v>
      </c>
      <c r="D4690" t="s">
        <v>167</v>
      </c>
      <c r="E4690" t="s">
        <v>182</v>
      </c>
      <c r="F4690" s="69">
        <v>30.282350540161133</v>
      </c>
      <c r="G4690" s="69">
        <v>29.943878173828125</v>
      </c>
      <c r="H4690" s="69">
        <v>0.4146212637424469</v>
      </c>
      <c r="I4690" s="69">
        <v>74.259681701660156</v>
      </c>
      <c r="J4690" s="64">
        <v>0</v>
      </c>
    </row>
    <row r="4691" spans="1:10" x14ac:dyDescent="0.25">
      <c r="A4691" s="3" t="str">
        <f t="shared" si="73"/>
        <v>Load Control GroupSDP-C-1Average Event Day (5:00pm-6:00pm)10</v>
      </c>
      <c r="B4691" t="s">
        <v>71</v>
      </c>
      <c r="C4691" t="s">
        <v>108</v>
      </c>
      <c r="D4691" t="s">
        <v>167</v>
      </c>
      <c r="E4691" t="s">
        <v>183</v>
      </c>
      <c r="F4691" s="69">
        <v>33.213729858398438</v>
      </c>
      <c r="G4691" s="69">
        <v>34.119037628173828</v>
      </c>
      <c r="H4691" s="69">
        <v>0.51300472021102905</v>
      </c>
      <c r="I4691" s="69">
        <v>78.922286987304688</v>
      </c>
      <c r="J4691" s="64">
        <v>0</v>
      </c>
    </row>
    <row r="4692" spans="1:10" x14ac:dyDescent="0.25">
      <c r="A4692" s="3" t="str">
        <f t="shared" si="73"/>
        <v>Load Control GroupSDP-C-1Average Event Day (5:00pm-6:00pm)11</v>
      </c>
      <c r="B4692" t="s">
        <v>71</v>
      </c>
      <c r="C4692" t="s">
        <v>108</v>
      </c>
      <c r="D4692" t="s">
        <v>167</v>
      </c>
      <c r="E4692" t="s">
        <v>184</v>
      </c>
      <c r="F4692" s="69">
        <v>35.300510406494141</v>
      </c>
      <c r="G4692" s="69">
        <v>36.490348815917969</v>
      </c>
      <c r="H4692" s="69">
        <v>0.51523441076278687</v>
      </c>
      <c r="I4692" s="69">
        <v>84.229164123535156</v>
      </c>
      <c r="J4692" s="64">
        <v>0</v>
      </c>
    </row>
    <row r="4693" spans="1:10" x14ac:dyDescent="0.25">
      <c r="A4693" s="3" t="str">
        <f t="shared" si="73"/>
        <v>Load Control GroupSDP-C-1Average Event Day (5:00pm-6:00pm)12</v>
      </c>
      <c r="B4693" t="s">
        <v>71</v>
      </c>
      <c r="C4693" t="s">
        <v>108</v>
      </c>
      <c r="D4693" t="s">
        <v>167</v>
      </c>
      <c r="E4693" t="s">
        <v>185</v>
      </c>
      <c r="F4693" s="69">
        <v>37.824058532714844</v>
      </c>
      <c r="G4693" s="69">
        <v>38.168609619140625</v>
      </c>
      <c r="H4693" s="69">
        <v>0.44347748160362244</v>
      </c>
      <c r="I4693" s="69">
        <v>89.403419494628906</v>
      </c>
      <c r="J4693" s="64">
        <v>0</v>
      </c>
    </row>
    <row r="4694" spans="1:10" x14ac:dyDescent="0.25">
      <c r="A4694" s="3" t="str">
        <f t="shared" si="73"/>
        <v>Load Control GroupSDP-C-1Average Event Day (5:00pm-6:00pm)13</v>
      </c>
      <c r="B4694" t="s">
        <v>71</v>
      </c>
      <c r="C4694" t="s">
        <v>108</v>
      </c>
      <c r="D4694" t="s">
        <v>167</v>
      </c>
      <c r="E4694" t="s">
        <v>186</v>
      </c>
      <c r="F4694" s="69">
        <v>39.571479797363281</v>
      </c>
      <c r="G4694" s="69">
        <v>39.402595520019531</v>
      </c>
      <c r="H4694" s="69">
        <v>0.18222798407077789</v>
      </c>
      <c r="I4694" s="69">
        <v>93.820930480957031</v>
      </c>
      <c r="J4694" s="64">
        <v>0</v>
      </c>
    </row>
    <row r="4695" spans="1:10" x14ac:dyDescent="0.25">
      <c r="A4695" s="3" t="str">
        <f t="shared" si="73"/>
        <v>Load Control GroupSDP-C-1Average Event Day (5:00pm-6:00pm)14</v>
      </c>
      <c r="B4695" t="s">
        <v>71</v>
      </c>
      <c r="C4695" t="s">
        <v>108</v>
      </c>
      <c r="D4695" t="s">
        <v>167</v>
      </c>
      <c r="E4695" t="s">
        <v>187</v>
      </c>
      <c r="F4695" s="69">
        <v>40.28753662109375</v>
      </c>
      <c r="G4695" s="69">
        <v>40.420726776123047</v>
      </c>
      <c r="H4695" s="69">
        <v>0.18708167970180511</v>
      </c>
      <c r="I4695" s="69">
        <v>96.78271484375</v>
      </c>
      <c r="J4695" s="64">
        <v>0</v>
      </c>
    </row>
    <row r="4696" spans="1:10" x14ac:dyDescent="0.25">
      <c r="A4696" s="3" t="str">
        <f t="shared" si="73"/>
        <v>Load Control GroupSDP-C-1Average Event Day (5:00pm-6:00pm)15</v>
      </c>
      <c r="B4696" t="s">
        <v>71</v>
      </c>
      <c r="C4696" t="s">
        <v>108</v>
      </c>
      <c r="D4696" t="s">
        <v>167</v>
      </c>
      <c r="E4696" t="s">
        <v>188</v>
      </c>
      <c r="F4696" s="69">
        <v>39.520065307617188</v>
      </c>
      <c r="G4696" s="69">
        <v>39.414154052734375</v>
      </c>
      <c r="H4696" s="69">
        <v>0.37352746725082397</v>
      </c>
      <c r="I4696" s="69">
        <v>99.188690185546875</v>
      </c>
      <c r="J4696" s="64">
        <v>0</v>
      </c>
    </row>
    <row r="4697" spans="1:10" x14ac:dyDescent="0.25">
      <c r="A4697" s="3" t="str">
        <f t="shared" si="73"/>
        <v>Load Control GroupSDP-C-1Average Event Day (5:00pm-6:00pm)16</v>
      </c>
      <c r="B4697" t="s">
        <v>71</v>
      </c>
      <c r="C4697" t="s">
        <v>108</v>
      </c>
      <c r="D4697" t="s">
        <v>167</v>
      </c>
      <c r="E4697" t="s">
        <v>189</v>
      </c>
      <c r="F4697" s="69">
        <v>35.041294097900391</v>
      </c>
      <c r="G4697" s="69">
        <v>34.650726318359375</v>
      </c>
      <c r="H4697" s="69">
        <v>0.51602083444595337</v>
      </c>
      <c r="I4697" s="69">
        <v>100.30455017089844</v>
      </c>
      <c r="J4697" s="64">
        <v>0</v>
      </c>
    </row>
    <row r="4698" spans="1:10" x14ac:dyDescent="0.25">
      <c r="A4698" s="3" t="str">
        <f t="shared" si="73"/>
        <v>Load Control GroupSDP-C-1Average Event Day (5:00pm-6:00pm)17</v>
      </c>
      <c r="B4698" t="s">
        <v>71</v>
      </c>
      <c r="C4698" t="s">
        <v>108</v>
      </c>
      <c r="D4698" t="s">
        <v>167</v>
      </c>
      <c r="E4698" t="s">
        <v>190</v>
      </c>
      <c r="F4698" s="69">
        <v>26.781118392944336</v>
      </c>
      <c r="G4698" s="69">
        <v>26.186203002929688</v>
      </c>
      <c r="H4698" s="69">
        <v>0.54838865995407104</v>
      </c>
      <c r="I4698" s="69">
        <v>99.722549438476563</v>
      </c>
      <c r="J4698" s="64">
        <v>0</v>
      </c>
    </row>
    <row r="4699" spans="1:10" x14ac:dyDescent="0.25">
      <c r="A4699" s="3" t="str">
        <f t="shared" si="73"/>
        <v>Load Control GroupSDP-C-1Average Event Day (5:00pm-6:00pm)18</v>
      </c>
      <c r="B4699" t="s">
        <v>71</v>
      </c>
      <c r="C4699" t="s">
        <v>108</v>
      </c>
      <c r="D4699" t="s">
        <v>167</v>
      </c>
      <c r="E4699" t="s">
        <v>191</v>
      </c>
      <c r="F4699" s="69">
        <v>22.744827270507813</v>
      </c>
      <c r="G4699" s="69">
        <v>19.0413818359375</v>
      </c>
      <c r="H4699" s="69">
        <v>0.53216743469238281</v>
      </c>
      <c r="I4699" s="69">
        <v>97.729988098144531</v>
      </c>
      <c r="J4699" s="64">
        <v>0</v>
      </c>
    </row>
    <row r="4700" spans="1:10" x14ac:dyDescent="0.25">
      <c r="A4700" s="3" t="str">
        <f t="shared" si="73"/>
        <v>Load Control GroupSDP-C-1Average Event Day (5:00pm-6:00pm)19</v>
      </c>
      <c r="B4700" t="s">
        <v>71</v>
      </c>
      <c r="C4700" t="s">
        <v>108</v>
      </c>
      <c r="D4700" t="s">
        <v>167</v>
      </c>
      <c r="E4700" t="s">
        <v>192</v>
      </c>
      <c r="F4700" s="69">
        <v>22.802574157714844</v>
      </c>
      <c r="G4700" s="69">
        <v>22.59197998046875</v>
      </c>
      <c r="H4700" s="69">
        <v>0.54822778701782227</v>
      </c>
      <c r="I4700" s="69">
        <v>97.131072998046875</v>
      </c>
      <c r="J4700" s="64">
        <v>0</v>
      </c>
    </row>
    <row r="4701" spans="1:10" x14ac:dyDescent="0.25">
      <c r="A4701" s="3" t="str">
        <f t="shared" si="73"/>
        <v>Load Control GroupSDP-C-1Average Event Day (5:00pm-6:00pm)20</v>
      </c>
      <c r="B4701" t="s">
        <v>71</v>
      </c>
      <c r="C4701" t="s">
        <v>108</v>
      </c>
      <c r="D4701" t="s">
        <v>167</v>
      </c>
      <c r="E4701" t="s">
        <v>193</v>
      </c>
      <c r="F4701" s="69">
        <v>21.790260314941406</v>
      </c>
      <c r="G4701" s="69">
        <v>21.518110275268555</v>
      </c>
      <c r="H4701" s="69">
        <v>0.4726199209690094</v>
      </c>
      <c r="I4701" s="69">
        <v>93.781730651855469</v>
      </c>
      <c r="J4701" s="64">
        <v>0</v>
      </c>
    </row>
    <row r="4702" spans="1:10" x14ac:dyDescent="0.25">
      <c r="A4702" s="3" t="str">
        <f t="shared" si="73"/>
        <v>Load Control GroupSDP-C-1Average Event Day (5:00pm-6:00pm)21</v>
      </c>
      <c r="B4702" t="s">
        <v>71</v>
      </c>
      <c r="C4702" t="s">
        <v>108</v>
      </c>
      <c r="D4702" t="s">
        <v>167</v>
      </c>
      <c r="E4702" t="s">
        <v>194</v>
      </c>
      <c r="F4702" s="69">
        <v>20.727197647094727</v>
      </c>
      <c r="G4702" s="69">
        <v>20.344976425170898</v>
      </c>
      <c r="H4702" s="69">
        <v>0.51307690143585205</v>
      </c>
      <c r="I4702" s="69">
        <v>89.095077514648438</v>
      </c>
      <c r="J4702" s="64">
        <v>0</v>
      </c>
    </row>
    <row r="4703" spans="1:10" x14ac:dyDescent="0.25">
      <c r="A4703" s="3" t="str">
        <f t="shared" si="73"/>
        <v>Load Control GroupSDP-C-1Average Event Day (5:00pm-6:00pm)22</v>
      </c>
      <c r="B4703" t="s">
        <v>71</v>
      </c>
      <c r="C4703" t="s">
        <v>108</v>
      </c>
      <c r="D4703" t="s">
        <v>167</v>
      </c>
      <c r="E4703" t="s">
        <v>195</v>
      </c>
      <c r="F4703" s="69">
        <v>18.458473205566406</v>
      </c>
      <c r="G4703" s="69">
        <v>18.202882766723633</v>
      </c>
      <c r="H4703" s="69">
        <v>0.42964655160903931</v>
      </c>
      <c r="I4703" s="69">
        <v>84.945632934570313</v>
      </c>
      <c r="J4703" s="64">
        <v>0</v>
      </c>
    </row>
    <row r="4704" spans="1:10" x14ac:dyDescent="0.25">
      <c r="A4704" s="3" t="str">
        <f t="shared" si="73"/>
        <v>Load Control GroupSDP-C-1Average Event Day (5:00pm-6:00pm)23</v>
      </c>
      <c r="B4704" t="s">
        <v>71</v>
      </c>
      <c r="C4704" t="s">
        <v>108</v>
      </c>
      <c r="D4704" t="s">
        <v>167</v>
      </c>
      <c r="E4704" t="s">
        <v>196</v>
      </c>
      <c r="F4704" s="69">
        <v>16.366159439086914</v>
      </c>
      <c r="G4704" s="69">
        <v>16.139917373657227</v>
      </c>
      <c r="H4704" s="69">
        <v>0.29720014333724976</v>
      </c>
      <c r="I4704" s="69">
        <v>82.519027709960938</v>
      </c>
      <c r="J4704" s="64">
        <v>0</v>
      </c>
    </row>
    <row r="4705" spans="1:10" x14ac:dyDescent="0.25">
      <c r="A4705" s="3" t="str">
        <f t="shared" si="73"/>
        <v>Load Control GroupSDP-C-1Average Event Day (5:00pm-6:00pm)24</v>
      </c>
      <c r="B4705" t="s">
        <v>71</v>
      </c>
      <c r="C4705" t="s">
        <v>108</v>
      </c>
      <c r="D4705" t="s">
        <v>167</v>
      </c>
      <c r="E4705" t="s">
        <v>197</v>
      </c>
      <c r="F4705" s="69">
        <v>14.904611587524414</v>
      </c>
      <c r="G4705" s="69">
        <v>14.703014373779297</v>
      </c>
      <c r="H4705" s="69">
        <v>0.30888974666595459</v>
      </c>
      <c r="I4705" s="69">
        <v>80.163055419921875</v>
      </c>
      <c r="J4705" s="64">
        <v>0</v>
      </c>
    </row>
    <row r="4706" spans="1:10" x14ac:dyDescent="0.25">
      <c r="A4706" s="3" t="str">
        <f t="shared" si="73"/>
        <v>Load Control GroupSDP-C-26/17/2021 (5:00pm-6:00pm)1</v>
      </c>
      <c r="B4706" t="s">
        <v>71</v>
      </c>
      <c r="C4706" t="s">
        <v>109</v>
      </c>
      <c r="D4706" t="s">
        <v>170</v>
      </c>
      <c r="E4706" t="s">
        <v>174</v>
      </c>
      <c r="F4706" s="69">
        <v>8.0889606475830078</v>
      </c>
      <c r="G4706" s="69">
        <v>7.9629325866699219</v>
      </c>
      <c r="H4706" s="69">
        <v>0.18946722149848938</v>
      </c>
      <c r="I4706" s="69">
        <v>68.951972961425781</v>
      </c>
      <c r="J4706" s="64">
        <v>0</v>
      </c>
    </row>
    <row r="4707" spans="1:10" x14ac:dyDescent="0.25">
      <c r="A4707" s="3" t="str">
        <f t="shared" si="73"/>
        <v>Load Control GroupSDP-C-26/17/2021 (5:00pm-6:00pm)2</v>
      </c>
      <c r="B4707" t="s">
        <v>71</v>
      </c>
      <c r="C4707" t="s">
        <v>109</v>
      </c>
      <c r="D4707" t="s">
        <v>170</v>
      </c>
      <c r="E4707" t="s">
        <v>175</v>
      </c>
      <c r="F4707" s="69">
        <v>7.8681178092956543</v>
      </c>
      <c r="G4707" s="69">
        <v>7.7945394515991211</v>
      </c>
      <c r="H4707" s="69">
        <v>0.17234398424625397</v>
      </c>
      <c r="I4707" s="69">
        <v>68.919906616210938</v>
      </c>
      <c r="J4707" s="64">
        <v>0</v>
      </c>
    </row>
    <row r="4708" spans="1:10" x14ac:dyDescent="0.25">
      <c r="A4708" s="3" t="str">
        <f t="shared" si="73"/>
        <v>Load Control GroupSDP-C-26/17/2021 (5:00pm-6:00pm)3</v>
      </c>
      <c r="B4708" t="s">
        <v>71</v>
      </c>
      <c r="C4708" t="s">
        <v>109</v>
      </c>
      <c r="D4708" t="s">
        <v>170</v>
      </c>
      <c r="E4708" t="s">
        <v>176</v>
      </c>
      <c r="F4708" s="69">
        <v>7.7957077026367188</v>
      </c>
      <c r="G4708" s="69">
        <v>7.6328368186950684</v>
      </c>
      <c r="H4708" s="69">
        <v>0.19367693364620209</v>
      </c>
      <c r="I4708" s="69">
        <v>68.708709716796875</v>
      </c>
      <c r="J4708" s="64">
        <v>0</v>
      </c>
    </row>
    <row r="4709" spans="1:10" x14ac:dyDescent="0.25">
      <c r="A4709" s="3" t="str">
        <f t="shared" si="73"/>
        <v>Load Control GroupSDP-C-26/17/2021 (5:00pm-6:00pm)4</v>
      </c>
      <c r="B4709" t="s">
        <v>71</v>
      </c>
      <c r="C4709" t="s">
        <v>109</v>
      </c>
      <c r="D4709" t="s">
        <v>170</v>
      </c>
      <c r="E4709" t="s">
        <v>177</v>
      </c>
      <c r="F4709" s="69">
        <v>7.8491363525390625</v>
      </c>
      <c r="G4709" s="69">
        <v>7.6318225860595703</v>
      </c>
      <c r="H4709" s="69">
        <v>0.24478378891944885</v>
      </c>
      <c r="I4709" s="69">
        <v>68.009239196777344</v>
      </c>
      <c r="J4709" s="64">
        <v>0</v>
      </c>
    </row>
    <row r="4710" spans="1:10" x14ac:dyDescent="0.25">
      <c r="A4710" s="3" t="str">
        <f t="shared" si="73"/>
        <v>Load Control GroupSDP-C-26/17/2021 (5:00pm-6:00pm)5</v>
      </c>
      <c r="B4710" t="s">
        <v>71</v>
      </c>
      <c r="C4710" t="s">
        <v>109</v>
      </c>
      <c r="D4710" t="s">
        <v>170</v>
      </c>
      <c r="E4710" t="s">
        <v>178</v>
      </c>
      <c r="F4710" s="69">
        <v>8.2842836380004883</v>
      </c>
      <c r="G4710" s="69">
        <v>7.9917707443237305</v>
      </c>
      <c r="H4710" s="69">
        <v>0.22227866947650909</v>
      </c>
      <c r="I4710" s="69">
        <v>67.521453857421875</v>
      </c>
      <c r="J4710" s="64">
        <v>0</v>
      </c>
    </row>
    <row r="4711" spans="1:10" x14ac:dyDescent="0.25">
      <c r="A4711" s="3" t="str">
        <f t="shared" si="73"/>
        <v>Load Control GroupSDP-C-26/17/2021 (5:00pm-6:00pm)6</v>
      </c>
      <c r="B4711" t="s">
        <v>71</v>
      </c>
      <c r="C4711" t="s">
        <v>109</v>
      </c>
      <c r="D4711" t="s">
        <v>170</v>
      </c>
      <c r="E4711" t="s">
        <v>179</v>
      </c>
      <c r="F4711" s="69">
        <v>8.7853527069091797</v>
      </c>
      <c r="G4711" s="69">
        <v>8.6997919082641602</v>
      </c>
      <c r="H4711" s="69">
        <v>0.292999267578125</v>
      </c>
      <c r="I4711" s="69">
        <v>66.989830017089844</v>
      </c>
      <c r="J4711" s="64">
        <v>0</v>
      </c>
    </row>
    <row r="4712" spans="1:10" x14ac:dyDescent="0.25">
      <c r="A4712" s="3" t="str">
        <f t="shared" si="73"/>
        <v>Load Control GroupSDP-C-26/17/2021 (5:00pm-6:00pm)7</v>
      </c>
      <c r="B4712" t="s">
        <v>71</v>
      </c>
      <c r="C4712" t="s">
        <v>109</v>
      </c>
      <c r="D4712" t="s">
        <v>170</v>
      </c>
      <c r="E4712" t="s">
        <v>180</v>
      </c>
      <c r="F4712" s="69">
        <v>11.53159236907959</v>
      </c>
      <c r="G4712" s="69">
        <v>11.575396537780762</v>
      </c>
      <c r="H4712" s="69">
        <v>0.37653011083602905</v>
      </c>
      <c r="I4712" s="69">
        <v>67.235694885253906</v>
      </c>
      <c r="J4712" s="64">
        <v>0</v>
      </c>
    </row>
    <row r="4713" spans="1:10" x14ac:dyDescent="0.25">
      <c r="A4713" s="3" t="str">
        <f t="shared" si="73"/>
        <v>Load Control GroupSDP-C-26/17/2021 (5:00pm-6:00pm)8</v>
      </c>
      <c r="B4713" t="s">
        <v>71</v>
      </c>
      <c r="C4713" t="s">
        <v>109</v>
      </c>
      <c r="D4713" t="s">
        <v>170</v>
      </c>
      <c r="E4713" t="s">
        <v>181</v>
      </c>
      <c r="F4713" s="69">
        <v>13.702836990356445</v>
      </c>
      <c r="G4713" s="69">
        <v>13.919259071350098</v>
      </c>
      <c r="H4713" s="69">
        <v>0.52983266115188599</v>
      </c>
      <c r="I4713" s="69">
        <v>69.885696411132813</v>
      </c>
      <c r="J4713" s="64">
        <v>0</v>
      </c>
    </row>
    <row r="4714" spans="1:10" x14ac:dyDescent="0.25">
      <c r="A4714" s="3" t="str">
        <f t="shared" si="73"/>
        <v>Load Control GroupSDP-C-26/17/2021 (5:00pm-6:00pm)9</v>
      </c>
      <c r="B4714" t="s">
        <v>71</v>
      </c>
      <c r="C4714" t="s">
        <v>109</v>
      </c>
      <c r="D4714" t="s">
        <v>170</v>
      </c>
      <c r="E4714" t="s">
        <v>182</v>
      </c>
      <c r="F4714" s="69">
        <v>15.787858009338379</v>
      </c>
      <c r="G4714" s="69">
        <v>16.628410339355469</v>
      </c>
      <c r="H4714" s="69">
        <v>0.70013833045959473</v>
      </c>
      <c r="I4714" s="69">
        <v>76.086181640625</v>
      </c>
      <c r="J4714" s="64">
        <v>0</v>
      </c>
    </row>
    <row r="4715" spans="1:10" x14ac:dyDescent="0.25">
      <c r="A4715" s="3" t="str">
        <f t="shared" si="73"/>
        <v>Load Control GroupSDP-C-26/17/2021 (5:00pm-6:00pm)10</v>
      </c>
      <c r="B4715" t="s">
        <v>71</v>
      </c>
      <c r="C4715" t="s">
        <v>109</v>
      </c>
      <c r="D4715" t="s">
        <v>170</v>
      </c>
      <c r="E4715" t="s">
        <v>183</v>
      </c>
      <c r="F4715" s="69">
        <v>16.626569747924805</v>
      </c>
      <c r="G4715" s="69">
        <v>17.832784652709961</v>
      </c>
      <c r="H4715" s="69">
        <v>0.7667233943939209</v>
      </c>
      <c r="I4715" s="69">
        <v>79.055648803710938</v>
      </c>
      <c r="J4715" s="64">
        <v>0</v>
      </c>
    </row>
    <row r="4716" spans="1:10" x14ac:dyDescent="0.25">
      <c r="A4716" s="3" t="str">
        <f t="shared" si="73"/>
        <v>Load Control GroupSDP-C-26/17/2021 (5:00pm-6:00pm)11</v>
      </c>
      <c r="B4716" t="s">
        <v>71</v>
      </c>
      <c r="C4716" t="s">
        <v>109</v>
      </c>
      <c r="D4716" t="s">
        <v>170</v>
      </c>
      <c r="E4716" t="s">
        <v>184</v>
      </c>
      <c r="F4716" s="69">
        <v>17.761623382568359</v>
      </c>
      <c r="G4716" s="69">
        <v>17.836818695068359</v>
      </c>
      <c r="H4716" s="69">
        <v>0.86795073747634888</v>
      </c>
      <c r="I4716" s="69">
        <v>76.443870544433594</v>
      </c>
      <c r="J4716" s="64">
        <v>0</v>
      </c>
    </row>
    <row r="4717" spans="1:10" x14ac:dyDescent="0.25">
      <c r="A4717" s="3" t="str">
        <f t="shared" si="73"/>
        <v>Load Control GroupSDP-C-26/17/2021 (5:00pm-6:00pm)12</v>
      </c>
      <c r="B4717" t="s">
        <v>71</v>
      </c>
      <c r="C4717" t="s">
        <v>109</v>
      </c>
      <c r="D4717" t="s">
        <v>170</v>
      </c>
      <c r="E4717" t="s">
        <v>185</v>
      </c>
      <c r="F4717" s="69">
        <v>17.940502166748047</v>
      </c>
      <c r="G4717" s="69">
        <v>17.803617477416992</v>
      </c>
      <c r="H4717" s="69">
        <v>0.6806456446647644</v>
      </c>
      <c r="I4717" s="69">
        <v>80.424156188964844</v>
      </c>
      <c r="J4717" s="64">
        <v>0</v>
      </c>
    </row>
    <row r="4718" spans="1:10" x14ac:dyDescent="0.25">
      <c r="A4718" s="3" t="str">
        <f t="shared" si="73"/>
        <v>Load Control GroupSDP-C-26/17/2021 (5:00pm-6:00pm)13</v>
      </c>
      <c r="B4718" t="s">
        <v>71</v>
      </c>
      <c r="C4718" t="s">
        <v>109</v>
      </c>
      <c r="D4718" t="s">
        <v>170</v>
      </c>
      <c r="E4718" t="s">
        <v>186</v>
      </c>
      <c r="F4718" s="69">
        <v>18.290023803710938</v>
      </c>
      <c r="G4718" s="69">
        <v>18.332366943359375</v>
      </c>
      <c r="H4718" s="69">
        <v>0.60499858856201172</v>
      </c>
      <c r="I4718" s="69">
        <v>84.350234985351563</v>
      </c>
      <c r="J4718" s="64">
        <v>0</v>
      </c>
    </row>
    <row r="4719" spans="1:10" x14ac:dyDescent="0.25">
      <c r="A4719" s="3" t="str">
        <f t="shared" si="73"/>
        <v>Load Control GroupSDP-C-26/17/2021 (5:00pm-6:00pm)14</v>
      </c>
      <c r="B4719" t="s">
        <v>71</v>
      </c>
      <c r="C4719" t="s">
        <v>109</v>
      </c>
      <c r="D4719" t="s">
        <v>170</v>
      </c>
      <c r="E4719" t="s">
        <v>187</v>
      </c>
      <c r="F4719" s="69">
        <v>18.882814407348633</v>
      </c>
      <c r="G4719" s="69">
        <v>19.217737197875977</v>
      </c>
      <c r="H4719" s="69">
        <v>0.50380218029022217</v>
      </c>
      <c r="I4719" s="69">
        <v>88.740867614746094</v>
      </c>
      <c r="J4719" s="64">
        <v>0</v>
      </c>
    </row>
    <row r="4720" spans="1:10" x14ac:dyDescent="0.25">
      <c r="A4720" s="3" t="str">
        <f t="shared" si="73"/>
        <v>Load Control GroupSDP-C-26/17/2021 (5:00pm-6:00pm)15</v>
      </c>
      <c r="B4720" t="s">
        <v>71</v>
      </c>
      <c r="C4720" t="s">
        <v>109</v>
      </c>
      <c r="D4720" t="s">
        <v>170</v>
      </c>
      <c r="E4720" t="s">
        <v>188</v>
      </c>
      <c r="F4720" s="69">
        <v>19.385406494140625</v>
      </c>
      <c r="G4720" s="69">
        <v>19.541374206542969</v>
      </c>
      <c r="H4720" s="69">
        <v>0.2438427060842514</v>
      </c>
      <c r="I4720" s="69">
        <v>92.920669555664063</v>
      </c>
      <c r="J4720" s="64">
        <v>0</v>
      </c>
    </row>
    <row r="4721" spans="1:10" x14ac:dyDescent="0.25">
      <c r="A4721" s="3" t="str">
        <f t="shared" si="73"/>
        <v>Load Control GroupSDP-C-26/17/2021 (5:00pm-6:00pm)16</v>
      </c>
      <c r="B4721" t="s">
        <v>71</v>
      </c>
      <c r="C4721" t="s">
        <v>109</v>
      </c>
      <c r="D4721" t="s">
        <v>170</v>
      </c>
      <c r="E4721" t="s">
        <v>189</v>
      </c>
      <c r="F4721" s="69">
        <v>18.575065612792969</v>
      </c>
      <c r="G4721" s="69">
        <v>18.419097900390625</v>
      </c>
      <c r="H4721" s="69">
        <v>0.2438427209854126</v>
      </c>
      <c r="I4721" s="69">
        <v>91.799514770507813</v>
      </c>
      <c r="J4721" s="64">
        <v>0</v>
      </c>
    </row>
    <row r="4722" spans="1:10" x14ac:dyDescent="0.25">
      <c r="A4722" s="3" t="str">
        <f t="shared" si="73"/>
        <v>Load Control GroupSDP-C-26/17/2021 (5:00pm-6:00pm)17</v>
      </c>
      <c r="B4722" t="s">
        <v>71</v>
      </c>
      <c r="C4722" t="s">
        <v>109</v>
      </c>
      <c r="D4722" t="s">
        <v>170</v>
      </c>
      <c r="E4722" t="s">
        <v>190</v>
      </c>
      <c r="F4722" s="69">
        <v>15.597322463989258</v>
      </c>
      <c r="G4722" s="69">
        <v>15.526622772216797</v>
      </c>
      <c r="H4722" s="69">
        <v>0.4690394401550293</v>
      </c>
      <c r="I4722" s="69">
        <v>90.1798095703125</v>
      </c>
      <c r="J4722" s="64">
        <v>0</v>
      </c>
    </row>
    <row r="4723" spans="1:10" x14ac:dyDescent="0.25">
      <c r="A4723" s="3" t="str">
        <f t="shared" si="73"/>
        <v>Load Control GroupSDP-C-26/17/2021 (5:00pm-6:00pm)18</v>
      </c>
      <c r="B4723" t="s">
        <v>71</v>
      </c>
      <c r="C4723" t="s">
        <v>109</v>
      </c>
      <c r="D4723" t="s">
        <v>170</v>
      </c>
      <c r="E4723" t="s">
        <v>191</v>
      </c>
      <c r="F4723" s="69">
        <v>13.447035789489746</v>
      </c>
      <c r="G4723" s="69">
        <v>12.28862190246582</v>
      </c>
      <c r="H4723" s="69">
        <v>0.52677756547927856</v>
      </c>
      <c r="I4723" s="69">
        <v>88.28521728515625</v>
      </c>
      <c r="J4723" s="64">
        <v>0</v>
      </c>
    </row>
    <row r="4724" spans="1:10" x14ac:dyDescent="0.25">
      <c r="A4724" s="3" t="str">
        <f t="shared" si="73"/>
        <v>Load Control GroupSDP-C-26/17/2021 (5:00pm-6:00pm)19</v>
      </c>
      <c r="B4724" t="s">
        <v>71</v>
      </c>
      <c r="C4724" t="s">
        <v>109</v>
      </c>
      <c r="D4724" t="s">
        <v>170</v>
      </c>
      <c r="E4724" t="s">
        <v>192</v>
      </c>
      <c r="F4724" s="69">
        <v>12.132660865783691</v>
      </c>
      <c r="G4724" s="69">
        <v>11.890096664428711</v>
      </c>
      <c r="H4724" s="69">
        <v>0.53059351444244385</v>
      </c>
      <c r="I4724" s="69">
        <v>85.860092163085938</v>
      </c>
      <c r="J4724" s="64">
        <v>0</v>
      </c>
    </row>
    <row r="4725" spans="1:10" x14ac:dyDescent="0.25">
      <c r="A4725" s="3" t="str">
        <f t="shared" si="73"/>
        <v>Load Control GroupSDP-C-26/17/2021 (5:00pm-6:00pm)20</v>
      </c>
      <c r="B4725" t="s">
        <v>71</v>
      </c>
      <c r="C4725" t="s">
        <v>109</v>
      </c>
      <c r="D4725" t="s">
        <v>170</v>
      </c>
      <c r="E4725" t="s">
        <v>193</v>
      </c>
      <c r="F4725" s="69">
        <v>11.561721801757813</v>
      </c>
      <c r="G4725" s="69">
        <v>11.331146240234375</v>
      </c>
      <c r="H4725" s="69">
        <v>0.51407068967819214</v>
      </c>
      <c r="I4725" s="69">
        <v>82.590141296386719</v>
      </c>
      <c r="J4725" s="64">
        <v>0</v>
      </c>
    </row>
    <row r="4726" spans="1:10" x14ac:dyDescent="0.25">
      <c r="A4726" s="3" t="str">
        <f t="shared" si="73"/>
        <v>Load Control GroupSDP-C-26/17/2021 (5:00pm-6:00pm)21</v>
      </c>
      <c r="B4726" t="s">
        <v>71</v>
      </c>
      <c r="C4726" t="s">
        <v>109</v>
      </c>
      <c r="D4726" t="s">
        <v>170</v>
      </c>
      <c r="E4726" t="s">
        <v>194</v>
      </c>
      <c r="F4726" s="69">
        <v>11.015209197998047</v>
      </c>
      <c r="G4726" s="69">
        <v>10.72389030456543</v>
      </c>
      <c r="H4726" s="69">
        <v>0.45273381471633911</v>
      </c>
      <c r="I4726" s="69">
        <v>78.269950866699219</v>
      </c>
      <c r="J4726" s="64">
        <v>0</v>
      </c>
    </row>
    <row r="4727" spans="1:10" x14ac:dyDescent="0.25">
      <c r="A4727" s="3" t="str">
        <f t="shared" si="73"/>
        <v>Load Control GroupSDP-C-26/17/2021 (5:00pm-6:00pm)22</v>
      </c>
      <c r="B4727" t="s">
        <v>71</v>
      </c>
      <c r="C4727" t="s">
        <v>109</v>
      </c>
      <c r="D4727" t="s">
        <v>170</v>
      </c>
      <c r="E4727" t="s">
        <v>195</v>
      </c>
      <c r="F4727" s="69">
        <v>10.143866539001465</v>
      </c>
      <c r="G4727" s="69">
        <v>9.5829286575317383</v>
      </c>
      <c r="H4727" s="69">
        <v>0.36743107438087463</v>
      </c>
      <c r="I4727" s="69">
        <v>73.819709777832031</v>
      </c>
      <c r="J4727" s="64">
        <v>0</v>
      </c>
    </row>
    <row r="4728" spans="1:10" x14ac:dyDescent="0.25">
      <c r="A4728" s="3" t="str">
        <f t="shared" si="73"/>
        <v>Load Control GroupSDP-C-26/17/2021 (5:00pm-6:00pm)23</v>
      </c>
      <c r="B4728" t="s">
        <v>71</v>
      </c>
      <c r="C4728" t="s">
        <v>109</v>
      </c>
      <c r="D4728" t="s">
        <v>170</v>
      </c>
      <c r="E4728" t="s">
        <v>196</v>
      </c>
      <c r="F4728" s="69">
        <v>9.0228557586669922</v>
      </c>
      <c r="G4728" s="69">
        <v>8.6498193740844727</v>
      </c>
      <c r="H4728" s="69">
        <v>0.29017078876495361</v>
      </c>
      <c r="I4728" s="69">
        <v>70.896369934082031</v>
      </c>
      <c r="J4728" s="64">
        <v>0</v>
      </c>
    </row>
    <row r="4729" spans="1:10" x14ac:dyDescent="0.25">
      <c r="A4729" s="3" t="str">
        <f t="shared" si="73"/>
        <v>Load Control GroupSDP-C-26/17/2021 (5:00pm-6:00pm)24</v>
      </c>
      <c r="B4729" t="s">
        <v>71</v>
      </c>
      <c r="C4729" t="s">
        <v>109</v>
      </c>
      <c r="D4729" t="s">
        <v>170</v>
      </c>
      <c r="E4729" t="s">
        <v>197</v>
      </c>
      <c r="F4729" s="69">
        <v>8.4349203109741211</v>
      </c>
      <c r="G4729" s="69">
        <v>8.2209453582763672</v>
      </c>
      <c r="H4729" s="69">
        <v>0.34625887870788574</v>
      </c>
      <c r="I4729" s="69">
        <v>68.57025146484375</v>
      </c>
      <c r="J4729" s="64">
        <v>0</v>
      </c>
    </row>
    <row r="4730" spans="1:10" x14ac:dyDescent="0.25">
      <c r="A4730" s="3" t="str">
        <f t="shared" si="73"/>
        <v>Load Control GroupSDP-C-27/9/2021 (5:50pm-8:55pm)1</v>
      </c>
      <c r="B4730" t="s">
        <v>71</v>
      </c>
      <c r="C4730" t="s">
        <v>109</v>
      </c>
      <c r="D4730" t="s">
        <v>171</v>
      </c>
      <c r="E4730" t="s">
        <v>174</v>
      </c>
      <c r="F4730" s="69">
        <v>8.7145299911499023</v>
      </c>
      <c r="G4730" s="69">
        <v>8.6045255661010742</v>
      </c>
      <c r="H4730" s="69">
        <v>0.19164900481700897</v>
      </c>
      <c r="I4730" s="69">
        <v>72.800003051757813</v>
      </c>
      <c r="J4730" s="64">
        <v>0</v>
      </c>
    </row>
    <row r="4731" spans="1:10" x14ac:dyDescent="0.25">
      <c r="A4731" s="3" t="str">
        <f t="shared" si="73"/>
        <v>Load Control GroupSDP-C-27/9/2021 (5:50pm-8:55pm)2</v>
      </c>
      <c r="B4731" t="s">
        <v>71</v>
      </c>
      <c r="C4731" t="s">
        <v>109</v>
      </c>
      <c r="D4731" t="s">
        <v>171</v>
      </c>
      <c r="E4731" t="s">
        <v>175</v>
      </c>
      <c r="F4731" s="69">
        <v>8.6382951736450195</v>
      </c>
      <c r="G4731" s="69">
        <v>8.4009885787963867</v>
      </c>
      <c r="H4731" s="69">
        <v>0.17855867743492126</v>
      </c>
      <c r="I4731" s="69">
        <v>71.699996948242188</v>
      </c>
      <c r="J4731" s="64">
        <v>0</v>
      </c>
    </row>
    <row r="4732" spans="1:10" x14ac:dyDescent="0.25">
      <c r="A4732" s="3" t="str">
        <f t="shared" si="73"/>
        <v>Load Control GroupSDP-C-27/9/2021 (5:50pm-8:55pm)3</v>
      </c>
      <c r="B4732" t="s">
        <v>71</v>
      </c>
      <c r="C4732" t="s">
        <v>109</v>
      </c>
      <c r="D4732" t="s">
        <v>171</v>
      </c>
      <c r="E4732" t="s">
        <v>176</v>
      </c>
      <c r="F4732" s="69">
        <v>8.2887496948242188</v>
      </c>
      <c r="G4732" s="69">
        <v>8.2342739105224609</v>
      </c>
      <c r="H4732" s="69">
        <v>0.19898201525211334</v>
      </c>
      <c r="I4732" s="69">
        <v>70.5</v>
      </c>
      <c r="J4732" s="64">
        <v>0</v>
      </c>
    </row>
    <row r="4733" spans="1:10" x14ac:dyDescent="0.25">
      <c r="A4733" s="3" t="str">
        <f t="shared" si="73"/>
        <v>Load Control GroupSDP-C-27/9/2021 (5:50pm-8:55pm)4</v>
      </c>
      <c r="B4733" t="s">
        <v>71</v>
      </c>
      <c r="C4733" t="s">
        <v>109</v>
      </c>
      <c r="D4733" t="s">
        <v>171</v>
      </c>
      <c r="E4733" t="s">
        <v>177</v>
      </c>
      <c r="F4733" s="69">
        <v>8.3570175170898438</v>
      </c>
      <c r="G4733" s="69">
        <v>8.1655960083007813</v>
      </c>
      <c r="H4733" s="69">
        <v>0.19276143610477448</v>
      </c>
      <c r="I4733" s="69">
        <v>69.879997253417969</v>
      </c>
      <c r="J4733" s="64">
        <v>0</v>
      </c>
    </row>
    <row r="4734" spans="1:10" x14ac:dyDescent="0.25">
      <c r="A4734" s="3" t="str">
        <f t="shared" si="73"/>
        <v>Load Control GroupSDP-C-27/9/2021 (5:50pm-8:55pm)5</v>
      </c>
      <c r="B4734" t="s">
        <v>71</v>
      </c>
      <c r="C4734" t="s">
        <v>109</v>
      </c>
      <c r="D4734" t="s">
        <v>171</v>
      </c>
      <c r="E4734" t="s">
        <v>178</v>
      </c>
      <c r="F4734" s="69">
        <v>8.575779914855957</v>
      </c>
      <c r="G4734" s="69">
        <v>8.4143552780151367</v>
      </c>
      <c r="H4734" s="69">
        <v>0.19261962175369263</v>
      </c>
      <c r="I4734" s="69">
        <v>68.919998168945313</v>
      </c>
      <c r="J4734" s="64">
        <v>0</v>
      </c>
    </row>
    <row r="4735" spans="1:10" x14ac:dyDescent="0.25">
      <c r="A4735" s="3" t="str">
        <f t="shared" si="73"/>
        <v>Load Control GroupSDP-C-27/9/2021 (5:50pm-8:55pm)6</v>
      </c>
      <c r="B4735" t="s">
        <v>71</v>
      </c>
      <c r="C4735" t="s">
        <v>109</v>
      </c>
      <c r="D4735" t="s">
        <v>171</v>
      </c>
      <c r="E4735" t="s">
        <v>179</v>
      </c>
      <c r="F4735" s="69">
        <v>9.4226741790771484</v>
      </c>
      <c r="G4735" s="69">
        <v>9.3961458206176758</v>
      </c>
      <c r="H4735" s="69">
        <v>0.21660864353179932</v>
      </c>
      <c r="I4735" s="69">
        <v>68.430000305175781</v>
      </c>
      <c r="J4735" s="64">
        <v>0</v>
      </c>
    </row>
    <row r="4736" spans="1:10" x14ac:dyDescent="0.25">
      <c r="A4736" s="3" t="str">
        <f t="shared" si="73"/>
        <v>Load Control GroupSDP-C-27/9/2021 (5:50pm-8:55pm)7</v>
      </c>
      <c r="B4736" t="s">
        <v>71</v>
      </c>
      <c r="C4736" t="s">
        <v>109</v>
      </c>
      <c r="D4736" t="s">
        <v>171</v>
      </c>
      <c r="E4736" t="s">
        <v>180</v>
      </c>
      <c r="F4736" s="69">
        <v>11.553584098815918</v>
      </c>
      <c r="G4736" s="69">
        <v>12.223663330078125</v>
      </c>
      <c r="H4736" s="69">
        <v>0.35240733623504639</v>
      </c>
      <c r="I4736" s="69">
        <v>67.75</v>
      </c>
      <c r="J4736" s="64">
        <v>0</v>
      </c>
    </row>
    <row r="4737" spans="1:10" x14ac:dyDescent="0.25">
      <c r="A4737" s="3" t="str">
        <f t="shared" si="73"/>
        <v>Load Control GroupSDP-C-27/9/2021 (5:50pm-8:55pm)8</v>
      </c>
      <c r="B4737" t="s">
        <v>71</v>
      </c>
      <c r="C4737" t="s">
        <v>109</v>
      </c>
      <c r="D4737" t="s">
        <v>171</v>
      </c>
      <c r="E4737" t="s">
        <v>181</v>
      </c>
      <c r="F4737" s="69">
        <v>13.793353080749512</v>
      </c>
      <c r="G4737" s="69">
        <v>14.430174827575684</v>
      </c>
      <c r="H4737" s="69">
        <v>0.42500656843185425</v>
      </c>
      <c r="I4737" s="69">
        <v>67.599998474121094</v>
      </c>
      <c r="J4737" s="64">
        <v>0</v>
      </c>
    </row>
    <row r="4738" spans="1:10" x14ac:dyDescent="0.25">
      <c r="A4738" s="3" t="str">
        <f t="shared" si="73"/>
        <v>Load Control GroupSDP-C-27/9/2021 (5:50pm-8:55pm)9</v>
      </c>
      <c r="B4738" t="s">
        <v>71</v>
      </c>
      <c r="C4738" t="s">
        <v>109</v>
      </c>
      <c r="D4738" t="s">
        <v>171</v>
      </c>
      <c r="E4738" t="s">
        <v>182</v>
      </c>
      <c r="F4738" s="69">
        <v>16.078237533569336</v>
      </c>
      <c r="G4738" s="69">
        <v>16.171989440917969</v>
      </c>
      <c r="H4738" s="69">
        <v>0.5145183801651001</v>
      </c>
      <c r="I4738" s="69">
        <v>69.790000915527344</v>
      </c>
      <c r="J4738" s="64">
        <v>0</v>
      </c>
    </row>
    <row r="4739" spans="1:10" x14ac:dyDescent="0.25">
      <c r="A4739" s="3" t="str">
        <f t="shared" ref="A4739:A4802" si="74">B4739&amp;C4739&amp;D4739&amp;E4739</f>
        <v>Load Control GroupSDP-C-27/9/2021 (5:50pm-8:55pm)10</v>
      </c>
      <c r="B4739" t="s">
        <v>71</v>
      </c>
      <c r="C4739" t="s">
        <v>109</v>
      </c>
      <c r="D4739" t="s">
        <v>171</v>
      </c>
      <c r="E4739" t="s">
        <v>183</v>
      </c>
      <c r="F4739" s="69">
        <v>17.533246994018555</v>
      </c>
      <c r="G4739" s="69">
        <v>17.065591812133789</v>
      </c>
      <c r="H4739" s="69">
        <v>0.6525084376335144</v>
      </c>
      <c r="I4739" s="69">
        <v>72.300003051757813</v>
      </c>
      <c r="J4739" s="64">
        <v>0</v>
      </c>
    </row>
    <row r="4740" spans="1:10" x14ac:dyDescent="0.25">
      <c r="A4740" s="3" t="str">
        <f t="shared" si="74"/>
        <v>Load Control GroupSDP-C-27/9/2021 (5:50pm-8:55pm)11</v>
      </c>
      <c r="B4740" t="s">
        <v>71</v>
      </c>
      <c r="C4740" t="s">
        <v>109</v>
      </c>
      <c r="D4740" t="s">
        <v>171</v>
      </c>
      <c r="E4740" t="s">
        <v>184</v>
      </c>
      <c r="F4740" s="69">
        <v>18.632190704345703</v>
      </c>
      <c r="G4740" s="69">
        <v>17.973207473754883</v>
      </c>
      <c r="H4740" s="69">
        <v>0.59427106380462646</v>
      </c>
      <c r="I4740" s="69">
        <v>84.189010620117188</v>
      </c>
      <c r="J4740" s="64">
        <v>0</v>
      </c>
    </row>
    <row r="4741" spans="1:10" x14ac:dyDescent="0.25">
      <c r="A4741" s="3" t="str">
        <f t="shared" si="74"/>
        <v>Load Control GroupSDP-C-27/9/2021 (5:50pm-8:55pm)12</v>
      </c>
      <c r="B4741" t="s">
        <v>71</v>
      </c>
      <c r="C4741" t="s">
        <v>109</v>
      </c>
      <c r="D4741" t="s">
        <v>171</v>
      </c>
      <c r="E4741" t="s">
        <v>185</v>
      </c>
      <c r="F4741" s="69">
        <v>19.045831680297852</v>
      </c>
      <c r="G4741" s="69">
        <v>18.857675552368164</v>
      </c>
      <c r="H4741" s="69">
        <v>0.59564638137817383</v>
      </c>
      <c r="I4741" s="69">
        <v>88.064102172851563</v>
      </c>
      <c r="J4741" s="64">
        <v>0</v>
      </c>
    </row>
    <row r="4742" spans="1:10" x14ac:dyDescent="0.25">
      <c r="A4742" s="3" t="str">
        <f t="shared" si="74"/>
        <v>Load Control GroupSDP-C-27/9/2021 (5:50pm-8:55pm)13</v>
      </c>
      <c r="B4742" t="s">
        <v>71</v>
      </c>
      <c r="C4742" t="s">
        <v>109</v>
      </c>
      <c r="D4742" t="s">
        <v>171</v>
      </c>
      <c r="E4742" t="s">
        <v>186</v>
      </c>
      <c r="F4742" s="69">
        <v>19.580097198486328</v>
      </c>
      <c r="G4742" s="69">
        <v>19.324989318847656</v>
      </c>
      <c r="H4742" s="69">
        <v>0.80074089765548706</v>
      </c>
      <c r="I4742" s="69">
        <v>91.410255432128906</v>
      </c>
      <c r="J4742" s="64">
        <v>0</v>
      </c>
    </row>
    <row r="4743" spans="1:10" x14ac:dyDescent="0.25">
      <c r="A4743" s="3" t="str">
        <f t="shared" si="74"/>
        <v>Load Control GroupSDP-C-27/9/2021 (5:50pm-8:55pm)14</v>
      </c>
      <c r="B4743" t="s">
        <v>71</v>
      </c>
      <c r="C4743" t="s">
        <v>109</v>
      </c>
      <c r="D4743" t="s">
        <v>171</v>
      </c>
      <c r="E4743" t="s">
        <v>187</v>
      </c>
      <c r="F4743" s="69">
        <v>20.350616455078125</v>
      </c>
      <c r="G4743" s="69">
        <v>19.854440689086914</v>
      </c>
      <c r="H4743" s="69">
        <v>0.874317467212677</v>
      </c>
      <c r="I4743" s="69">
        <v>94.339195251464844</v>
      </c>
      <c r="J4743" s="64">
        <v>0</v>
      </c>
    </row>
    <row r="4744" spans="1:10" x14ac:dyDescent="0.25">
      <c r="A4744" s="3" t="str">
        <f t="shared" si="74"/>
        <v>Load Control GroupSDP-C-27/9/2021 (5:50pm-8:55pm)15</v>
      </c>
      <c r="B4744" t="s">
        <v>71</v>
      </c>
      <c r="C4744" t="s">
        <v>109</v>
      </c>
      <c r="D4744" t="s">
        <v>171</v>
      </c>
      <c r="E4744" t="s">
        <v>188</v>
      </c>
      <c r="F4744" s="69">
        <v>19.805004119873047</v>
      </c>
      <c r="G4744" s="69">
        <v>19.711742401123047</v>
      </c>
      <c r="H4744" s="69">
        <v>0.25245761871337891</v>
      </c>
      <c r="I4744" s="69">
        <v>94.563003540039063</v>
      </c>
      <c r="J4744" s="64">
        <v>0</v>
      </c>
    </row>
    <row r="4745" spans="1:10" x14ac:dyDescent="0.25">
      <c r="A4745" s="3" t="str">
        <f t="shared" si="74"/>
        <v>Load Control GroupSDP-C-27/9/2021 (5:50pm-8:55pm)16</v>
      </c>
      <c r="B4745" t="s">
        <v>71</v>
      </c>
      <c r="C4745" t="s">
        <v>109</v>
      </c>
      <c r="D4745" t="s">
        <v>171</v>
      </c>
      <c r="E4745" t="s">
        <v>189</v>
      </c>
      <c r="F4745" s="69">
        <v>18.819423675537109</v>
      </c>
      <c r="G4745" s="69">
        <v>18.912685394287109</v>
      </c>
      <c r="H4745" s="69">
        <v>0.25245761871337891</v>
      </c>
      <c r="I4745" s="69">
        <v>94.224906921386719</v>
      </c>
      <c r="J4745" s="64">
        <v>0</v>
      </c>
    </row>
    <row r="4746" spans="1:10" x14ac:dyDescent="0.25">
      <c r="A4746" s="3" t="str">
        <f t="shared" si="74"/>
        <v>Load Control GroupSDP-C-27/9/2021 (5:50pm-8:55pm)17</v>
      </c>
      <c r="B4746" t="s">
        <v>71</v>
      </c>
      <c r="C4746" t="s">
        <v>109</v>
      </c>
      <c r="D4746" t="s">
        <v>171</v>
      </c>
      <c r="E4746" t="s">
        <v>190</v>
      </c>
      <c r="F4746" s="69">
        <v>16.865230560302734</v>
      </c>
      <c r="G4746" s="69">
        <v>16.145225524902344</v>
      </c>
      <c r="H4746" s="69">
        <v>0.53810197114944458</v>
      </c>
      <c r="I4746" s="69">
        <v>93.902565002441406</v>
      </c>
      <c r="J4746" s="64">
        <v>0</v>
      </c>
    </row>
    <row r="4747" spans="1:10" x14ac:dyDescent="0.25">
      <c r="A4747" s="3" t="str">
        <f t="shared" si="74"/>
        <v>Load Control GroupSDP-C-27/9/2021 (5:50pm-8:55pm)18</v>
      </c>
      <c r="B4747" t="s">
        <v>71</v>
      </c>
      <c r="C4747" t="s">
        <v>109</v>
      </c>
      <c r="D4747" t="s">
        <v>171</v>
      </c>
      <c r="E4747" t="s">
        <v>191</v>
      </c>
      <c r="F4747" s="69">
        <v>15.02576732635498</v>
      </c>
      <c r="G4747" s="69">
        <v>13.926886558532715</v>
      </c>
      <c r="H4747" s="69">
        <v>0.72698682546615601</v>
      </c>
      <c r="I4747" s="69">
        <v>92.951278686523438</v>
      </c>
      <c r="J4747" s="64">
        <v>0</v>
      </c>
    </row>
    <row r="4748" spans="1:10" x14ac:dyDescent="0.25">
      <c r="A4748" s="3" t="str">
        <f t="shared" si="74"/>
        <v>Load Control GroupSDP-C-27/9/2021 (5:50pm-8:55pm)19</v>
      </c>
      <c r="B4748" t="s">
        <v>71</v>
      </c>
      <c r="C4748" t="s">
        <v>109</v>
      </c>
      <c r="D4748" t="s">
        <v>171</v>
      </c>
      <c r="E4748" t="s">
        <v>192</v>
      </c>
      <c r="F4748" s="69">
        <v>12.907767295837402</v>
      </c>
      <c r="G4748" s="69">
        <v>11.61698055267334</v>
      </c>
      <c r="H4748" s="69">
        <v>0.4152090847492218</v>
      </c>
      <c r="I4748" s="69">
        <v>90.993408203125</v>
      </c>
      <c r="J4748" s="64">
        <v>0</v>
      </c>
    </row>
    <row r="4749" spans="1:10" x14ac:dyDescent="0.25">
      <c r="A4749" s="3" t="str">
        <f t="shared" si="74"/>
        <v>Load Control GroupSDP-C-27/9/2021 (5:50pm-8:55pm)20</v>
      </c>
      <c r="B4749" t="s">
        <v>71</v>
      </c>
      <c r="C4749" t="s">
        <v>109</v>
      </c>
      <c r="D4749" t="s">
        <v>171</v>
      </c>
      <c r="E4749" t="s">
        <v>193</v>
      </c>
      <c r="F4749" s="69">
        <v>11.679281234741211</v>
      </c>
      <c r="G4749" s="69">
        <v>11.22994327545166</v>
      </c>
      <c r="H4749" s="69">
        <v>0.44983136653900146</v>
      </c>
      <c r="I4749" s="69">
        <v>87.984245300292969</v>
      </c>
      <c r="J4749" s="64">
        <v>0</v>
      </c>
    </row>
    <row r="4750" spans="1:10" x14ac:dyDescent="0.25">
      <c r="A4750" s="3" t="str">
        <f t="shared" si="74"/>
        <v>Load Control GroupSDP-C-27/9/2021 (5:50pm-8:55pm)21</v>
      </c>
      <c r="B4750" t="s">
        <v>71</v>
      </c>
      <c r="C4750" t="s">
        <v>109</v>
      </c>
      <c r="D4750" t="s">
        <v>171</v>
      </c>
      <c r="E4750" t="s">
        <v>194</v>
      </c>
      <c r="F4750" s="69">
        <v>11.412417411804199</v>
      </c>
      <c r="G4750" s="69">
        <v>10.785482406616211</v>
      </c>
      <c r="H4750" s="69">
        <v>0.37063288688659668</v>
      </c>
      <c r="I4750" s="69">
        <v>83.961906433105469</v>
      </c>
      <c r="J4750" s="64">
        <v>0</v>
      </c>
    </row>
    <row r="4751" spans="1:10" x14ac:dyDescent="0.25">
      <c r="A4751" s="3" t="str">
        <f t="shared" si="74"/>
        <v>Load Control GroupSDP-C-27/9/2021 (5:50pm-8:55pm)22</v>
      </c>
      <c r="B4751" t="s">
        <v>71</v>
      </c>
      <c r="C4751" t="s">
        <v>109</v>
      </c>
      <c r="D4751" t="s">
        <v>171</v>
      </c>
      <c r="E4751" t="s">
        <v>195</v>
      </c>
      <c r="F4751" s="69">
        <v>10.527262687683105</v>
      </c>
      <c r="G4751" s="69">
        <v>10.568746566772461</v>
      </c>
      <c r="H4751" s="69">
        <v>0.43969982862472534</v>
      </c>
      <c r="I4751" s="69">
        <v>79.484245300292969</v>
      </c>
      <c r="J4751" s="64">
        <v>0</v>
      </c>
    </row>
    <row r="4752" spans="1:10" x14ac:dyDescent="0.25">
      <c r="A4752" s="3" t="str">
        <f t="shared" si="74"/>
        <v>Load Control GroupSDP-C-27/9/2021 (5:50pm-8:55pm)23</v>
      </c>
      <c r="B4752" t="s">
        <v>71</v>
      </c>
      <c r="C4752" t="s">
        <v>109</v>
      </c>
      <c r="D4752" t="s">
        <v>171</v>
      </c>
      <c r="E4752" t="s">
        <v>196</v>
      </c>
      <c r="F4752" s="69">
        <v>9.5015010833740234</v>
      </c>
      <c r="G4752" s="69">
        <v>9.4647092819213867</v>
      </c>
      <c r="H4752" s="69">
        <v>0.40653792023658752</v>
      </c>
      <c r="I4752" s="69">
        <v>77.113189697265625</v>
      </c>
      <c r="J4752" s="64">
        <v>0</v>
      </c>
    </row>
    <row r="4753" spans="1:10" x14ac:dyDescent="0.25">
      <c r="A4753" s="3" t="str">
        <f t="shared" si="74"/>
        <v>Load Control GroupSDP-C-27/9/2021 (5:50pm-8:55pm)24</v>
      </c>
      <c r="B4753" t="s">
        <v>71</v>
      </c>
      <c r="C4753" t="s">
        <v>109</v>
      </c>
      <c r="D4753" t="s">
        <v>171</v>
      </c>
      <c r="E4753" t="s">
        <v>197</v>
      </c>
      <c r="F4753" s="69">
        <v>9.3384103775024414</v>
      </c>
      <c r="G4753" s="69">
        <v>8.9815549850463867</v>
      </c>
      <c r="H4753" s="69">
        <v>0.28085047006607056</v>
      </c>
      <c r="I4753" s="69">
        <v>76.042121887207031</v>
      </c>
      <c r="J4753" s="64">
        <v>0</v>
      </c>
    </row>
    <row r="4754" spans="1:10" x14ac:dyDescent="0.25">
      <c r="A4754" s="3" t="str">
        <f t="shared" si="74"/>
        <v>Load Control GroupSDP-C-28/27/2021 (5:00pm-6:00pm)1</v>
      </c>
      <c r="B4754" t="s">
        <v>71</v>
      </c>
      <c r="C4754" t="s">
        <v>109</v>
      </c>
      <c r="D4754" t="s">
        <v>172</v>
      </c>
      <c r="E4754" t="s">
        <v>174</v>
      </c>
      <c r="F4754" s="69">
        <v>8.7294387817382813</v>
      </c>
      <c r="G4754" s="69">
        <v>8.6486759185791016</v>
      </c>
      <c r="H4754" s="69">
        <v>0.45676398277282715</v>
      </c>
      <c r="I4754" s="69">
        <v>72.947067260742188</v>
      </c>
      <c r="J4754" s="64">
        <v>0</v>
      </c>
    </row>
    <row r="4755" spans="1:10" x14ac:dyDescent="0.25">
      <c r="A4755" s="3" t="str">
        <f t="shared" si="74"/>
        <v>Load Control GroupSDP-C-28/27/2021 (5:00pm-6:00pm)2</v>
      </c>
      <c r="B4755" t="s">
        <v>71</v>
      </c>
      <c r="C4755" t="s">
        <v>109</v>
      </c>
      <c r="D4755" t="s">
        <v>172</v>
      </c>
      <c r="E4755" t="s">
        <v>175</v>
      </c>
      <c r="F4755" s="69">
        <v>8.4509716033935547</v>
      </c>
      <c r="G4755" s="69">
        <v>8.333928108215332</v>
      </c>
      <c r="H4755" s="69">
        <v>0.4507811963558197</v>
      </c>
      <c r="I4755" s="69">
        <v>71.720169067382813</v>
      </c>
      <c r="J4755" s="64">
        <v>0</v>
      </c>
    </row>
    <row r="4756" spans="1:10" x14ac:dyDescent="0.25">
      <c r="A4756" s="3" t="str">
        <f t="shared" si="74"/>
        <v>Load Control GroupSDP-C-28/27/2021 (5:00pm-6:00pm)3</v>
      </c>
      <c r="B4756" t="s">
        <v>71</v>
      </c>
      <c r="C4756" t="s">
        <v>109</v>
      </c>
      <c r="D4756" t="s">
        <v>172</v>
      </c>
      <c r="E4756" t="s">
        <v>176</v>
      </c>
      <c r="F4756" s="69">
        <v>8.0738382339477539</v>
      </c>
      <c r="G4756" s="69">
        <v>8.105839729309082</v>
      </c>
      <c r="H4756" s="69">
        <v>0.44357854127883911</v>
      </c>
      <c r="I4756" s="69">
        <v>70.213447570800781</v>
      </c>
      <c r="J4756" s="64">
        <v>0</v>
      </c>
    </row>
    <row r="4757" spans="1:10" x14ac:dyDescent="0.25">
      <c r="A4757" s="3" t="str">
        <f t="shared" si="74"/>
        <v>Load Control GroupSDP-C-28/27/2021 (5:00pm-6:00pm)4</v>
      </c>
      <c r="B4757" t="s">
        <v>71</v>
      </c>
      <c r="C4757" t="s">
        <v>109</v>
      </c>
      <c r="D4757" t="s">
        <v>172</v>
      </c>
      <c r="E4757" t="s">
        <v>177</v>
      </c>
      <c r="F4757" s="69">
        <v>8.1489400863647461</v>
      </c>
      <c r="G4757" s="69">
        <v>8.0242090225219727</v>
      </c>
      <c r="H4757" s="69">
        <v>0.4360358715057373</v>
      </c>
      <c r="I4757" s="69">
        <v>69.180366516113281</v>
      </c>
      <c r="J4757" s="64">
        <v>0</v>
      </c>
    </row>
    <row r="4758" spans="1:10" x14ac:dyDescent="0.25">
      <c r="A4758" s="3" t="str">
        <f t="shared" si="74"/>
        <v>Load Control GroupSDP-C-28/27/2021 (5:00pm-6:00pm)5</v>
      </c>
      <c r="B4758" t="s">
        <v>71</v>
      </c>
      <c r="C4758" t="s">
        <v>109</v>
      </c>
      <c r="D4758" t="s">
        <v>172</v>
      </c>
      <c r="E4758" t="s">
        <v>178</v>
      </c>
      <c r="F4758" s="69">
        <v>8.3624200820922852</v>
      </c>
      <c r="G4758" s="69">
        <v>8.3147592544555664</v>
      </c>
      <c r="H4758" s="69">
        <v>0.45806145668029785</v>
      </c>
      <c r="I4758" s="69">
        <v>68.351234436035156</v>
      </c>
      <c r="J4758" s="64">
        <v>0</v>
      </c>
    </row>
    <row r="4759" spans="1:10" x14ac:dyDescent="0.25">
      <c r="A4759" s="3" t="str">
        <f t="shared" si="74"/>
        <v>Load Control GroupSDP-C-28/27/2021 (5:00pm-6:00pm)6</v>
      </c>
      <c r="B4759" t="s">
        <v>71</v>
      </c>
      <c r="C4759" t="s">
        <v>109</v>
      </c>
      <c r="D4759" t="s">
        <v>172</v>
      </c>
      <c r="E4759" t="s">
        <v>179</v>
      </c>
      <c r="F4759" s="69">
        <v>9.6113615036010742</v>
      </c>
      <c r="G4759" s="69">
        <v>9.587803840637207</v>
      </c>
      <c r="H4759" s="69">
        <v>0.48949801921844482</v>
      </c>
      <c r="I4759" s="69">
        <v>67.19073486328125</v>
      </c>
      <c r="J4759" s="64">
        <v>0</v>
      </c>
    </row>
    <row r="4760" spans="1:10" x14ac:dyDescent="0.25">
      <c r="A4760" s="3" t="str">
        <f t="shared" si="74"/>
        <v>Load Control GroupSDP-C-28/27/2021 (5:00pm-6:00pm)7</v>
      </c>
      <c r="B4760" t="s">
        <v>71</v>
      </c>
      <c r="C4760" t="s">
        <v>109</v>
      </c>
      <c r="D4760" t="s">
        <v>172</v>
      </c>
      <c r="E4760" t="s">
        <v>180</v>
      </c>
      <c r="F4760" s="69">
        <v>12.122865676879883</v>
      </c>
      <c r="G4760" s="69">
        <v>12.19585132598877</v>
      </c>
      <c r="H4760" s="69">
        <v>0.55815714597702026</v>
      </c>
      <c r="I4760" s="69">
        <v>66.649581909179688</v>
      </c>
      <c r="J4760" s="64">
        <v>0</v>
      </c>
    </row>
    <row r="4761" spans="1:10" x14ac:dyDescent="0.25">
      <c r="A4761" s="3" t="str">
        <f t="shared" si="74"/>
        <v>Load Control GroupSDP-C-28/27/2021 (5:00pm-6:00pm)8</v>
      </c>
      <c r="B4761" t="s">
        <v>71</v>
      </c>
      <c r="C4761" t="s">
        <v>109</v>
      </c>
      <c r="D4761" t="s">
        <v>172</v>
      </c>
      <c r="E4761" t="s">
        <v>181</v>
      </c>
      <c r="F4761" s="69">
        <v>15.377954483032227</v>
      </c>
      <c r="G4761" s="69">
        <v>15.293553352355957</v>
      </c>
      <c r="H4761" s="69">
        <v>0.49560132622718811</v>
      </c>
      <c r="I4761" s="69">
        <v>67.019866943359375</v>
      </c>
      <c r="J4761" s="64">
        <v>0</v>
      </c>
    </row>
    <row r="4762" spans="1:10" x14ac:dyDescent="0.25">
      <c r="A4762" s="3" t="str">
        <f t="shared" si="74"/>
        <v>Load Control GroupSDP-C-28/27/2021 (5:00pm-6:00pm)9</v>
      </c>
      <c r="B4762" t="s">
        <v>71</v>
      </c>
      <c r="C4762" t="s">
        <v>109</v>
      </c>
      <c r="D4762" t="s">
        <v>172</v>
      </c>
      <c r="E4762" t="s">
        <v>182</v>
      </c>
      <c r="F4762" s="69">
        <v>19.555660247802734</v>
      </c>
      <c r="G4762" s="69">
        <v>19.432510375976563</v>
      </c>
      <c r="H4762" s="69">
        <v>0.62713712453842163</v>
      </c>
      <c r="I4762" s="69">
        <v>72.495231628417969</v>
      </c>
      <c r="J4762" s="64">
        <v>0</v>
      </c>
    </row>
    <row r="4763" spans="1:10" x14ac:dyDescent="0.25">
      <c r="A4763" s="3" t="str">
        <f t="shared" si="74"/>
        <v>Load Control GroupSDP-C-28/27/2021 (5:00pm-6:00pm)10</v>
      </c>
      <c r="B4763" t="s">
        <v>71</v>
      </c>
      <c r="C4763" t="s">
        <v>109</v>
      </c>
      <c r="D4763" t="s">
        <v>172</v>
      </c>
      <c r="E4763" t="s">
        <v>183</v>
      </c>
      <c r="F4763" s="69">
        <v>22.016777038574219</v>
      </c>
      <c r="G4763" s="69">
        <v>21.517494201660156</v>
      </c>
      <c r="H4763" s="69">
        <v>0.64055848121643066</v>
      </c>
      <c r="I4763" s="69">
        <v>79.839485168457031</v>
      </c>
      <c r="J4763" s="64">
        <v>0</v>
      </c>
    </row>
    <row r="4764" spans="1:10" x14ac:dyDescent="0.25">
      <c r="A4764" s="3" t="str">
        <f t="shared" si="74"/>
        <v>Load Control GroupSDP-C-28/27/2021 (5:00pm-6:00pm)11</v>
      </c>
      <c r="B4764" t="s">
        <v>71</v>
      </c>
      <c r="C4764" t="s">
        <v>109</v>
      </c>
      <c r="D4764" t="s">
        <v>172</v>
      </c>
      <c r="E4764" t="s">
        <v>184</v>
      </c>
      <c r="F4764" s="69">
        <v>23.975214004516602</v>
      </c>
      <c r="G4764" s="69">
        <v>23.56266975402832</v>
      </c>
      <c r="H4764" s="69">
        <v>0.61210769414901733</v>
      </c>
      <c r="I4764" s="69">
        <v>85.465522766113281</v>
      </c>
      <c r="J4764" s="64">
        <v>0</v>
      </c>
    </row>
    <row r="4765" spans="1:10" x14ac:dyDescent="0.25">
      <c r="A4765" s="3" t="str">
        <f t="shared" si="74"/>
        <v>Load Control GroupSDP-C-28/27/2021 (5:00pm-6:00pm)12</v>
      </c>
      <c r="B4765" t="s">
        <v>71</v>
      </c>
      <c r="C4765" t="s">
        <v>109</v>
      </c>
      <c r="D4765" t="s">
        <v>172</v>
      </c>
      <c r="E4765" t="s">
        <v>185</v>
      </c>
      <c r="F4765" s="69">
        <v>26.331691741943359</v>
      </c>
      <c r="G4765" s="69">
        <v>25.787939071655273</v>
      </c>
      <c r="H4765" s="69">
        <v>0.58853721618652344</v>
      </c>
      <c r="I4765" s="69">
        <v>89.294380187988281</v>
      </c>
      <c r="J4765" s="64">
        <v>0</v>
      </c>
    </row>
    <row r="4766" spans="1:10" x14ac:dyDescent="0.25">
      <c r="A4766" s="3" t="str">
        <f t="shared" si="74"/>
        <v>Load Control GroupSDP-C-28/27/2021 (5:00pm-6:00pm)13</v>
      </c>
      <c r="B4766" t="s">
        <v>71</v>
      </c>
      <c r="C4766" t="s">
        <v>109</v>
      </c>
      <c r="D4766" t="s">
        <v>172</v>
      </c>
      <c r="E4766" t="s">
        <v>186</v>
      </c>
      <c r="F4766" s="69">
        <v>27.35093879699707</v>
      </c>
      <c r="G4766" s="69">
        <v>27.005672454833984</v>
      </c>
      <c r="H4766" s="69">
        <v>0.60138869285583496</v>
      </c>
      <c r="I4766" s="69">
        <v>92.436676025390625</v>
      </c>
      <c r="J4766" s="64">
        <v>0</v>
      </c>
    </row>
    <row r="4767" spans="1:10" x14ac:dyDescent="0.25">
      <c r="A4767" s="3" t="str">
        <f t="shared" si="74"/>
        <v>Load Control GroupSDP-C-28/27/2021 (5:00pm-6:00pm)14</v>
      </c>
      <c r="B4767" t="s">
        <v>71</v>
      </c>
      <c r="C4767" t="s">
        <v>109</v>
      </c>
      <c r="D4767" t="s">
        <v>172</v>
      </c>
      <c r="E4767" t="s">
        <v>187</v>
      </c>
      <c r="F4767" s="69">
        <v>29.201850891113281</v>
      </c>
      <c r="G4767" s="69">
        <v>28.944250106811523</v>
      </c>
      <c r="H4767" s="69">
        <v>0.54999107122421265</v>
      </c>
      <c r="I4767" s="69">
        <v>95.743400573730469</v>
      </c>
      <c r="J4767" s="64">
        <v>0</v>
      </c>
    </row>
    <row r="4768" spans="1:10" x14ac:dyDescent="0.25">
      <c r="A4768" s="3" t="str">
        <f t="shared" si="74"/>
        <v>Load Control GroupSDP-C-28/27/2021 (5:00pm-6:00pm)15</v>
      </c>
      <c r="B4768" t="s">
        <v>71</v>
      </c>
      <c r="C4768" t="s">
        <v>109</v>
      </c>
      <c r="D4768" t="s">
        <v>172</v>
      </c>
      <c r="E4768" t="s">
        <v>188</v>
      </c>
      <c r="F4768" s="69">
        <v>28.956626892089844</v>
      </c>
      <c r="G4768" s="69">
        <v>29.163768768310547</v>
      </c>
      <c r="H4768" s="69">
        <v>0.27149313688278198</v>
      </c>
      <c r="I4768" s="69">
        <v>97.905868530273438</v>
      </c>
      <c r="J4768" s="64">
        <v>0</v>
      </c>
    </row>
    <row r="4769" spans="1:10" x14ac:dyDescent="0.25">
      <c r="A4769" s="3" t="str">
        <f t="shared" si="74"/>
        <v>Load Control GroupSDP-C-28/27/2021 (5:00pm-6:00pm)16</v>
      </c>
      <c r="B4769" t="s">
        <v>71</v>
      </c>
      <c r="C4769" t="s">
        <v>109</v>
      </c>
      <c r="D4769" t="s">
        <v>172</v>
      </c>
      <c r="E4769" t="s">
        <v>189</v>
      </c>
      <c r="F4769" s="69">
        <v>26.547145843505859</v>
      </c>
      <c r="G4769" s="69">
        <v>26.340003967285156</v>
      </c>
      <c r="H4769" s="69">
        <v>0.27149307727813721</v>
      </c>
      <c r="I4769" s="69">
        <v>98.688507080078125</v>
      </c>
      <c r="J4769" s="64">
        <v>0</v>
      </c>
    </row>
    <row r="4770" spans="1:10" x14ac:dyDescent="0.25">
      <c r="A4770" s="3" t="str">
        <f t="shared" si="74"/>
        <v>Load Control GroupSDP-C-28/27/2021 (5:00pm-6:00pm)17</v>
      </c>
      <c r="B4770" t="s">
        <v>71</v>
      </c>
      <c r="C4770" t="s">
        <v>109</v>
      </c>
      <c r="D4770" t="s">
        <v>172</v>
      </c>
      <c r="E4770" t="s">
        <v>190</v>
      </c>
      <c r="F4770" s="69">
        <v>21.2572021484375</v>
      </c>
      <c r="G4770" s="69">
        <v>21.765314102172852</v>
      </c>
      <c r="H4770" s="69">
        <v>0.55602347850799561</v>
      </c>
      <c r="I4770" s="69">
        <v>97.369194030761719</v>
      </c>
      <c r="J4770" s="64">
        <v>0</v>
      </c>
    </row>
    <row r="4771" spans="1:10" x14ac:dyDescent="0.25">
      <c r="A4771" s="3" t="str">
        <f t="shared" si="74"/>
        <v>Load Control GroupSDP-C-28/27/2021 (5:00pm-6:00pm)18</v>
      </c>
      <c r="B4771" t="s">
        <v>71</v>
      </c>
      <c r="C4771" t="s">
        <v>109</v>
      </c>
      <c r="D4771" t="s">
        <v>172</v>
      </c>
      <c r="E4771" t="s">
        <v>191</v>
      </c>
      <c r="F4771" s="69">
        <v>17.602588653564453</v>
      </c>
      <c r="G4771" s="69">
        <v>16.275110244750977</v>
      </c>
      <c r="H4771" s="69">
        <v>0.72951465845108032</v>
      </c>
      <c r="I4771" s="69">
        <v>95.138389587402344</v>
      </c>
      <c r="J4771" s="64">
        <v>0</v>
      </c>
    </row>
    <row r="4772" spans="1:10" x14ac:dyDescent="0.25">
      <c r="A4772" s="3" t="str">
        <f t="shared" si="74"/>
        <v>Load Control GroupSDP-C-28/27/2021 (5:00pm-6:00pm)19</v>
      </c>
      <c r="B4772" t="s">
        <v>71</v>
      </c>
      <c r="C4772" t="s">
        <v>109</v>
      </c>
      <c r="D4772" t="s">
        <v>172</v>
      </c>
      <c r="E4772" t="s">
        <v>192</v>
      </c>
      <c r="F4772" s="69">
        <v>14.306817054748535</v>
      </c>
      <c r="G4772" s="69">
        <v>15.075843811035156</v>
      </c>
      <c r="H4772" s="69">
        <v>0.62645703554153442</v>
      </c>
      <c r="I4772" s="69">
        <v>91.416259765625</v>
      </c>
      <c r="J4772" s="64">
        <v>0</v>
      </c>
    </row>
    <row r="4773" spans="1:10" x14ac:dyDescent="0.25">
      <c r="A4773" s="3" t="str">
        <f t="shared" si="74"/>
        <v>Load Control GroupSDP-C-28/27/2021 (5:00pm-6:00pm)20</v>
      </c>
      <c r="B4773" t="s">
        <v>71</v>
      </c>
      <c r="C4773" t="s">
        <v>109</v>
      </c>
      <c r="D4773" t="s">
        <v>172</v>
      </c>
      <c r="E4773" t="s">
        <v>193</v>
      </c>
      <c r="F4773" s="69">
        <v>13.113698959350586</v>
      </c>
      <c r="G4773" s="69">
        <v>13.641927719116211</v>
      </c>
      <c r="H4773" s="69">
        <v>0.57541537284851074</v>
      </c>
      <c r="I4773" s="69">
        <v>87.853790283203125</v>
      </c>
      <c r="J4773" s="64">
        <v>0</v>
      </c>
    </row>
    <row r="4774" spans="1:10" x14ac:dyDescent="0.25">
      <c r="A4774" s="3" t="str">
        <f t="shared" si="74"/>
        <v>Load Control GroupSDP-C-28/27/2021 (5:00pm-6:00pm)21</v>
      </c>
      <c r="B4774" t="s">
        <v>71</v>
      </c>
      <c r="C4774" t="s">
        <v>109</v>
      </c>
      <c r="D4774" t="s">
        <v>172</v>
      </c>
      <c r="E4774" t="s">
        <v>194</v>
      </c>
      <c r="F4774" s="69">
        <v>12.194180488586426</v>
      </c>
      <c r="G4774" s="69">
        <v>12.513256072998047</v>
      </c>
      <c r="H4774" s="69">
        <v>0.56208550930023193</v>
      </c>
      <c r="I4774" s="69">
        <v>81.836433410644531</v>
      </c>
      <c r="J4774" s="64">
        <v>0</v>
      </c>
    </row>
    <row r="4775" spans="1:10" x14ac:dyDescent="0.25">
      <c r="A4775" s="3" t="str">
        <f t="shared" si="74"/>
        <v>Load Control GroupSDP-C-28/27/2021 (5:00pm-6:00pm)22</v>
      </c>
      <c r="B4775" t="s">
        <v>71</v>
      </c>
      <c r="C4775" t="s">
        <v>109</v>
      </c>
      <c r="D4775" t="s">
        <v>172</v>
      </c>
      <c r="E4775" t="s">
        <v>195</v>
      </c>
      <c r="F4775" s="69">
        <v>10.744986534118652</v>
      </c>
      <c r="G4775" s="69">
        <v>11.110660552978516</v>
      </c>
      <c r="H4775" s="69">
        <v>0.54359322786331177</v>
      </c>
      <c r="I4775" s="69">
        <v>76.927749633789063</v>
      </c>
      <c r="J4775" s="64">
        <v>0</v>
      </c>
    </row>
    <row r="4776" spans="1:10" x14ac:dyDescent="0.25">
      <c r="A4776" s="3" t="str">
        <f t="shared" si="74"/>
        <v>Load Control GroupSDP-C-28/27/2021 (5:00pm-6:00pm)23</v>
      </c>
      <c r="B4776" t="s">
        <v>71</v>
      </c>
      <c r="C4776" t="s">
        <v>109</v>
      </c>
      <c r="D4776" t="s">
        <v>172</v>
      </c>
      <c r="E4776" t="s">
        <v>196</v>
      </c>
      <c r="F4776" s="69">
        <v>9.7218999862670898</v>
      </c>
      <c r="G4776" s="69">
        <v>9.6825017929077148</v>
      </c>
      <c r="H4776" s="69">
        <v>0.49947017431259155</v>
      </c>
      <c r="I4776" s="69">
        <v>74.165283203125</v>
      </c>
      <c r="J4776" s="64">
        <v>0</v>
      </c>
    </row>
    <row r="4777" spans="1:10" x14ac:dyDescent="0.25">
      <c r="A4777" s="3" t="str">
        <f t="shared" si="74"/>
        <v>Load Control GroupSDP-C-28/27/2021 (5:00pm-6:00pm)24</v>
      </c>
      <c r="B4777" t="s">
        <v>71</v>
      </c>
      <c r="C4777" t="s">
        <v>109</v>
      </c>
      <c r="D4777" t="s">
        <v>172</v>
      </c>
      <c r="E4777" t="s">
        <v>197</v>
      </c>
      <c r="F4777" s="69">
        <v>9.2210779190063477</v>
      </c>
      <c r="G4777" s="69">
        <v>8.9977874755859375</v>
      </c>
      <c r="H4777" s="69">
        <v>0.4864879846572876</v>
      </c>
      <c r="I4777" s="69">
        <v>72.260513305664063</v>
      </c>
      <c r="J4777" s="64">
        <v>0</v>
      </c>
    </row>
    <row r="4778" spans="1:10" x14ac:dyDescent="0.25">
      <c r="A4778" s="3" t="str">
        <f t="shared" si="74"/>
        <v>Load Control GroupSDP-C-29/9/2021 (3:58pm-5:00pm)1</v>
      </c>
      <c r="B4778" t="s">
        <v>71</v>
      </c>
      <c r="C4778" t="s">
        <v>109</v>
      </c>
      <c r="D4778" t="s">
        <v>173</v>
      </c>
      <c r="E4778" t="s">
        <v>174</v>
      </c>
      <c r="F4778" s="69">
        <v>9.2237558364868164</v>
      </c>
      <c r="G4778" s="69">
        <v>8.9217443466186523</v>
      </c>
      <c r="H4778" s="69">
        <v>0.28290650248527527</v>
      </c>
      <c r="I4778" s="69">
        <v>67.998542785644531</v>
      </c>
      <c r="J4778" s="64">
        <v>0</v>
      </c>
    </row>
    <row r="4779" spans="1:10" x14ac:dyDescent="0.25">
      <c r="A4779" s="3" t="str">
        <f t="shared" si="74"/>
        <v>Load Control GroupSDP-C-29/9/2021 (3:58pm-5:00pm)2</v>
      </c>
      <c r="B4779" t="s">
        <v>71</v>
      </c>
      <c r="C4779" t="s">
        <v>109</v>
      </c>
      <c r="D4779" t="s">
        <v>173</v>
      </c>
      <c r="E4779" t="s">
        <v>175</v>
      </c>
      <c r="F4779" s="69">
        <v>8.9260168075561523</v>
      </c>
      <c r="G4779" s="69">
        <v>8.7402896881103516</v>
      </c>
      <c r="H4779" s="69">
        <v>0.30342710018157959</v>
      </c>
      <c r="I4779" s="69">
        <v>68.058395385742188</v>
      </c>
      <c r="J4779" s="64">
        <v>0</v>
      </c>
    </row>
    <row r="4780" spans="1:10" x14ac:dyDescent="0.25">
      <c r="A4780" s="3" t="str">
        <f t="shared" si="74"/>
        <v>Load Control GroupSDP-C-29/9/2021 (3:58pm-5:00pm)3</v>
      </c>
      <c r="B4780" t="s">
        <v>71</v>
      </c>
      <c r="C4780" t="s">
        <v>109</v>
      </c>
      <c r="D4780" t="s">
        <v>173</v>
      </c>
      <c r="E4780" t="s">
        <v>176</v>
      </c>
      <c r="F4780" s="69">
        <v>8.9315757751464844</v>
      </c>
      <c r="G4780" s="69">
        <v>8.6227302551269531</v>
      </c>
      <c r="H4780" s="69">
        <v>0.22869224846363068</v>
      </c>
      <c r="I4780" s="69">
        <v>68.405014038085938</v>
      </c>
      <c r="J4780" s="64">
        <v>0</v>
      </c>
    </row>
    <row r="4781" spans="1:10" x14ac:dyDescent="0.25">
      <c r="A4781" s="3" t="str">
        <f t="shared" si="74"/>
        <v>Load Control GroupSDP-C-29/9/2021 (3:58pm-5:00pm)4</v>
      </c>
      <c r="B4781" t="s">
        <v>71</v>
      </c>
      <c r="C4781" t="s">
        <v>109</v>
      </c>
      <c r="D4781" t="s">
        <v>173</v>
      </c>
      <c r="E4781" t="s">
        <v>177</v>
      </c>
      <c r="F4781" s="69">
        <v>8.8030071258544922</v>
      </c>
      <c r="G4781" s="69">
        <v>8.7173633575439453</v>
      </c>
      <c r="H4781" s="69">
        <v>0.21525375545024872</v>
      </c>
      <c r="I4781" s="69">
        <v>68.589134216308594</v>
      </c>
      <c r="J4781" s="64">
        <v>0</v>
      </c>
    </row>
    <row r="4782" spans="1:10" x14ac:dyDescent="0.25">
      <c r="A4782" s="3" t="str">
        <f t="shared" si="74"/>
        <v>Load Control GroupSDP-C-29/9/2021 (3:58pm-5:00pm)5</v>
      </c>
      <c r="B4782" t="s">
        <v>71</v>
      </c>
      <c r="C4782" t="s">
        <v>109</v>
      </c>
      <c r="D4782" t="s">
        <v>173</v>
      </c>
      <c r="E4782" t="s">
        <v>178</v>
      </c>
      <c r="F4782" s="69">
        <v>9.1505861282348633</v>
      </c>
      <c r="G4782" s="69">
        <v>9.0465326309204102</v>
      </c>
      <c r="H4782" s="69">
        <v>0.2007267028093338</v>
      </c>
      <c r="I4782" s="69">
        <v>69.110588073730469</v>
      </c>
      <c r="J4782" s="64">
        <v>0</v>
      </c>
    </row>
    <row r="4783" spans="1:10" x14ac:dyDescent="0.25">
      <c r="A4783" s="3" t="str">
        <f t="shared" si="74"/>
        <v>Load Control GroupSDP-C-29/9/2021 (3:58pm-5:00pm)6</v>
      </c>
      <c r="B4783" t="s">
        <v>71</v>
      </c>
      <c r="C4783" t="s">
        <v>109</v>
      </c>
      <c r="D4783" t="s">
        <v>173</v>
      </c>
      <c r="E4783" t="s">
        <v>179</v>
      </c>
      <c r="F4783" s="69">
        <v>10.835949897766113</v>
      </c>
      <c r="G4783" s="69">
        <v>10.595891952514648</v>
      </c>
      <c r="H4783" s="69">
        <v>0.20298475027084351</v>
      </c>
      <c r="I4783" s="69">
        <v>70.420173645019531</v>
      </c>
      <c r="J4783" s="64">
        <v>0</v>
      </c>
    </row>
    <row r="4784" spans="1:10" x14ac:dyDescent="0.25">
      <c r="A4784" s="3" t="str">
        <f t="shared" si="74"/>
        <v>Load Control GroupSDP-C-29/9/2021 (3:58pm-5:00pm)7</v>
      </c>
      <c r="B4784" t="s">
        <v>71</v>
      </c>
      <c r="C4784" t="s">
        <v>109</v>
      </c>
      <c r="D4784" t="s">
        <v>173</v>
      </c>
      <c r="E4784" t="s">
        <v>180</v>
      </c>
      <c r="F4784" s="69">
        <v>14.691559791564941</v>
      </c>
      <c r="G4784" s="69">
        <v>14.344894409179688</v>
      </c>
      <c r="H4784" s="69">
        <v>0.26544609665870667</v>
      </c>
      <c r="I4784" s="69">
        <v>71.869194030761719</v>
      </c>
      <c r="J4784" s="64">
        <v>0</v>
      </c>
    </row>
    <row r="4785" spans="1:10" x14ac:dyDescent="0.25">
      <c r="A4785" s="3" t="str">
        <f t="shared" si="74"/>
        <v>Load Control GroupSDP-C-29/9/2021 (3:58pm-5:00pm)8</v>
      </c>
      <c r="B4785" t="s">
        <v>71</v>
      </c>
      <c r="C4785" t="s">
        <v>109</v>
      </c>
      <c r="D4785" t="s">
        <v>173</v>
      </c>
      <c r="E4785" t="s">
        <v>181</v>
      </c>
      <c r="F4785" s="69">
        <v>18.469982147216797</v>
      </c>
      <c r="G4785" s="69">
        <v>17.855525970458984</v>
      </c>
      <c r="H4785" s="69">
        <v>0.28590941429138184</v>
      </c>
      <c r="I4785" s="69">
        <v>71.581787109375</v>
      </c>
      <c r="J4785" s="64">
        <v>0</v>
      </c>
    </row>
    <row r="4786" spans="1:10" x14ac:dyDescent="0.25">
      <c r="A4786" s="3" t="str">
        <f t="shared" si="74"/>
        <v>Load Control GroupSDP-C-29/9/2021 (3:58pm-5:00pm)9</v>
      </c>
      <c r="B4786" t="s">
        <v>71</v>
      </c>
      <c r="C4786" t="s">
        <v>109</v>
      </c>
      <c r="D4786" t="s">
        <v>173</v>
      </c>
      <c r="E4786" t="s">
        <v>182</v>
      </c>
      <c r="F4786" s="69">
        <v>23.753473281860352</v>
      </c>
      <c r="G4786" s="69">
        <v>22.80162239074707</v>
      </c>
      <c r="H4786" s="69">
        <v>0.3600364625453949</v>
      </c>
      <c r="I4786" s="69">
        <v>72.819313049316406</v>
      </c>
      <c r="J4786" s="64">
        <v>0</v>
      </c>
    </row>
    <row r="4787" spans="1:10" x14ac:dyDescent="0.25">
      <c r="A4787" s="3" t="str">
        <f t="shared" si="74"/>
        <v>Load Control GroupSDP-C-29/9/2021 (3:58pm-5:00pm)10</v>
      </c>
      <c r="B4787" t="s">
        <v>71</v>
      </c>
      <c r="C4787" t="s">
        <v>109</v>
      </c>
      <c r="D4787" t="s">
        <v>173</v>
      </c>
      <c r="E4787" t="s">
        <v>183</v>
      </c>
      <c r="F4787" s="69">
        <v>25.297134399414063</v>
      </c>
      <c r="G4787" s="69">
        <v>24.440057754516602</v>
      </c>
      <c r="H4787" s="69">
        <v>0.40819844603538513</v>
      </c>
      <c r="I4787" s="69">
        <v>77.175064086914063</v>
      </c>
      <c r="J4787" s="64">
        <v>0</v>
      </c>
    </row>
    <row r="4788" spans="1:10" x14ac:dyDescent="0.25">
      <c r="A4788" s="3" t="str">
        <f t="shared" si="74"/>
        <v>Load Control GroupSDP-C-29/9/2021 (3:58pm-5:00pm)11</v>
      </c>
      <c r="B4788" t="s">
        <v>71</v>
      </c>
      <c r="C4788" t="s">
        <v>109</v>
      </c>
      <c r="D4788" t="s">
        <v>173</v>
      </c>
      <c r="E4788" t="s">
        <v>184</v>
      </c>
      <c r="F4788" s="69">
        <v>26.065731048583984</v>
      </c>
      <c r="G4788" s="69">
        <v>25.519229888916016</v>
      </c>
      <c r="H4788" s="69">
        <v>0.41992118954658508</v>
      </c>
      <c r="I4788" s="69">
        <v>80.683738708496094</v>
      </c>
      <c r="J4788" s="64">
        <v>0</v>
      </c>
    </row>
    <row r="4789" spans="1:10" x14ac:dyDescent="0.25">
      <c r="A4789" s="3" t="str">
        <f t="shared" si="74"/>
        <v>Load Control GroupSDP-C-29/9/2021 (3:58pm-5:00pm)12</v>
      </c>
      <c r="B4789" t="s">
        <v>71</v>
      </c>
      <c r="C4789" t="s">
        <v>109</v>
      </c>
      <c r="D4789" t="s">
        <v>173</v>
      </c>
      <c r="E4789" t="s">
        <v>185</v>
      </c>
      <c r="F4789" s="69">
        <v>27.596578598022461</v>
      </c>
      <c r="G4789" s="69">
        <v>26.793842315673828</v>
      </c>
      <c r="H4789" s="69">
        <v>0.39935612678527832</v>
      </c>
      <c r="I4789" s="69">
        <v>84.70782470703125</v>
      </c>
      <c r="J4789" s="64">
        <v>0</v>
      </c>
    </row>
    <row r="4790" spans="1:10" x14ac:dyDescent="0.25">
      <c r="A4790" s="3" t="str">
        <f t="shared" si="74"/>
        <v>Load Control GroupSDP-C-29/9/2021 (3:58pm-5:00pm)13</v>
      </c>
      <c r="B4790" t="s">
        <v>71</v>
      </c>
      <c r="C4790" t="s">
        <v>109</v>
      </c>
      <c r="D4790" t="s">
        <v>173</v>
      </c>
      <c r="E4790" t="s">
        <v>186</v>
      </c>
      <c r="F4790" s="69">
        <v>28.306047439575195</v>
      </c>
      <c r="G4790" s="69">
        <v>27.989253997802734</v>
      </c>
      <c r="H4790" s="69">
        <v>0.23891164362430573</v>
      </c>
      <c r="I4790" s="69">
        <v>88.058799743652344</v>
      </c>
      <c r="J4790" s="64">
        <v>0</v>
      </c>
    </row>
    <row r="4791" spans="1:10" x14ac:dyDescent="0.25">
      <c r="A4791" s="3" t="str">
        <f t="shared" si="74"/>
        <v>Load Control GroupSDP-C-29/9/2021 (3:58pm-5:00pm)14</v>
      </c>
      <c r="B4791" t="s">
        <v>71</v>
      </c>
      <c r="C4791" t="s">
        <v>109</v>
      </c>
      <c r="D4791" t="s">
        <v>173</v>
      </c>
      <c r="E4791" t="s">
        <v>187</v>
      </c>
      <c r="F4791" s="69">
        <v>30.216495513916016</v>
      </c>
      <c r="G4791" s="69">
        <v>30.533288955688477</v>
      </c>
      <c r="H4791" s="69">
        <v>0.23891167342662811</v>
      </c>
      <c r="I4791" s="69">
        <v>91.545356750488281</v>
      </c>
      <c r="J4791" s="64">
        <v>0</v>
      </c>
    </row>
    <row r="4792" spans="1:10" x14ac:dyDescent="0.25">
      <c r="A4792" s="3" t="str">
        <f t="shared" si="74"/>
        <v>Load Control GroupSDP-C-29/9/2021 (3:58pm-5:00pm)15</v>
      </c>
      <c r="B4792" t="s">
        <v>71</v>
      </c>
      <c r="C4792" t="s">
        <v>109</v>
      </c>
      <c r="D4792" t="s">
        <v>173</v>
      </c>
      <c r="E4792" t="s">
        <v>188</v>
      </c>
      <c r="F4792" s="69">
        <v>31.134929656982422</v>
      </c>
      <c r="G4792" s="69">
        <v>30.978023529052734</v>
      </c>
      <c r="H4792" s="69">
        <v>0.44783604145050049</v>
      </c>
      <c r="I4792" s="69">
        <v>93.485694885253906</v>
      </c>
      <c r="J4792" s="64">
        <v>0</v>
      </c>
    </row>
    <row r="4793" spans="1:10" x14ac:dyDescent="0.25">
      <c r="A4793" s="3" t="str">
        <f t="shared" si="74"/>
        <v>Load Control GroupSDP-C-29/9/2021 (3:58pm-5:00pm)16</v>
      </c>
      <c r="B4793" t="s">
        <v>71</v>
      </c>
      <c r="C4793" t="s">
        <v>109</v>
      </c>
      <c r="D4793" t="s">
        <v>173</v>
      </c>
      <c r="E4793" t="s">
        <v>189</v>
      </c>
      <c r="F4793" s="69">
        <v>28.697830200195313</v>
      </c>
      <c r="G4793" s="69">
        <v>28.225326538085938</v>
      </c>
      <c r="H4793" s="69">
        <v>0.51316338777542114</v>
      </c>
      <c r="I4793" s="69">
        <v>94.977020263671875</v>
      </c>
      <c r="J4793" s="64">
        <v>0</v>
      </c>
    </row>
    <row r="4794" spans="1:10" x14ac:dyDescent="0.25">
      <c r="A4794" s="3" t="str">
        <f t="shared" si="74"/>
        <v>Load Control GroupSDP-C-29/9/2021 (3:58pm-5:00pm)17</v>
      </c>
      <c r="B4794" t="s">
        <v>71</v>
      </c>
      <c r="C4794" t="s">
        <v>109</v>
      </c>
      <c r="D4794" t="s">
        <v>173</v>
      </c>
      <c r="E4794" t="s">
        <v>190</v>
      </c>
      <c r="F4794" s="69">
        <v>24.069395065307617</v>
      </c>
      <c r="G4794" s="69">
        <v>21.211153030395508</v>
      </c>
      <c r="H4794" s="69">
        <v>0.67477017641067505</v>
      </c>
      <c r="I4794" s="69">
        <v>95.599143981933594</v>
      </c>
      <c r="J4794" s="64">
        <v>0</v>
      </c>
    </row>
    <row r="4795" spans="1:10" x14ac:dyDescent="0.25">
      <c r="A4795" s="3" t="str">
        <f t="shared" si="74"/>
        <v>Load Control GroupSDP-C-29/9/2021 (3:58pm-5:00pm)18</v>
      </c>
      <c r="B4795" t="s">
        <v>71</v>
      </c>
      <c r="C4795" t="s">
        <v>109</v>
      </c>
      <c r="D4795" t="s">
        <v>173</v>
      </c>
      <c r="E4795" t="s">
        <v>191</v>
      </c>
      <c r="F4795" s="69">
        <v>19.517532348632813</v>
      </c>
      <c r="G4795" s="69">
        <v>19.888235092163086</v>
      </c>
      <c r="H4795" s="69">
        <v>0.65604424476623535</v>
      </c>
      <c r="I4795" s="69">
        <v>95.685699462890625</v>
      </c>
      <c r="J4795" s="64">
        <v>0</v>
      </c>
    </row>
    <row r="4796" spans="1:10" x14ac:dyDescent="0.25">
      <c r="A4796" s="3" t="str">
        <f t="shared" si="74"/>
        <v>Load Control GroupSDP-C-29/9/2021 (3:58pm-5:00pm)19</v>
      </c>
      <c r="B4796" t="s">
        <v>71</v>
      </c>
      <c r="C4796" t="s">
        <v>109</v>
      </c>
      <c r="D4796" t="s">
        <v>173</v>
      </c>
      <c r="E4796" t="s">
        <v>192</v>
      </c>
      <c r="F4796" s="69">
        <v>15.768733024597168</v>
      </c>
      <c r="G4796" s="69">
        <v>16.289363861083984</v>
      </c>
      <c r="H4796" s="69">
        <v>0.58890533447265625</v>
      </c>
      <c r="I4796" s="69">
        <v>92.257698059082031</v>
      </c>
      <c r="J4796" s="64">
        <v>0</v>
      </c>
    </row>
    <row r="4797" spans="1:10" x14ac:dyDescent="0.25">
      <c r="A4797" s="3" t="str">
        <f t="shared" si="74"/>
        <v>Load Control GroupSDP-C-29/9/2021 (3:58pm-5:00pm)20</v>
      </c>
      <c r="B4797" t="s">
        <v>71</v>
      </c>
      <c r="C4797" t="s">
        <v>109</v>
      </c>
      <c r="D4797" t="s">
        <v>173</v>
      </c>
      <c r="E4797" t="s">
        <v>193</v>
      </c>
      <c r="F4797" s="69">
        <v>14.36531925201416</v>
      </c>
      <c r="G4797" s="69">
        <v>15.00373649597168</v>
      </c>
      <c r="H4797" s="69">
        <v>0.56299185752868652</v>
      </c>
      <c r="I4797" s="69">
        <v>87.818214416503906</v>
      </c>
      <c r="J4797" s="64">
        <v>0</v>
      </c>
    </row>
    <row r="4798" spans="1:10" x14ac:dyDescent="0.25">
      <c r="A4798" s="3" t="str">
        <f t="shared" si="74"/>
        <v>Load Control GroupSDP-C-29/9/2021 (3:58pm-5:00pm)21</v>
      </c>
      <c r="B4798" t="s">
        <v>71</v>
      </c>
      <c r="C4798" t="s">
        <v>109</v>
      </c>
      <c r="D4798" t="s">
        <v>173</v>
      </c>
      <c r="E4798" t="s">
        <v>194</v>
      </c>
      <c r="F4798" s="69">
        <v>12.832486152648926</v>
      </c>
      <c r="G4798" s="69">
        <v>13.154979705810547</v>
      </c>
      <c r="H4798" s="69">
        <v>0.50873225927352905</v>
      </c>
      <c r="I4798" s="69">
        <v>82.660514831542969</v>
      </c>
      <c r="J4798" s="64">
        <v>0</v>
      </c>
    </row>
    <row r="4799" spans="1:10" x14ac:dyDescent="0.25">
      <c r="A4799" s="3" t="str">
        <f t="shared" si="74"/>
        <v>Load Control GroupSDP-C-29/9/2021 (3:58pm-5:00pm)22</v>
      </c>
      <c r="B4799" t="s">
        <v>71</v>
      </c>
      <c r="C4799" t="s">
        <v>109</v>
      </c>
      <c r="D4799" t="s">
        <v>173</v>
      </c>
      <c r="E4799" t="s">
        <v>195</v>
      </c>
      <c r="F4799" s="69">
        <v>11.448583602905273</v>
      </c>
      <c r="G4799" s="69">
        <v>11.568911552429199</v>
      </c>
      <c r="H4799" s="69">
        <v>0.38286516070365906</v>
      </c>
      <c r="I4799" s="69">
        <v>78.682640075683594</v>
      </c>
      <c r="J4799" s="64">
        <v>0</v>
      </c>
    </row>
    <row r="4800" spans="1:10" x14ac:dyDescent="0.25">
      <c r="A4800" s="3" t="str">
        <f t="shared" si="74"/>
        <v>Load Control GroupSDP-C-29/9/2021 (3:58pm-5:00pm)23</v>
      </c>
      <c r="B4800" t="s">
        <v>71</v>
      </c>
      <c r="C4800" t="s">
        <v>109</v>
      </c>
      <c r="D4800" t="s">
        <v>173</v>
      </c>
      <c r="E4800" t="s">
        <v>196</v>
      </c>
      <c r="F4800" s="69">
        <v>10.199914932250977</v>
      </c>
      <c r="G4800" s="69">
        <v>10.505468368530273</v>
      </c>
      <c r="H4800" s="69">
        <v>0.37388595938682556</v>
      </c>
      <c r="I4800" s="69">
        <v>75.996086120605469</v>
      </c>
      <c r="J4800" s="64">
        <v>0</v>
      </c>
    </row>
    <row r="4801" spans="1:10" x14ac:dyDescent="0.25">
      <c r="A4801" s="3" t="str">
        <f t="shared" si="74"/>
        <v>Load Control GroupSDP-C-29/9/2021 (3:58pm-5:00pm)24</v>
      </c>
      <c r="B4801" t="s">
        <v>71</v>
      </c>
      <c r="C4801" t="s">
        <v>109</v>
      </c>
      <c r="D4801" t="s">
        <v>173</v>
      </c>
      <c r="E4801" t="s">
        <v>197</v>
      </c>
      <c r="F4801" s="69">
        <v>9.8432350158691406</v>
      </c>
      <c r="G4801" s="69">
        <v>9.8322458267211914</v>
      </c>
      <c r="H4801" s="69">
        <v>0.34770059585571289</v>
      </c>
      <c r="I4801" s="69">
        <v>73.87396240234375</v>
      </c>
      <c r="J4801" s="64">
        <v>0</v>
      </c>
    </row>
    <row r="4802" spans="1:10" x14ac:dyDescent="0.25">
      <c r="A4802" s="3" t="str">
        <f t="shared" si="74"/>
        <v>Load Control GroupSDP-C-2Average Event Day (5:00pm-6:00pm)1</v>
      </c>
      <c r="B4802" t="s">
        <v>71</v>
      </c>
      <c r="C4802" t="s">
        <v>109</v>
      </c>
      <c r="D4802" t="s">
        <v>167</v>
      </c>
      <c r="E4802" t="s">
        <v>174</v>
      </c>
      <c r="F4802" s="69">
        <v>8.5469570159912109</v>
      </c>
      <c r="G4802" s="69">
        <v>8.3354339599609375</v>
      </c>
      <c r="H4802" s="69">
        <v>0.14355798065662384</v>
      </c>
      <c r="I4802" s="69">
        <v>71.047622680664063</v>
      </c>
      <c r="J4802" s="64">
        <v>0</v>
      </c>
    </row>
    <row r="4803" spans="1:10" x14ac:dyDescent="0.25">
      <c r="A4803" s="3" t="str">
        <f t="shared" ref="A4803:A4866" si="75">B4803&amp;C4803&amp;D4803&amp;E4803</f>
        <v>Load Control GroupSDP-C-2Average Event Day (5:00pm-6:00pm)2</v>
      </c>
      <c r="B4803" t="s">
        <v>71</v>
      </c>
      <c r="C4803" t="s">
        <v>109</v>
      </c>
      <c r="D4803" t="s">
        <v>167</v>
      </c>
      <c r="E4803" t="s">
        <v>175</v>
      </c>
      <c r="F4803" s="69">
        <v>8.4451980590820313</v>
      </c>
      <c r="G4803" s="69">
        <v>8.318852424621582</v>
      </c>
      <c r="H4803" s="69">
        <v>0.13086746633052826</v>
      </c>
      <c r="I4803" s="69">
        <v>69.643630981445313</v>
      </c>
      <c r="J4803" s="64">
        <v>0</v>
      </c>
    </row>
    <row r="4804" spans="1:10" x14ac:dyDescent="0.25">
      <c r="A4804" s="3" t="str">
        <f t="shared" si="75"/>
        <v>Load Control GroupSDP-C-2Average Event Day (5:00pm-6:00pm)3</v>
      </c>
      <c r="B4804" t="s">
        <v>71</v>
      </c>
      <c r="C4804" t="s">
        <v>109</v>
      </c>
      <c r="D4804" t="s">
        <v>167</v>
      </c>
      <c r="E4804" t="s">
        <v>176</v>
      </c>
      <c r="F4804" s="69">
        <v>8.2864847183227539</v>
      </c>
      <c r="G4804" s="69">
        <v>8.1588916778564453</v>
      </c>
      <c r="H4804" s="69">
        <v>0.12355345487594604</v>
      </c>
      <c r="I4804" s="69">
        <v>69.0855712890625</v>
      </c>
      <c r="J4804" s="64">
        <v>0</v>
      </c>
    </row>
    <row r="4805" spans="1:10" x14ac:dyDescent="0.25">
      <c r="A4805" s="3" t="str">
        <f t="shared" si="75"/>
        <v>Load Control GroupSDP-C-2Average Event Day (5:00pm-6:00pm)4</v>
      </c>
      <c r="B4805" t="s">
        <v>71</v>
      </c>
      <c r="C4805" t="s">
        <v>109</v>
      </c>
      <c r="D4805" t="s">
        <v>167</v>
      </c>
      <c r="E4805" t="s">
        <v>177</v>
      </c>
      <c r="F4805" s="69">
        <v>8.3323545455932617</v>
      </c>
      <c r="G4805" s="69">
        <v>8.171046257019043</v>
      </c>
      <c r="H4805" s="69">
        <v>0.11958611756563187</v>
      </c>
      <c r="I4805" s="69">
        <v>68.569862365722656</v>
      </c>
      <c r="J4805" s="64">
        <v>0</v>
      </c>
    </row>
    <row r="4806" spans="1:10" x14ac:dyDescent="0.25">
      <c r="A4806" s="3" t="str">
        <f t="shared" si="75"/>
        <v>Load Control GroupSDP-C-2Average Event Day (5:00pm-6:00pm)5</v>
      </c>
      <c r="B4806" t="s">
        <v>71</v>
      </c>
      <c r="C4806" t="s">
        <v>109</v>
      </c>
      <c r="D4806" t="s">
        <v>167</v>
      </c>
      <c r="E4806" t="s">
        <v>178</v>
      </c>
      <c r="F4806" s="69">
        <v>8.6473684310913086</v>
      </c>
      <c r="G4806" s="69">
        <v>8.6026382446289063</v>
      </c>
      <c r="H4806" s="69">
        <v>0.11929710209369659</v>
      </c>
      <c r="I4806" s="69">
        <v>68.179847717285156</v>
      </c>
      <c r="J4806" s="64">
        <v>0</v>
      </c>
    </row>
    <row r="4807" spans="1:10" x14ac:dyDescent="0.25">
      <c r="A4807" s="3" t="str">
        <f t="shared" si="75"/>
        <v>Load Control GroupSDP-C-2Average Event Day (5:00pm-6:00pm)6</v>
      </c>
      <c r="B4807" t="s">
        <v>71</v>
      </c>
      <c r="C4807" t="s">
        <v>109</v>
      </c>
      <c r="D4807" t="s">
        <v>167</v>
      </c>
      <c r="E4807" t="s">
        <v>179</v>
      </c>
      <c r="F4807" s="69">
        <v>9.6263704299926758</v>
      </c>
      <c r="G4807" s="69">
        <v>9.8850908279418945</v>
      </c>
      <c r="H4807" s="69">
        <v>0.14074042439460754</v>
      </c>
      <c r="I4807" s="69">
        <v>67.758346557617188</v>
      </c>
      <c r="J4807" s="64">
        <v>0</v>
      </c>
    </row>
    <row r="4808" spans="1:10" x14ac:dyDescent="0.25">
      <c r="A4808" s="3" t="str">
        <f t="shared" si="75"/>
        <v>Load Control GroupSDP-C-2Average Event Day (5:00pm-6:00pm)7</v>
      </c>
      <c r="B4808" t="s">
        <v>71</v>
      </c>
      <c r="C4808" t="s">
        <v>109</v>
      </c>
      <c r="D4808" t="s">
        <v>167</v>
      </c>
      <c r="E4808" t="s">
        <v>180</v>
      </c>
      <c r="F4808" s="69">
        <v>11.920516014099121</v>
      </c>
      <c r="G4808" s="69">
        <v>12.19735050201416</v>
      </c>
      <c r="H4808" s="69">
        <v>0.20049013197422028</v>
      </c>
      <c r="I4808" s="69">
        <v>68.04449462890625</v>
      </c>
      <c r="J4808" s="64">
        <v>0</v>
      </c>
    </row>
    <row r="4809" spans="1:10" x14ac:dyDescent="0.25">
      <c r="A4809" s="3" t="str">
        <f t="shared" si="75"/>
        <v>Load Control GroupSDP-C-2Average Event Day (5:00pm-6:00pm)8</v>
      </c>
      <c r="B4809" t="s">
        <v>71</v>
      </c>
      <c r="C4809" t="s">
        <v>109</v>
      </c>
      <c r="D4809" t="s">
        <v>167</v>
      </c>
      <c r="E4809" t="s">
        <v>181</v>
      </c>
      <c r="F4809" s="69">
        <v>14.656704902648926</v>
      </c>
      <c r="G4809" s="69">
        <v>14.928485870361328</v>
      </c>
      <c r="H4809" s="69">
        <v>0.20228610932826996</v>
      </c>
      <c r="I4809" s="69">
        <v>69.614006042480469</v>
      </c>
      <c r="J4809" s="64">
        <v>0</v>
      </c>
    </row>
    <row r="4810" spans="1:10" x14ac:dyDescent="0.25">
      <c r="A4810" s="3" t="str">
        <f t="shared" si="75"/>
        <v>Load Control GroupSDP-C-2Average Event Day (5:00pm-6:00pm)9</v>
      </c>
      <c r="B4810" t="s">
        <v>71</v>
      </c>
      <c r="C4810" t="s">
        <v>109</v>
      </c>
      <c r="D4810" t="s">
        <v>167</v>
      </c>
      <c r="E4810" t="s">
        <v>182</v>
      </c>
      <c r="F4810" s="69">
        <v>17.239374160766602</v>
      </c>
      <c r="G4810" s="69">
        <v>17.740545272827148</v>
      </c>
      <c r="H4810" s="69">
        <v>0.28337010741233826</v>
      </c>
      <c r="I4810" s="69">
        <v>73.286697387695313</v>
      </c>
      <c r="J4810" s="64">
        <v>0</v>
      </c>
    </row>
    <row r="4811" spans="1:10" x14ac:dyDescent="0.25">
      <c r="A4811" s="3" t="str">
        <f t="shared" si="75"/>
        <v>Load Control GroupSDP-C-2Average Event Day (5:00pm-6:00pm)10</v>
      </c>
      <c r="B4811" t="s">
        <v>71</v>
      </c>
      <c r="C4811" t="s">
        <v>109</v>
      </c>
      <c r="D4811" t="s">
        <v>167</v>
      </c>
      <c r="E4811" t="s">
        <v>183</v>
      </c>
      <c r="F4811" s="69">
        <v>19.569936752319336</v>
      </c>
      <c r="G4811" s="69">
        <v>20.021286010742188</v>
      </c>
      <c r="H4811" s="69">
        <v>0.27492105960845947</v>
      </c>
      <c r="I4811" s="69">
        <v>78.977790832519531</v>
      </c>
      <c r="J4811" s="64">
        <v>0</v>
      </c>
    </row>
    <row r="4812" spans="1:10" x14ac:dyDescent="0.25">
      <c r="A4812" s="3" t="str">
        <f t="shared" si="75"/>
        <v>Load Control GroupSDP-C-2Average Event Day (5:00pm-6:00pm)11</v>
      </c>
      <c r="B4812" t="s">
        <v>71</v>
      </c>
      <c r="C4812" t="s">
        <v>109</v>
      </c>
      <c r="D4812" t="s">
        <v>167</v>
      </c>
      <c r="E4812" t="s">
        <v>184</v>
      </c>
      <c r="F4812" s="69">
        <v>20.867353439331055</v>
      </c>
      <c r="G4812" s="69">
        <v>21.159385681152344</v>
      </c>
      <c r="H4812" s="69">
        <v>0.25172150135040283</v>
      </c>
      <c r="I4812" s="69">
        <v>81.766288757324219</v>
      </c>
      <c r="J4812" s="64">
        <v>0</v>
      </c>
    </row>
    <row r="4813" spans="1:10" x14ac:dyDescent="0.25">
      <c r="A4813" s="3" t="str">
        <f t="shared" si="75"/>
        <v>Load Control GroupSDP-C-2Average Event Day (5:00pm-6:00pm)12</v>
      </c>
      <c r="B4813" t="s">
        <v>71</v>
      </c>
      <c r="C4813" t="s">
        <v>109</v>
      </c>
      <c r="D4813" t="s">
        <v>167</v>
      </c>
      <c r="E4813" t="s">
        <v>185</v>
      </c>
      <c r="F4813" s="69">
        <v>21.749300003051758</v>
      </c>
      <c r="G4813" s="69">
        <v>22.089759826660156</v>
      </c>
      <c r="H4813" s="69">
        <v>0.18466977775096893</v>
      </c>
      <c r="I4813" s="69">
        <v>85.433525085449219</v>
      </c>
      <c r="J4813" s="64">
        <v>0</v>
      </c>
    </row>
    <row r="4814" spans="1:10" x14ac:dyDescent="0.25">
      <c r="A4814" s="3" t="str">
        <f t="shared" si="75"/>
        <v>Load Control GroupSDP-C-2Average Event Day (5:00pm-6:00pm)13</v>
      </c>
      <c r="B4814" t="s">
        <v>71</v>
      </c>
      <c r="C4814" t="s">
        <v>109</v>
      </c>
      <c r="D4814" t="s">
        <v>167</v>
      </c>
      <c r="E4814" t="s">
        <v>186</v>
      </c>
      <c r="F4814" s="69">
        <v>22.543581008911133</v>
      </c>
      <c r="G4814" s="69">
        <v>22.975759506225586</v>
      </c>
      <c r="H4814" s="69">
        <v>0.11610377579927444</v>
      </c>
      <c r="I4814" s="69">
        <v>88.94049072265625</v>
      </c>
      <c r="J4814" s="64">
        <v>0</v>
      </c>
    </row>
    <row r="4815" spans="1:10" x14ac:dyDescent="0.25">
      <c r="A4815" s="3" t="str">
        <f t="shared" si="75"/>
        <v>Load Control GroupSDP-C-2Average Event Day (5:00pm-6:00pm)14</v>
      </c>
      <c r="B4815" t="s">
        <v>71</v>
      </c>
      <c r="C4815" t="s">
        <v>109</v>
      </c>
      <c r="D4815" t="s">
        <v>167</v>
      </c>
      <c r="E4815" t="s">
        <v>187</v>
      </c>
      <c r="F4815" s="69">
        <v>23.373310089111328</v>
      </c>
      <c r="G4815" s="69">
        <v>23.944229125976563</v>
      </c>
      <c r="H4815" s="69">
        <v>0.12073303014039993</v>
      </c>
      <c r="I4815" s="69">
        <v>91.764434814453125</v>
      </c>
      <c r="J4815" s="64">
        <v>0</v>
      </c>
    </row>
    <row r="4816" spans="1:10" x14ac:dyDescent="0.25">
      <c r="A4816" s="3" t="str">
        <f t="shared" si="75"/>
        <v>Load Control GroupSDP-C-2Average Event Day (5:00pm-6:00pm)15</v>
      </c>
      <c r="B4816" t="s">
        <v>71</v>
      </c>
      <c r="C4816" t="s">
        <v>109</v>
      </c>
      <c r="D4816" t="s">
        <v>167</v>
      </c>
      <c r="E4816" t="s">
        <v>188</v>
      </c>
      <c r="F4816" s="69">
        <v>23.611660003662109</v>
      </c>
      <c r="G4816" s="69">
        <v>24.514787673950195</v>
      </c>
      <c r="H4816" s="69">
        <v>0.24130955338478088</v>
      </c>
      <c r="I4816" s="69">
        <v>94.143989562988281</v>
      </c>
      <c r="J4816" s="64">
        <v>0</v>
      </c>
    </row>
    <row r="4817" spans="1:10" x14ac:dyDescent="0.25">
      <c r="A4817" s="3" t="str">
        <f t="shared" si="75"/>
        <v>Load Control GroupSDP-C-2Average Event Day (5:00pm-6:00pm)16</v>
      </c>
      <c r="B4817" t="s">
        <v>71</v>
      </c>
      <c r="C4817" t="s">
        <v>109</v>
      </c>
      <c r="D4817" t="s">
        <v>167</v>
      </c>
      <c r="E4817" t="s">
        <v>189</v>
      </c>
      <c r="F4817" s="69">
        <v>22.644289016723633</v>
      </c>
      <c r="G4817" s="69">
        <v>22.949125289916992</v>
      </c>
      <c r="H4817" s="69">
        <v>0.29858183860778809</v>
      </c>
      <c r="I4817" s="69">
        <v>94.457527160644531</v>
      </c>
      <c r="J4817" s="64">
        <v>0</v>
      </c>
    </row>
    <row r="4818" spans="1:10" x14ac:dyDescent="0.25">
      <c r="A4818" s="3" t="str">
        <f t="shared" si="75"/>
        <v>Load Control GroupSDP-C-2Average Event Day (5:00pm-6:00pm)17</v>
      </c>
      <c r="B4818" t="s">
        <v>71</v>
      </c>
      <c r="C4818" t="s">
        <v>109</v>
      </c>
      <c r="D4818" t="s">
        <v>167</v>
      </c>
      <c r="E4818" t="s">
        <v>190</v>
      </c>
      <c r="F4818" s="69">
        <v>19.705224990844727</v>
      </c>
      <c r="G4818" s="69">
        <v>19.840770721435547</v>
      </c>
      <c r="H4818" s="69">
        <v>0.30168431997299194</v>
      </c>
      <c r="I4818" s="69">
        <v>93.85333251953125</v>
      </c>
      <c r="J4818" s="64">
        <v>0</v>
      </c>
    </row>
    <row r="4819" spans="1:10" x14ac:dyDescent="0.25">
      <c r="A4819" s="3" t="str">
        <f t="shared" si="75"/>
        <v>Load Control GroupSDP-C-2Average Event Day (5:00pm-6:00pm)18</v>
      </c>
      <c r="B4819" t="s">
        <v>71</v>
      </c>
      <c r="C4819" t="s">
        <v>109</v>
      </c>
      <c r="D4819" t="s">
        <v>167</v>
      </c>
      <c r="E4819" t="s">
        <v>191</v>
      </c>
      <c r="F4819" s="69">
        <v>16.835102081298828</v>
      </c>
      <c r="G4819" s="69">
        <v>15.33380126953125</v>
      </c>
      <c r="H4819" s="69">
        <v>0.29260236024856567</v>
      </c>
      <c r="I4819" s="69">
        <v>92.485610961914063</v>
      </c>
      <c r="J4819" s="64">
        <v>0</v>
      </c>
    </row>
    <row r="4820" spans="1:10" x14ac:dyDescent="0.25">
      <c r="A4820" s="3" t="str">
        <f t="shared" si="75"/>
        <v>Load Control GroupSDP-C-2Average Event Day (5:00pm-6:00pm)19</v>
      </c>
      <c r="B4820" t="s">
        <v>71</v>
      </c>
      <c r="C4820" t="s">
        <v>109</v>
      </c>
      <c r="D4820" t="s">
        <v>167</v>
      </c>
      <c r="E4820" t="s">
        <v>192</v>
      </c>
      <c r="F4820" s="69">
        <v>15.034056663513184</v>
      </c>
      <c r="G4820" s="69">
        <v>15.596911430358887</v>
      </c>
      <c r="H4820" s="69">
        <v>0.29219555854797363</v>
      </c>
      <c r="I4820" s="69">
        <v>90.958267211914063</v>
      </c>
      <c r="J4820" s="64">
        <v>0</v>
      </c>
    </row>
    <row r="4821" spans="1:10" x14ac:dyDescent="0.25">
      <c r="A4821" s="3" t="str">
        <f t="shared" si="75"/>
        <v>Load Control GroupSDP-C-2Average Event Day (5:00pm-6:00pm)20</v>
      </c>
      <c r="B4821" t="s">
        <v>71</v>
      </c>
      <c r="C4821" t="s">
        <v>109</v>
      </c>
      <c r="D4821" t="s">
        <v>167</v>
      </c>
      <c r="E4821" t="s">
        <v>193</v>
      </c>
      <c r="F4821" s="69">
        <v>13.301200866699219</v>
      </c>
      <c r="G4821" s="69">
        <v>13.740401268005371</v>
      </c>
      <c r="H4821" s="69">
        <v>0.26115339994430542</v>
      </c>
      <c r="I4821" s="69">
        <v>87.538978576660156</v>
      </c>
      <c r="J4821" s="64">
        <v>0</v>
      </c>
    </row>
    <row r="4822" spans="1:10" x14ac:dyDescent="0.25">
      <c r="A4822" s="3" t="str">
        <f t="shared" si="75"/>
        <v>Load Control GroupSDP-C-2Average Event Day (5:00pm-6:00pm)21</v>
      </c>
      <c r="B4822" t="s">
        <v>71</v>
      </c>
      <c r="C4822" t="s">
        <v>109</v>
      </c>
      <c r="D4822" t="s">
        <v>167</v>
      </c>
      <c r="E4822" t="s">
        <v>194</v>
      </c>
      <c r="F4822" s="69">
        <v>12.402914047241211</v>
      </c>
      <c r="G4822" s="69">
        <v>12.735485076904297</v>
      </c>
      <c r="H4822" s="69">
        <v>0.22895224392414093</v>
      </c>
      <c r="I4822" s="69">
        <v>82.616737365722656</v>
      </c>
      <c r="J4822" s="64">
        <v>0</v>
      </c>
    </row>
    <row r="4823" spans="1:10" x14ac:dyDescent="0.25">
      <c r="A4823" s="3" t="str">
        <f t="shared" si="75"/>
        <v>Load Control GroupSDP-C-2Average Event Day (5:00pm-6:00pm)22</v>
      </c>
      <c r="B4823" t="s">
        <v>71</v>
      </c>
      <c r="C4823" t="s">
        <v>109</v>
      </c>
      <c r="D4823" t="s">
        <v>167</v>
      </c>
      <c r="E4823" t="s">
        <v>195</v>
      </c>
      <c r="F4823" s="69">
        <v>11.172030448913574</v>
      </c>
      <c r="G4823" s="69">
        <v>11.273213386535645</v>
      </c>
      <c r="H4823" s="69">
        <v>0.20122532546520233</v>
      </c>
      <c r="I4823" s="69">
        <v>77.780067443847656</v>
      </c>
      <c r="J4823" s="64">
        <v>0</v>
      </c>
    </row>
    <row r="4824" spans="1:10" x14ac:dyDescent="0.25">
      <c r="A4824" s="3" t="str">
        <f t="shared" si="75"/>
        <v>Load Control GroupSDP-C-2Average Event Day (5:00pm-6:00pm)23</v>
      </c>
      <c r="B4824" t="s">
        <v>71</v>
      </c>
      <c r="C4824" t="s">
        <v>109</v>
      </c>
      <c r="D4824" t="s">
        <v>167</v>
      </c>
      <c r="E4824" t="s">
        <v>196</v>
      </c>
      <c r="F4824" s="69">
        <v>10.018918037414551</v>
      </c>
      <c r="G4824" s="69">
        <v>9.9596052169799805</v>
      </c>
      <c r="H4824" s="69">
        <v>0.18131519854068756</v>
      </c>
      <c r="I4824" s="69">
        <v>74.560523986816406</v>
      </c>
      <c r="J4824" s="64">
        <v>0</v>
      </c>
    </row>
    <row r="4825" spans="1:10" x14ac:dyDescent="0.25">
      <c r="A4825" s="3" t="str">
        <f t="shared" si="75"/>
        <v>Load Control GroupSDP-C-2Average Event Day (5:00pm-6:00pm)24</v>
      </c>
      <c r="B4825" t="s">
        <v>71</v>
      </c>
      <c r="C4825" t="s">
        <v>109</v>
      </c>
      <c r="D4825" t="s">
        <v>167</v>
      </c>
      <c r="E4825" t="s">
        <v>197</v>
      </c>
      <c r="F4825" s="69">
        <v>9.2930526733398438</v>
      </c>
      <c r="G4825" s="69">
        <v>9.2356119155883789</v>
      </c>
      <c r="H4825" s="69">
        <v>0.20815983414649963</v>
      </c>
      <c r="I4825" s="69">
        <v>72.254600524902344</v>
      </c>
      <c r="J4825" s="64">
        <v>0</v>
      </c>
    </row>
    <row r="4826" spans="1:10" x14ac:dyDescent="0.25">
      <c r="A4826" s="3" t="str">
        <f t="shared" si="75"/>
        <v>Load Control GroupSDP-C-37/9/2021 (5:50pm-8:55pm)1</v>
      </c>
      <c r="B4826" t="s">
        <v>71</v>
      </c>
      <c r="C4826" t="s">
        <v>110</v>
      </c>
      <c r="D4826" t="s">
        <v>171</v>
      </c>
      <c r="E4826" t="s">
        <v>174</v>
      </c>
      <c r="F4826" s="69">
        <v>9.7462444305419922</v>
      </c>
      <c r="G4826" s="69">
        <v>9.0332374572753906</v>
      </c>
      <c r="H4826" s="69">
        <v>0.86629819869995117</v>
      </c>
      <c r="I4826" s="69">
        <v>93.80462646484375</v>
      </c>
      <c r="J4826" s="64">
        <v>0</v>
      </c>
    </row>
    <row r="4827" spans="1:10" x14ac:dyDescent="0.25">
      <c r="A4827" s="3" t="str">
        <f t="shared" si="75"/>
        <v>Load Control GroupSDP-C-37/9/2021 (5:50pm-8:55pm)2</v>
      </c>
      <c r="B4827" t="s">
        <v>71</v>
      </c>
      <c r="C4827" t="s">
        <v>110</v>
      </c>
      <c r="D4827" t="s">
        <v>171</v>
      </c>
      <c r="E4827" t="s">
        <v>175</v>
      </c>
      <c r="F4827" s="69">
        <v>9.4331111907958984</v>
      </c>
      <c r="G4827" s="69">
        <v>8.595433235168457</v>
      </c>
      <c r="H4827" s="69">
        <v>0.80425339937210083</v>
      </c>
      <c r="I4827" s="69">
        <v>92.539306640625</v>
      </c>
      <c r="J4827" s="64">
        <v>0</v>
      </c>
    </row>
    <row r="4828" spans="1:10" x14ac:dyDescent="0.25">
      <c r="A4828" s="3" t="str">
        <f t="shared" si="75"/>
        <v>Load Control GroupSDP-C-37/9/2021 (5:50pm-8:55pm)3</v>
      </c>
      <c r="B4828" t="s">
        <v>71</v>
      </c>
      <c r="C4828" t="s">
        <v>110</v>
      </c>
      <c r="D4828" t="s">
        <v>171</v>
      </c>
      <c r="E4828" t="s">
        <v>176</v>
      </c>
      <c r="F4828" s="69">
        <v>9.0866909027099609</v>
      </c>
      <c r="G4828" s="69">
        <v>8.4079189300537109</v>
      </c>
      <c r="H4828" s="69">
        <v>0.76396137475967407</v>
      </c>
      <c r="I4828" s="69">
        <v>91.835258483886719</v>
      </c>
      <c r="J4828" s="64">
        <v>0</v>
      </c>
    </row>
    <row r="4829" spans="1:10" x14ac:dyDescent="0.25">
      <c r="A4829" s="3" t="str">
        <f t="shared" si="75"/>
        <v>Load Control GroupSDP-C-37/9/2021 (5:50pm-8:55pm)4</v>
      </c>
      <c r="B4829" t="s">
        <v>71</v>
      </c>
      <c r="C4829" t="s">
        <v>110</v>
      </c>
      <c r="D4829" t="s">
        <v>171</v>
      </c>
      <c r="E4829" t="s">
        <v>177</v>
      </c>
      <c r="F4829" s="69">
        <v>9.2968635559082031</v>
      </c>
      <c r="G4829" s="69">
        <v>8.6660118103027344</v>
      </c>
      <c r="H4829" s="69">
        <v>0.79625016450881958</v>
      </c>
      <c r="I4829" s="69">
        <v>91.404624938964844</v>
      </c>
      <c r="J4829" s="64">
        <v>0</v>
      </c>
    </row>
    <row r="4830" spans="1:10" x14ac:dyDescent="0.25">
      <c r="A4830" s="3" t="str">
        <f t="shared" si="75"/>
        <v>Load Control GroupSDP-C-37/9/2021 (5:50pm-8:55pm)5</v>
      </c>
      <c r="B4830" t="s">
        <v>71</v>
      </c>
      <c r="C4830" t="s">
        <v>110</v>
      </c>
      <c r="D4830" t="s">
        <v>171</v>
      </c>
      <c r="E4830" t="s">
        <v>178</v>
      </c>
      <c r="F4830" s="69">
        <v>8.9830341339111328</v>
      </c>
      <c r="G4830" s="69">
        <v>8.6815032958984375</v>
      </c>
      <c r="H4830" s="69">
        <v>1.320605993270874</v>
      </c>
      <c r="I4830" s="69">
        <v>90.378036499023438</v>
      </c>
      <c r="J4830" s="64">
        <v>0</v>
      </c>
    </row>
    <row r="4831" spans="1:10" x14ac:dyDescent="0.25">
      <c r="A4831" s="3" t="str">
        <f t="shared" si="75"/>
        <v>Load Control GroupSDP-C-37/9/2021 (5:50pm-8:55pm)6</v>
      </c>
      <c r="B4831" t="s">
        <v>71</v>
      </c>
      <c r="C4831" t="s">
        <v>110</v>
      </c>
      <c r="D4831" t="s">
        <v>171</v>
      </c>
      <c r="E4831" t="s">
        <v>179</v>
      </c>
      <c r="F4831" s="69">
        <v>10.477375984191895</v>
      </c>
      <c r="G4831" s="69">
        <v>9.8572835922241211</v>
      </c>
      <c r="H4831" s="69">
        <v>1.5244964361190796</v>
      </c>
      <c r="I4831" s="69">
        <v>89.160690307617188</v>
      </c>
      <c r="J4831" s="64">
        <v>0</v>
      </c>
    </row>
    <row r="4832" spans="1:10" x14ac:dyDescent="0.25">
      <c r="A4832" s="3" t="str">
        <f t="shared" si="75"/>
        <v>Load Control GroupSDP-C-37/9/2021 (5:50pm-8:55pm)7</v>
      </c>
      <c r="B4832" t="s">
        <v>71</v>
      </c>
      <c r="C4832" t="s">
        <v>110</v>
      </c>
      <c r="D4832" t="s">
        <v>171</v>
      </c>
      <c r="E4832" t="s">
        <v>180</v>
      </c>
      <c r="F4832" s="69">
        <v>10.892284393310547</v>
      </c>
      <c r="G4832" s="69">
        <v>10.788034439086914</v>
      </c>
      <c r="H4832" s="69">
        <v>1.4188919067382813</v>
      </c>
      <c r="I4832" s="69">
        <v>89.016761779785156</v>
      </c>
      <c r="J4832" s="64">
        <v>0</v>
      </c>
    </row>
    <row r="4833" spans="1:10" x14ac:dyDescent="0.25">
      <c r="A4833" s="3" t="str">
        <f t="shared" si="75"/>
        <v>Load Control GroupSDP-C-37/9/2021 (5:50pm-8:55pm)8</v>
      </c>
      <c r="B4833" t="s">
        <v>71</v>
      </c>
      <c r="C4833" t="s">
        <v>110</v>
      </c>
      <c r="D4833" t="s">
        <v>171</v>
      </c>
      <c r="E4833" t="s">
        <v>181</v>
      </c>
      <c r="F4833" s="69">
        <v>12.561314582824707</v>
      </c>
      <c r="G4833" s="69">
        <v>12.223526000976563</v>
      </c>
      <c r="H4833" s="69">
        <v>1.2247817516326904</v>
      </c>
      <c r="I4833" s="69">
        <v>89.1768798828125</v>
      </c>
      <c r="J4833" s="64">
        <v>0</v>
      </c>
    </row>
    <row r="4834" spans="1:10" x14ac:dyDescent="0.25">
      <c r="A4834" s="3" t="str">
        <f t="shared" si="75"/>
        <v>Load Control GroupSDP-C-37/9/2021 (5:50pm-8:55pm)9</v>
      </c>
      <c r="B4834" t="s">
        <v>71</v>
      </c>
      <c r="C4834" t="s">
        <v>110</v>
      </c>
      <c r="D4834" t="s">
        <v>171</v>
      </c>
      <c r="E4834" t="s">
        <v>182</v>
      </c>
      <c r="F4834" s="69">
        <v>13.113850593566895</v>
      </c>
      <c r="G4834" s="69">
        <v>14.231156349182129</v>
      </c>
      <c r="H4834" s="69">
        <v>1.1400117874145508</v>
      </c>
      <c r="I4834" s="69">
        <v>90.158378601074219</v>
      </c>
      <c r="J4834" s="64">
        <v>0</v>
      </c>
    </row>
    <row r="4835" spans="1:10" x14ac:dyDescent="0.25">
      <c r="A4835" s="3" t="str">
        <f t="shared" si="75"/>
        <v>Load Control GroupSDP-C-37/9/2021 (5:50pm-8:55pm)10</v>
      </c>
      <c r="B4835" t="s">
        <v>71</v>
      </c>
      <c r="C4835" t="s">
        <v>110</v>
      </c>
      <c r="D4835" t="s">
        <v>171</v>
      </c>
      <c r="E4835" t="s">
        <v>183</v>
      </c>
      <c r="F4835" s="69">
        <v>12.987136840820313</v>
      </c>
      <c r="G4835" s="69">
        <v>15.971214294433594</v>
      </c>
      <c r="H4835" s="69">
        <v>1.9584585428237915</v>
      </c>
      <c r="I4835" s="69">
        <v>91.462425231933594</v>
      </c>
      <c r="J4835" s="64">
        <v>0</v>
      </c>
    </row>
    <row r="4836" spans="1:10" x14ac:dyDescent="0.25">
      <c r="A4836" s="3" t="str">
        <f t="shared" si="75"/>
        <v>Load Control GroupSDP-C-37/9/2021 (5:50pm-8:55pm)11</v>
      </c>
      <c r="B4836" t="s">
        <v>71</v>
      </c>
      <c r="C4836" t="s">
        <v>110</v>
      </c>
      <c r="D4836" t="s">
        <v>171</v>
      </c>
      <c r="E4836" t="s">
        <v>184</v>
      </c>
      <c r="F4836" s="69">
        <v>13.557929992675781</v>
      </c>
      <c r="G4836" s="69">
        <v>15.420289039611816</v>
      </c>
      <c r="H4836" s="69">
        <v>1.5630848407745361</v>
      </c>
      <c r="I4836" s="69">
        <v>92.017341613769531</v>
      </c>
      <c r="J4836" s="64">
        <v>0</v>
      </c>
    </row>
    <row r="4837" spans="1:10" x14ac:dyDescent="0.25">
      <c r="A4837" s="3" t="str">
        <f t="shared" si="75"/>
        <v>Load Control GroupSDP-C-37/9/2021 (5:50pm-8:55pm)12</v>
      </c>
      <c r="B4837" t="s">
        <v>71</v>
      </c>
      <c r="C4837" t="s">
        <v>110</v>
      </c>
      <c r="D4837" t="s">
        <v>171</v>
      </c>
      <c r="E4837" t="s">
        <v>185</v>
      </c>
      <c r="F4837" s="69">
        <v>13.881278038024902</v>
      </c>
      <c r="G4837" s="69">
        <v>14.258901596069336</v>
      </c>
      <c r="H4837" s="69">
        <v>0.88763207197189331</v>
      </c>
      <c r="I4837" s="69">
        <v>92.282661437988281</v>
      </c>
      <c r="J4837" s="64">
        <v>0</v>
      </c>
    </row>
    <row r="4838" spans="1:10" x14ac:dyDescent="0.25">
      <c r="A4838" s="3" t="str">
        <f t="shared" si="75"/>
        <v>Load Control GroupSDP-C-37/9/2021 (5:50pm-8:55pm)13</v>
      </c>
      <c r="B4838" t="s">
        <v>71</v>
      </c>
      <c r="C4838" t="s">
        <v>110</v>
      </c>
      <c r="D4838" t="s">
        <v>171</v>
      </c>
      <c r="E4838" t="s">
        <v>186</v>
      </c>
      <c r="F4838" s="69">
        <v>14.617185592651367</v>
      </c>
      <c r="G4838" s="69">
        <v>14.66988468170166</v>
      </c>
      <c r="H4838" s="69">
        <v>0.98631322383880615</v>
      </c>
      <c r="I4838" s="69">
        <v>96.053176879882813</v>
      </c>
      <c r="J4838" s="64">
        <v>0</v>
      </c>
    </row>
    <row r="4839" spans="1:10" x14ac:dyDescent="0.25">
      <c r="A4839" s="3" t="str">
        <f t="shared" si="75"/>
        <v>Load Control GroupSDP-C-37/9/2021 (5:50pm-8:55pm)14</v>
      </c>
      <c r="B4839" t="s">
        <v>71</v>
      </c>
      <c r="C4839" t="s">
        <v>110</v>
      </c>
      <c r="D4839" t="s">
        <v>171</v>
      </c>
      <c r="E4839" t="s">
        <v>187</v>
      </c>
      <c r="F4839" s="69">
        <v>14.557703971862793</v>
      </c>
      <c r="G4839" s="69">
        <v>15.630867004394531</v>
      </c>
      <c r="H4839" s="69">
        <v>1.1254895925521851</v>
      </c>
      <c r="I4839" s="69">
        <v>100.27861022949219</v>
      </c>
      <c r="J4839" s="64">
        <v>0</v>
      </c>
    </row>
    <row r="4840" spans="1:10" x14ac:dyDescent="0.25">
      <c r="A4840" s="3" t="str">
        <f t="shared" si="75"/>
        <v>Load Control GroupSDP-C-37/9/2021 (5:50pm-8:55pm)15</v>
      </c>
      <c r="B4840" t="s">
        <v>71</v>
      </c>
      <c r="C4840" t="s">
        <v>110</v>
      </c>
      <c r="D4840" t="s">
        <v>171</v>
      </c>
      <c r="E4840" t="s">
        <v>188</v>
      </c>
      <c r="F4840" s="69">
        <v>16.542757034301758</v>
      </c>
      <c r="G4840" s="69">
        <v>15.922311782836914</v>
      </c>
      <c r="H4840" s="69">
        <v>0.47081944346427917</v>
      </c>
      <c r="I4840" s="69">
        <v>103.07051849365234</v>
      </c>
      <c r="J4840" s="64">
        <v>0</v>
      </c>
    </row>
    <row r="4841" spans="1:10" x14ac:dyDescent="0.25">
      <c r="A4841" s="3" t="str">
        <f t="shared" si="75"/>
        <v>Load Control GroupSDP-C-37/9/2021 (5:50pm-8:55pm)16</v>
      </c>
      <c r="B4841" t="s">
        <v>71</v>
      </c>
      <c r="C4841" t="s">
        <v>110</v>
      </c>
      <c r="D4841" t="s">
        <v>171</v>
      </c>
      <c r="E4841" t="s">
        <v>189</v>
      </c>
      <c r="F4841" s="69">
        <v>16.163949966430664</v>
      </c>
      <c r="G4841" s="69">
        <v>16.784393310546875</v>
      </c>
      <c r="H4841" s="69">
        <v>0.4708193838596344</v>
      </c>
      <c r="I4841" s="69">
        <v>106.5982666015625</v>
      </c>
      <c r="J4841" s="64">
        <v>0</v>
      </c>
    </row>
    <row r="4842" spans="1:10" x14ac:dyDescent="0.25">
      <c r="A4842" s="3" t="str">
        <f t="shared" si="75"/>
        <v>Load Control GroupSDP-C-37/9/2021 (5:50pm-8:55pm)17</v>
      </c>
      <c r="B4842" t="s">
        <v>71</v>
      </c>
      <c r="C4842" t="s">
        <v>110</v>
      </c>
      <c r="D4842" t="s">
        <v>171</v>
      </c>
      <c r="E4842" t="s">
        <v>190</v>
      </c>
      <c r="F4842" s="69">
        <v>15.899038314819336</v>
      </c>
      <c r="G4842" s="69">
        <v>16.225549697875977</v>
      </c>
      <c r="H4842" s="69">
        <v>0.91494673490524292</v>
      </c>
      <c r="I4842" s="69">
        <v>108.56474304199219</v>
      </c>
      <c r="J4842" s="64">
        <v>0</v>
      </c>
    </row>
    <row r="4843" spans="1:10" x14ac:dyDescent="0.25">
      <c r="A4843" s="3" t="str">
        <f t="shared" si="75"/>
        <v>Load Control GroupSDP-C-37/9/2021 (5:50pm-8:55pm)18</v>
      </c>
      <c r="B4843" t="s">
        <v>71</v>
      </c>
      <c r="C4843" t="s">
        <v>110</v>
      </c>
      <c r="D4843" t="s">
        <v>171</v>
      </c>
      <c r="E4843" t="s">
        <v>191</v>
      </c>
      <c r="F4843" s="69">
        <v>14.814977645874023</v>
      </c>
      <c r="G4843" s="69">
        <v>14.617225646972656</v>
      </c>
      <c r="H4843" s="69">
        <v>1.0314416885375977</v>
      </c>
      <c r="I4843" s="69">
        <v>110.10867309570313</v>
      </c>
      <c r="J4843" s="64">
        <v>0</v>
      </c>
    </row>
    <row r="4844" spans="1:10" x14ac:dyDescent="0.25">
      <c r="A4844" s="3" t="str">
        <f t="shared" si="75"/>
        <v>Load Control GroupSDP-C-37/9/2021 (5:50pm-8:55pm)19</v>
      </c>
      <c r="B4844" t="s">
        <v>71</v>
      </c>
      <c r="C4844" t="s">
        <v>110</v>
      </c>
      <c r="D4844" t="s">
        <v>171</v>
      </c>
      <c r="E4844" t="s">
        <v>192</v>
      </c>
      <c r="F4844" s="69">
        <v>14.25997257232666</v>
      </c>
      <c r="G4844" s="69">
        <v>13.71549129486084</v>
      </c>
      <c r="H4844" s="69">
        <v>0.88734722137451172</v>
      </c>
      <c r="I4844" s="69">
        <v>110.73121643066406</v>
      </c>
      <c r="J4844" s="64">
        <v>0</v>
      </c>
    </row>
    <row r="4845" spans="1:10" x14ac:dyDescent="0.25">
      <c r="A4845" s="3" t="str">
        <f t="shared" si="75"/>
        <v>Load Control GroupSDP-C-37/9/2021 (5:50pm-8:55pm)20</v>
      </c>
      <c r="B4845" t="s">
        <v>71</v>
      </c>
      <c r="C4845" t="s">
        <v>110</v>
      </c>
      <c r="D4845" t="s">
        <v>171</v>
      </c>
      <c r="E4845" t="s">
        <v>193</v>
      </c>
      <c r="F4845" s="69">
        <v>13.769837379455566</v>
      </c>
      <c r="G4845" s="69">
        <v>14.023815155029297</v>
      </c>
      <c r="H4845" s="69">
        <v>1.2625102996826172</v>
      </c>
      <c r="I4845" s="69">
        <v>110.24971008300781</v>
      </c>
      <c r="J4845" s="64">
        <v>0</v>
      </c>
    </row>
    <row r="4846" spans="1:10" x14ac:dyDescent="0.25">
      <c r="A4846" s="3" t="str">
        <f t="shared" si="75"/>
        <v>Load Control GroupSDP-C-37/9/2021 (5:50pm-8:55pm)21</v>
      </c>
      <c r="B4846" t="s">
        <v>71</v>
      </c>
      <c r="C4846" t="s">
        <v>110</v>
      </c>
      <c r="D4846" t="s">
        <v>171</v>
      </c>
      <c r="E4846" t="s">
        <v>194</v>
      </c>
      <c r="F4846" s="69">
        <v>14.833942413330078</v>
      </c>
      <c r="G4846" s="69">
        <v>13.680693626403809</v>
      </c>
      <c r="H4846" s="69">
        <v>1.0796676874160767</v>
      </c>
      <c r="I4846" s="69">
        <v>108.14566802978516</v>
      </c>
      <c r="J4846" s="64">
        <v>0</v>
      </c>
    </row>
    <row r="4847" spans="1:10" x14ac:dyDescent="0.25">
      <c r="A4847" s="3" t="str">
        <f t="shared" si="75"/>
        <v>Load Control GroupSDP-C-37/9/2021 (5:50pm-8:55pm)22</v>
      </c>
      <c r="B4847" t="s">
        <v>71</v>
      </c>
      <c r="C4847" t="s">
        <v>110</v>
      </c>
      <c r="D4847" t="s">
        <v>171</v>
      </c>
      <c r="E4847" t="s">
        <v>195</v>
      </c>
      <c r="F4847" s="69">
        <v>12.85806941986084</v>
      </c>
      <c r="G4847" s="69">
        <v>13.79560661315918</v>
      </c>
      <c r="H4847" s="69">
        <v>1.2605798244476318</v>
      </c>
      <c r="I4847" s="69">
        <v>104.70173645019531</v>
      </c>
      <c r="J4847" s="64">
        <v>0</v>
      </c>
    </row>
    <row r="4848" spans="1:10" x14ac:dyDescent="0.25">
      <c r="A4848" s="3" t="str">
        <f t="shared" si="75"/>
        <v>Load Control GroupSDP-C-37/9/2021 (5:50pm-8:55pm)23</v>
      </c>
      <c r="B4848" t="s">
        <v>71</v>
      </c>
      <c r="C4848" t="s">
        <v>110</v>
      </c>
      <c r="D4848" t="s">
        <v>171</v>
      </c>
      <c r="E4848" t="s">
        <v>196</v>
      </c>
      <c r="F4848" s="69">
        <v>10.96340274810791</v>
      </c>
      <c r="G4848" s="69">
        <v>12.016531944274902</v>
      </c>
      <c r="H4848" s="69">
        <v>1.1755458116531372</v>
      </c>
      <c r="I4848" s="69">
        <v>101.60982513427734</v>
      </c>
      <c r="J4848" s="64">
        <v>0</v>
      </c>
    </row>
    <row r="4849" spans="1:10" x14ac:dyDescent="0.25">
      <c r="A4849" s="3" t="str">
        <f t="shared" si="75"/>
        <v>Load Control GroupSDP-C-37/9/2021 (5:50pm-8:55pm)24</v>
      </c>
      <c r="B4849" t="s">
        <v>71</v>
      </c>
      <c r="C4849" t="s">
        <v>110</v>
      </c>
      <c r="D4849" t="s">
        <v>171</v>
      </c>
      <c r="E4849" t="s">
        <v>197</v>
      </c>
      <c r="F4849" s="69">
        <v>10.284627914428711</v>
      </c>
      <c r="G4849" s="69">
        <v>10.542254447937012</v>
      </c>
      <c r="H4849" s="69">
        <v>0.84699159860610962</v>
      </c>
      <c r="I4849" s="69">
        <v>99.231216430664063</v>
      </c>
      <c r="J4849" s="64">
        <v>0</v>
      </c>
    </row>
    <row r="4850" spans="1:10" x14ac:dyDescent="0.25">
      <c r="A4850" s="3" t="str">
        <f t="shared" si="75"/>
        <v>Load Control GroupSDP-C-38/27/2021 (5:00pm-6:00pm)1</v>
      </c>
      <c r="B4850" t="s">
        <v>71</v>
      </c>
      <c r="C4850" t="s">
        <v>110</v>
      </c>
      <c r="D4850" t="s">
        <v>172</v>
      </c>
      <c r="E4850" t="s">
        <v>174</v>
      </c>
      <c r="F4850" s="69">
        <v>9.8346395492553711</v>
      </c>
      <c r="G4850" s="69">
        <v>8.1286239624023438</v>
      </c>
      <c r="H4850" s="69">
        <v>1.1053842306137085</v>
      </c>
      <c r="I4850" s="69">
        <v>91.379066467285156</v>
      </c>
      <c r="J4850" s="64">
        <v>0</v>
      </c>
    </row>
    <row r="4851" spans="1:10" x14ac:dyDescent="0.25">
      <c r="A4851" s="3" t="str">
        <f t="shared" si="75"/>
        <v>Load Control GroupSDP-C-38/27/2021 (5:00pm-6:00pm)2</v>
      </c>
      <c r="B4851" t="s">
        <v>71</v>
      </c>
      <c r="C4851" t="s">
        <v>110</v>
      </c>
      <c r="D4851" t="s">
        <v>172</v>
      </c>
      <c r="E4851" t="s">
        <v>175</v>
      </c>
      <c r="F4851" s="69">
        <v>8.6791248321533203</v>
      </c>
      <c r="G4851" s="69">
        <v>7.6470546722412109</v>
      </c>
      <c r="H4851" s="69">
        <v>0.85977697372436523</v>
      </c>
      <c r="I4851" s="69">
        <v>90.291862487792969</v>
      </c>
      <c r="J4851" s="64">
        <v>0</v>
      </c>
    </row>
    <row r="4852" spans="1:10" x14ac:dyDescent="0.25">
      <c r="A4852" s="3" t="str">
        <f t="shared" si="75"/>
        <v>Load Control GroupSDP-C-38/27/2021 (5:00pm-6:00pm)3</v>
      </c>
      <c r="B4852" t="s">
        <v>71</v>
      </c>
      <c r="C4852" t="s">
        <v>110</v>
      </c>
      <c r="D4852" t="s">
        <v>172</v>
      </c>
      <c r="E4852" t="s">
        <v>176</v>
      </c>
      <c r="F4852" s="69">
        <v>8.3419523239135742</v>
      </c>
      <c r="G4852" s="69">
        <v>7.4092450141906738</v>
      </c>
      <c r="H4852" s="69">
        <v>0.80687016248703003</v>
      </c>
      <c r="I4852" s="69">
        <v>87.931396484375</v>
      </c>
      <c r="J4852" s="64">
        <v>0</v>
      </c>
    </row>
    <row r="4853" spans="1:10" x14ac:dyDescent="0.25">
      <c r="A4853" s="3" t="str">
        <f t="shared" si="75"/>
        <v>Load Control GroupSDP-C-38/27/2021 (5:00pm-6:00pm)4</v>
      </c>
      <c r="B4853" t="s">
        <v>71</v>
      </c>
      <c r="C4853" t="s">
        <v>110</v>
      </c>
      <c r="D4853" t="s">
        <v>172</v>
      </c>
      <c r="E4853" t="s">
        <v>177</v>
      </c>
      <c r="F4853" s="69">
        <v>7.6715140342712402</v>
      </c>
      <c r="G4853" s="69">
        <v>7.4581007957458496</v>
      </c>
      <c r="H4853" s="69">
        <v>0.65441125631332397</v>
      </c>
      <c r="I4853" s="69">
        <v>87.139533996582031</v>
      </c>
      <c r="J4853" s="64">
        <v>0</v>
      </c>
    </row>
    <row r="4854" spans="1:10" x14ac:dyDescent="0.25">
      <c r="A4854" s="3" t="str">
        <f t="shared" si="75"/>
        <v>Load Control GroupSDP-C-38/27/2021 (5:00pm-6:00pm)5</v>
      </c>
      <c r="B4854" t="s">
        <v>71</v>
      </c>
      <c r="C4854" t="s">
        <v>110</v>
      </c>
      <c r="D4854" t="s">
        <v>172</v>
      </c>
      <c r="E4854" t="s">
        <v>178</v>
      </c>
      <c r="F4854" s="69">
        <v>6.851081371307373</v>
      </c>
      <c r="G4854" s="69">
        <v>7.8106985092163086</v>
      </c>
      <c r="H4854" s="69">
        <v>1.5062721967697144</v>
      </c>
      <c r="I4854" s="69">
        <v>86.026741027832031</v>
      </c>
      <c r="J4854" s="64">
        <v>0</v>
      </c>
    </row>
    <row r="4855" spans="1:10" x14ac:dyDescent="0.25">
      <c r="A4855" s="3" t="str">
        <f t="shared" si="75"/>
        <v>Load Control GroupSDP-C-38/27/2021 (5:00pm-6:00pm)6</v>
      </c>
      <c r="B4855" t="s">
        <v>71</v>
      </c>
      <c r="C4855" t="s">
        <v>110</v>
      </c>
      <c r="D4855" t="s">
        <v>172</v>
      </c>
      <c r="E4855" t="s">
        <v>179</v>
      </c>
      <c r="F4855" s="69">
        <v>7.1353969573974609</v>
      </c>
      <c r="G4855" s="69">
        <v>8.5288381576538086</v>
      </c>
      <c r="H4855" s="69">
        <v>1.1978434324264526</v>
      </c>
      <c r="I4855" s="69">
        <v>85.544189453125</v>
      </c>
      <c r="J4855" s="64">
        <v>0</v>
      </c>
    </row>
    <row r="4856" spans="1:10" x14ac:dyDescent="0.25">
      <c r="A4856" s="3" t="str">
        <f t="shared" si="75"/>
        <v>Load Control GroupSDP-C-38/27/2021 (5:00pm-6:00pm)7</v>
      </c>
      <c r="B4856" t="s">
        <v>71</v>
      </c>
      <c r="C4856" t="s">
        <v>110</v>
      </c>
      <c r="D4856" t="s">
        <v>172</v>
      </c>
      <c r="E4856" t="s">
        <v>180</v>
      </c>
      <c r="F4856" s="69">
        <v>11.171768188476563</v>
      </c>
      <c r="G4856" s="69">
        <v>11.216163635253906</v>
      </c>
      <c r="H4856" s="69">
        <v>0.82734513282775879</v>
      </c>
      <c r="I4856" s="69">
        <v>81.627906799316406</v>
      </c>
      <c r="J4856" s="64">
        <v>0</v>
      </c>
    </row>
    <row r="4857" spans="1:10" x14ac:dyDescent="0.25">
      <c r="A4857" s="3" t="str">
        <f t="shared" si="75"/>
        <v>Load Control GroupSDP-C-38/27/2021 (5:00pm-6:00pm)8</v>
      </c>
      <c r="B4857" t="s">
        <v>71</v>
      </c>
      <c r="C4857" t="s">
        <v>110</v>
      </c>
      <c r="D4857" t="s">
        <v>172</v>
      </c>
      <c r="E4857" t="s">
        <v>181</v>
      </c>
      <c r="F4857" s="69">
        <v>13.397923469543457</v>
      </c>
      <c r="G4857" s="69">
        <v>13.433295249938965</v>
      </c>
      <c r="H4857" s="69">
        <v>1.0419623851776123</v>
      </c>
      <c r="I4857" s="69">
        <v>81.327903747558594</v>
      </c>
      <c r="J4857" s="64">
        <v>0</v>
      </c>
    </row>
    <row r="4858" spans="1:10" x14ac:dyDescent="0.25">
      <c r="A4858" s="3" t="str">
        <f t="shared" si="75"/>
        <v>Load Control GroupSDP-C-38/27/2021 (5:00pm-6:00pm)9</v>
      </c>
      <c r="B4858" t="s">
        <v>71</v>
      </c>
      <c r="C4858" t="s">
        <v>110</v>
      </c>
      <c r="D4858" t="s">
        <v>172</v>
      </c>
      <c r="E4858" t="s">
        <v>182</v>
      </c>
      <c r="F4858" s="69">
        <v>14.870745658874512</v>
      </c>
      <c r="G4858" s="69">
        <v>16.757461547851563</v>
      </c>
      <c r="H4858" s="69">
        <v>1.5969276428222656</v>
      </c>
      <c r="I4858" s="69">
        <v>83.781394958496094</v>
      </c>
      <c r="J4858" s="64">
        <v>0</v>
      </c>
    </row>
    <row r="4859" spans="1:10" x14ac:dyDescent="0.25">
      <c r="A4859" s="3" t="str">
        <f t="shared" si="75"/>
        <v>Load Control GroupSDP-C-38/27/2021 (5:00pm-6:00pm)10</v>
      </c>
      <c r="B4859" t="s">
        <v>71</v>
      </c>
      <c r="C4859" t="s">
        <v>110</v>
      </c>
      <c r="D4859" t="s">
        <v>172</v>
      </c>
      <c r="E4859" t="s">
        <v>183</v>
      </c>
      <c r="F4859" s="69">
        <v>16.191097259521484</v>
      </c>
      <c r="G4859" s="69">
        <v>17.729127883911133</v>
      </c>
      <c r="H4859" s="69">
        <v>2.0754828453063965</v>
      </c>
      <c r="I4859" s="69">
        <v>91.260467529296875</v>
      </c>
      <c r="J4859" s="64">
        <v>0</v>
      </c>
    </row>
    <row r="4860" spans="1:10" x14ac:dyDescent="0.25">
      <c r="A4860" s="3" t="str">
        <f t="shared" si="75"/>
        <v>Load Control GroupSDP-C-38/27/2021 (5:00pm-6:00pm)11</v>
      </c>
      <c r="B4860" t="s">
        <v>71</v>
      </c>
      <c r="C4860" t="s">
        <v>110</v>
      </c>
      <c r="D4860" t="s">
        <v>172</v>
      </c>
      <c r="E4860" t="s">
        <v>184</v>
      </c>
      <c r="F4860" s="69">
        <v>17.384698867797852</v>
      </c>
      <c r="G4860" s="69">
        <v>19.147054672241211</v>
      </c>
      <c r="H4860" s="69">
        <v>2.3875837326049805</v>
      </c>
      <c r="I4860" s="69">
        <v>97.894187927246094</v>
      </c>
      <c r="J4860" s="64">
        <v>0</v>
      </c>
    </row>
    <row r="4861" spans="1:10" x14ac:dyDescent="0.25">
      <c r="A4861" s="3" t="str">
        <f t="shared" si="75"/>
        <v>Load Control GroupSDP-C-38/27/2021 (5:00pm-6:00pm)12</v>
      </c>
      <c r="B4861" t="s">
        <v>71</v>
      </c>
      <c r="C4861" t="s">
        <v>110</v>
      </c>
      <c r="D4861" t="s">
        <v>172</v>
      </c>
      <c r="E4861" t="s">
        <v>185</v>
      </c>
      <c r="F4861" s="69">
        <v>19.610023498535156</v>
      </c>
      <c r="G4861" s="69">
        <v>20.041704177856445</v>
      </c>
      <c r="H4861" s="69">
        <v>2.4409422874450684</v>
      </c>
      <c r="I4861" s="69">
        <v>102.21511840820313</v>
      </c>
      <c r="J4861" s="64">
        <v>0</v>
      </c>
    </row>
    <row r="4862" spans="1:10" x14ac:dyDescent="0.25">
      <c r="A4862" s="3" t="str">
        <f t="shared" si="75"/>
        <v>Load Control GroupSDP-C-38/27/2021 (5:00pm-6:00pm)13</v>
      </c>
      <c r="B4862" t="s">
        <v>71</v>
      </c>
      <c r="C4862" t="s">
        <v>110</v>
      </c>
      <c r="D4862" t="s">
        <v>172</v>
      </c>
      <c r="E4862" t="s">
        <v>186</v>
      </c>
      <c r="F4862" s="69">
        <v>19.371679306030273</v>
      </c>
      <c r="G4862" s="69">
        <v>20.393217086791992</v>
      </c>
      <c r="H4862" s="69">
        <v>1.9922579526901245</v>
      </c>
      <c r="I4862" s="69">
        <v>105.05000305175781</v>
      </c>
      <c r="J4862" s="64">
        <v>0</v>
      </c>
    </row>
    <row r="4863" spans="1:10" x14ac:dyDescent="0.25">
      <c r="A4863" s="3" t="str">
        <f t="shared" si="75"/>
        <v>Load Control GroupSDP-C-38/27/2021 (5:00pm-6:00pm)14</v>
      </c>
      <c r="B4863" t="s">
        <v>71</v>
      </c>
      <c r="C4863" t="s">
        <v>110</v>
      </c>
      <c r="D4863" t="s">
        <v>172</v>
      </c>
      <c r="E4863" t="s">
        <v>187</v>
      </c>
      <c r="F4863" s="69">
        <v>20.307565689086914</v>
      </c>
      <c r="G4863" s="69">
        <v>19.91596794128418</v>
      </c>
      <c r="H4863" s="69">
        <v>0.83993977308273315</v>
      </c>
      <c r="I4863" s="69">
        <v>107.49884033203125</v>
      </c>
      <c r="J4863" s="64">
        <v>0</v>
      </c>
    </row>
    <row r="4864" spans="1:10" x14ac:dyDescent="0.25">
      <c r="A4864" s="3" t="str">
        <f t="shared" si="75"/>
        <v>Load Control GroupSDP-C-38/27/2021 (5:00pm-6:00pm)15</v>
      </c>
      <c r="B4864" t="s">
        <v>71</v>
      </c>
      <c r="C4864" t="s">
        <v>110</v>
      </c>
      <c r="D4864" t="s">
        <v>172</v>
      </c>
      <c r="E4864" t="s">
        <v>188</v>
      </c>
      <c r="F4864" s="69">
        <v>20.293289184570313</v>
      </c>
      <c r="G4864" s="69">
        <v>20.45313835144043</v>
      </c>
      <c r="H4864" s="69">
        <v>0.42776194214820862</v>
      </c>
      <c r="I4864" s="69">
        <v>108.55116271972656</v>
      </c>
      <c r="J4864" s="64">
        <v>0</v>
      </c>
    </row>
    <row r="4865" spans="1:10" x14ac:dyDescent="0.25">
      <c r="A4865" s="3" t="str">
        <f t="shared" si="75"/>
        <v>Load Control GroupSDP-C-38/27/2021 (5:00pm-6:00pm)16</v>
      </c>
      <c r="B4865" t="s">
        <v>71</v>
      </c>
      <c r="C4865" t="s">
        <v>110</v>
      </c>
      <c r="D4865" t="s">
        <v>172</v>
      </c>
      <c r="E4865" t="s">
        <v>189</v>
      </c>
      <c r="F4865" s="69">
        <v>20.071262359619141</v>
      </c>
      <c r="G4865" s="69">
        <v>19.911413192749023</v>
      </c>
      <c r="H4865" s="69">
        <v>0.4277617335319519</v>
      </c>
      <c r="I4865" s="69">
        <v>109.52906799316406</v>
      </c>
      <c r="J4865" s="64">
        <v>0</v>
      </c>
    </row>
    <row r="4866" spans="1:10" x14ac:dyDescent="0.25">
      <c r="A4866" s="3" t="str">
        <f t="shared" si="75"/>
        <v>Load Control GroupSDP-C-38/27/2021 (5:00pm-6:00pm)17</v>
      </c>
      <c r="B4866" t="s">
        <v>71</v>
      </c>
      <c r="C4866" t="s">
        <v>110</v>
      </c>
      <c r="D4866" t="s">
        <v>172</v>
      </c>
      <c r="E4866" t="s">
        <v>190</v>
      </c>
      <c r="F4866" s="69">
        <v>16.030035018920898</v>
      </c>
      <c r="G4866" s="69">
        <v>15.974631309509277</v>
      </c>
      <c r="H4866" s="69">
        <v>1.0928761959075928</v>
      </c>
      <c r="I4866" s="69">
        <v>110.68488311767578</v>
      </c>
      <c r="J4866" s="64">
        <v>0</v>
      </c>
    </row>
    <row r="4867" spans="1:10" x14ac:dyDescent="0.25">
      <c r="A4867" s="3" t="str">
        <f t="shared" ref="A4867:A4930" si="76">B4867&amp;C4867&amp;D4867&amp;E4867</f>
        <v>Load Control GroupSDP-C-38/27/2021 (5:00pm-6:00pm)18</v>
      </c>
      <c r="B4867" t="s">
        <v>71</v>
      </c>
      <c r="C4867" t="s">
        <v>110</v>
      </c>
      <c r="D4867" t="s">
        <v>172</v>
      </c>
      <c r="E4867" t="s">
        <v>191</v>
      </c>
      <c r="F4867" s="69">
        <v>15.667102813720703</v>
      </c>
      <c r="G4867" s="69">
        <v>13.332887649536133</v>
      </c>
      <c r="H4867" s="69">
        <v>1.4798386096954346</v>
      </c>
      <c r="I4867" s="69">
        <v>111.07093048095703</v>
      </c>
      <c r="J4867" s="64">
        <v>0</v>
      </c>
    </row>
    <row r="4868" spans="1:10" x14ac:dyDescent="0.25">
      <c r="A4868" s="3" t="str">
        <f t="shared" si="76"/>
        <v>Load Control GroupSDP-C-38/27/2021 (5:00pm-6:00pm)19</v>
      </c>
      <c r="B4868" t="s">
        <v>71</v>
      </c>
      <c r="C4868" t="s">
        <v>110</v>
      </c>
      <c r="D4868" t="s">
        <v>172</v>
      </c>
      <c r="E4868" t="s">
        <v>192</v>
      </c>
      <c r="F4868" s="69">
        <v>14.505946159362793</v>
      </c>
      <c r="G4868" s="69">
        <v>15.008197784423828</v>
      </c>
      <c r="H4868" s="69">
        <v>1.3002928495407104</v>
      </c>
      <c r="I4868" s="69">
        <v>110.431396484375</v>
      </c>
      <c r="J4868" s="64">
        <v>0</v>
      </c>
    </row>
    <row r="4869" spans="1:10" x14ac:dyDescent="0.25">
      <c r="A4869" s="3" t="str">
        <f t="shared" si="76"/>
        <v>Load Control GroupSDP-C-38/27/2021 (5:00pm-6:00pm)20</v>
      </c>
      <c r="B4869" t="s">
        <v>71</v>
      </c>
      <c r="C4869" t="s">
        <v>110</v>
      </c>
      <c r="D4869" t="s">
        <v>172</v>
      </c>
      <c r="E4869" t="s">
        <v>193</v>
      </c>
      <c r="F4869" s="69">
        <v>13.969014167785645</v>
      </c>
      <c r="G4869" s="69">
        <v>14.632247924804688</v>
      </c>
      <c r="H4869" s="69">
        <v>1.3621821403503418</v>
      </c>
      <c r="I4869" s="69">
        <v>109.10929870605469</v>
      </c>
      <c r="J4869" s="64">
        <v>0</v>
      </c>
    </row>
    <row r="4870" spans="1:10" x14ac:dyDescent="0.25">
      <c r="A4870" s="3" t="str">
        <f t="shared" si="76"/>
        <v>Load Control GroupSDP-C-38/27/2021 (5:00pm-6:00pm)21</v>
      </c>
      <c r="B4870" t="s">
        <v>71</v>
      </c>
      <c r="C4870" t="s">
        <v>110</v>
      </c>
      <c r="D4870" t="s">
        <v>172</v>
      </c>
      <c r="E4870" t="s">
        <v>194</v>
      </c>
      <c r="F4870" s="69">
        <v>12.113762855529785</v>
      </c>
      <c r="G4870" s="69">
        <v>13.504243850708008</v>
      </c>
      <c r="H4870" s="69">
        <v>1.2103511095046997</v>
      </c>
      <c r="I4870" s="69">
        <v>105.76628112792969</v>
      </c>
      <c r="J4870" s="64">
        <v>0</v>
      </c>
    </row>
    <row r="4871" spans="1:10" x14ac:dyDescent="0.25">
      <c r="A4871" s="3" t="str">
        <f t="shared" si="76"/>
        <v>Load Control GroupSDP-C-38/27/2021 (5:00pm-6:00pm)22</v>
      </c>
      <c r="B4871" t="s">
        <v>71</v>
      </c>
      <c r="C4871" t="s">
        <v>110</v>
      </c>
      <c r="D4871" t="s">
        <v>172</v>
      </c>
      <c r="E4871" t="s">
        <v>195</v>
      </c>
      <c r="F4871" s="69">
        <v>10.226350784301758</v>
      </c>
      <c r="G4871" s="69">
        <v>12.30982494354248</v>
      </c>
      <c r="H4871" s="69">
        <v>1.1754076480865479</v>
      </c>
      <c r="I4871" s="69">
        <v>103.23604583740234</v>
      </c>
      <c r="J4871" s="64">
        <v>0</v>
      </c>
    </row>
    <row r="4872" spans="1:10" x14ac:dyDescent="0.25">
      <c r="A4872" s="3" t="str">
        <f t="shared" si="76"/>
        <v>Load Control GroupSDP-C-38/27/2021 (5:00pm-6:00pm)23</v>
      </c>
      <c r="B4872" t="s">
        <v>71</v>
      </c>
      <c r="C4872" t="s">
        <v>110</v>
      </c>
      <c r="D4872" t="s">
        <v>172</v>
      </c>
      <c r="E4872" t="s">
        <v>196</v>
      </c>
      <c r="F4872" s="69">
        <v>8.6378269195556641</v>
      </c>
      <c r="G4872" s="69">
        <v>10.588448524475098</v>
      </c>
      <c r="H4872" s="69">
        <v>1.3193550109863281</v>
      </c>
      <c r="I4872" s="69">
        <v>99.793022155761719</v>
      </c>
      <c r="J4872" s="64">
        <v>0</v>
      </c>
    </row>
    <row r="4873" spans="1:10" x14ac:dyDescent="0.25">
      <c r="A4873" s="3" t="str">
        <f t="shared" si="76"/>
        <v>Load Control GroupSDP-C-38/27/2021 (5:00pm-6:00pm)24</v>
      </c>
      <c r="B4873" t="s">
        <v>71</v>
      </c>
      <c r="C4873" t="s">
        <v>110</v>
      </c>
      <c r="D4873" t="s">
        <v>172</v>
      </c>
      <c r="E4873" t="s">
        <v>197</v>
      </c>
      <c r="F4873" s="69">
        <v>7.7313246726989746</v>
      </c>
      <c r="G4873" s="69">
        <v>9.8890304565429688</v>
      </c>
      <c r="H4873" s="69">
        <v>1.3691656589508057</v>
      </c>
      <c r="I4873" s="69">
        <v>97.367439270019531</v>
      </c>
      <c r="J4873" s="64">
        <v>0</v>
      </c>
    </row>
    <row r="4874" spans="1:10" x14ac:dyDescent="0.25">
      <c r="A4874" s="3" t="str">
        <f t="shared" si="76"/>
        <v>Load Control GroupSDP-C-39/9/2021 (3:58pm-5:00pm)1</v>
      </c>
      <c r="B4874" t="s">
        <v>71</v>
      </c>
      <c r="C4874" t="s">
        <v>110</v>
      </c>
      <c r="D4874" t="s">
        <v>173</v>
      </c>
      <c r="E4874" t="s">
        <v>174</v>
      </c>
      <c r="F4874" s="69">
        <v>8.5246820449829102</v>
      </c>
      <c r="G4874" s="69">
        <v>8.7201166152954102</v>
      </c>
      <c r="H4874" s="69">
        <v>0.75844389200210571</v>
      </c>
      <c r="I4874" s="69">
        <v>91.36279296875</v>
      </c>
      <c r="J4874" s="64">
        <v>0</v>
      </c>
    </row>
    <row r="4875" spans="1:10" x14ac:dyDescent="0.25">
      <c r="A4875" s="3" t="str">
        <f t="shared" si="76"/>
        <v>Load Control GroupSDP-C-39/9/2021 (3:58pm-5:00pm)2</v>
      </c>
      <c r="B4875" t="s">
        <v>71</v>
      </c>
      <c r="C4875" t="s">
        <v>110</v>
      </c>
      <c r="D4875" t="s">
        <v>173</v>
      </c>
      <c r="E4875" t="s">
        <v>175</v>
      </c>
      <c r="F4875" s="69">
        <v>7.4589033126831055</v>
      </c>
      <c r="G4875" s="69">
        <v>8.3885660171508789</v>
      </c>
      <c r="H4875" s="69">
        <v>0.74180251359939575</v>
      </c>
      <c r="I4875" s="69">
        <v>90.284881591796875</v>
      </c>
      <c r="J4875" s="64">
        <v>0</v>
      </c>
    </row>
    <row r="4876" spans="1:10" x14ac:dyDescent="0.25">
      <c r="A4876" s="3" t="str">
        <f t="shared" si="76"/>
        <v>Load Control GroupSDP-C-39/9/2021 (3:58pm-5:00pm)3</v>
      </c>
      <c r="B4876" t="s">
        <v>71</v>
      </c>
      <c r="C4876" t="s">
        <v>110</v>
      </c>
      <c r="D4876" t="s">
        <v>173</v>
      </c>
      <c r="E4876" t="s">
        <v>176</v>
      </c>
      <c r="F4876" s="69">
        <v>7.5947232246398926</v>
      </c>
      <c r="G4876" s="69">
        <v>8.0488758087158203</v>
      </c>
      <c r="H4876" s="69">
        <v>0.5749698281288147</v>
      </c>
      <c r="I4876" s="69">
        <v>89.120933532714844</v>
      </c>
      <c r="J4876" s="64">
        <v>0</v>
      </c>
    </row>
    <row r="4877" spans="1:10" x14ac:dyDescent="0.25">
      <c r="A4877" s="3" t="str">
        <f t="shared" si="76"/>
        <v>Load Control GroupSDP-C-39/9/2021 (3:58pm-5:00pm)4</v>
      </c>
      <c r="B4877" t="s">
        <v>71</v>
      </c>
      <c r="C4877" t="s">
        <v>110</v>
      </c>
      <c r="D4877" t="s">
        <v>173</v>
      </c>
      <c r="E4877" t="s">
        <v>177</v>
      </c>
      <c r="F4877" s="69">
        <v>7.3558478355407715</v>
      </c>
      <c r="G4877" s="69">
        <v>8.0561437606811523</v>
      </c>
      <c r="H4877" s="69">
        <v>0.70976752042770386</v>
      </c>
      <c r="I4877" s="69">
        <v>87.230232238769531</v>
      </c>
      <c r="J4877" s="64">
        <v>0</v>
      </c>
    </row>
    <row r="4878" spans="1:10" x14ac:dyDescent="0.25">
      <c r="A4878" s="3" t="str">
        <f t="shared" si="76"/>
        <v>Load Control GroupSDP-C-39/9/2021 (3:58pm-5:00pm)5</v>
      </c>
      <c r="B4878" t="s">
        <v>71</v>
      </c>
      <c r="C4878" t="s">
        <v>110</v>
      </c>
      <c r="D4878" t="s">
        <v>173</v>
      </c>
      <c r="E4878" t="s">
        <v>178</v>
      </c>
      <c r="F4878" s="69">
        <v>8.5389289855957031</v>
      </c>
      <c r="G4878" s="69">
        <v>8.2451744079589844</v>
      </c>
      <c r="H4878" s="69">
        <v>0.69639122486114502</v>
      </c>
      <c r="I4878" s="69">
        <v>87.255813598632813</v>
      </c>
      <c r="J4878" s="64">
        <v>0</v>
      </c>
    </row>
    <row r="4879" spans="1:10" x14ac:dyDescent="0.25">
      <c r="A4879" s="3" t="str">
        <f t="shared" si="76"/>
        <v>Load Control GroupSDP-C-39/9/2021 (3:58pm-5:00pm)6</v>
      </c>
      <c r="B4879" t="s">
        <v>71</v>
      </c>
      <c r="C4879" t="s">
        <v>110</v>
      </c>
      <c r="D4879" t="s">
        <v>173</v>
      </c>
      <c r="E4879" t="s">
        <v>179</v>
      </c>
      <c r="F4879" s="69">
        <v>9.2522678375244141</v>
      </c>
      <c r="G4879" s="69">
        <v>9.2877130508422852</v>
      </c>
      <c r="H4879" s="69">
        <v>0.81743597984313965</v>
      </c>
      <c r="I4879" s="69">
        <v>85.38604736328125</v>
      </c>
      <c r="J4879" s="64">
        <v>0</v>
      </c>
    </row>
    <row r="4880" spans="1:10" x14ac:dyDescent="0.25">
      <c r="A4880" s="3" t="str">
        <f t="shared" si="76"/>
        <v>Load Control GroupSDP-C-39/9/2021 (3:58pm-5:00pm)7</v>
      </c>
      <c r="B4880" t="s">
        <v>71</v>
      </c>
      <c r="C4880" t="s">
        <v>110</v>
      </c>
      <c r="D4880" t="s">
        <v>173</v>
      </c>
      <c r="E4880" t="s">
        <v>180</v>
      </c>
      <c r="F4880" s="69">
        <v>12.667067527770996</v>
      </c>
      <c r="G4880" s="69">
        <v>12.238720893859863</v>
      </c>
      <c r="H4880" s="69">
        <v>0.61676758527755737</v>
      </c>
      <c r="I4880" s="69">
        <v>84.88604736328125</v>
      </c>
      <c r="J4880" s="64">
        <v>0</v>
      </c>
    </row>
    <row r="4881" spans="1:10" x14ac:dyDescent="0.25">
      <c r="A4881" s="3" t="str">
        <f t="shared" si="76"/>
        <v>Load Control GroupSDP-C-39/9/2021 (3:58pm-5:00pm)8</v>
      </c>
      <c r="B4881" t="s">
        <v>71</v>
      </c>
      <c r="C4881" t="s">
        <v>110</v>
      </c>
      <c r="D4881" t="s">
        <v>173</v>
      </c>
      <c r="E4881" t="s">
        <v>181</v>
      </c>
      <c r="F4881" s="69">
        <v>13.893172264099121</v>
      </c>
      <c r="G4881" s="69">
        <v>14.226065635681152</v>
      </c>
      <c r="H4881" s="69">
        <v>0.75878751277923584</v>
      </c>
      <c r="I4881" s="69">
        <v>84.781394958496094</v>
      </c>
      <c r="J4881" s="64">
        <v>0</v>
      </c>
    </row>
    <row r="4882" spans="1:10" x14ac:dyDescent="0.25">
      <c r="A4882" s="3" t="str">
        <f t="shared" si="76"/>
        <v>Load Control GroupSDP-C-39/9/2021 (3:58pm-5:00pm)9</v>
      </c>
      <c r="B4882" t="s">
        <v>71</v>
      </c>
      <c r="C4882" t="s">
        <v>110</v>
      </c>
      <c r="D4882" t="s">
        <v>173</v>
      </c>
      <c r="E4882" t="s">
        <v>182</v>
      </c>
      <c r="F4882" s="69">
        <v>15.502499580383301</v>
      </c>
      <c r="G4882" s="69">
        <v>16.607326507568359</v>
      </c>
      <c r="H4882" s="69">
        <v>0.86981618404388428</v>
      </c>
      <c r="I4882" s="69">
        <v>85.126747131347656</v>
      </c>
      <c r="J4882" s="64">
        <v>0</v>
      </c>
    </row>
    <row r="4883" spans="1:10" x14ac:dyDescent="0.25">
      <c r="A4883" s="3" t="str">
        <f t="shared" si="76"/>
        <v>Load Control GroupSDP-C-39/9/2021 (3:58pm-5:00pm)10</v>
      </c>
      <c r="B4883" t="s">
        <v>71</v>
      </c>
      <c r="C4883" t="s">
        <v>110</v>
      </c>
      <c r="D4883" t="s">
        <v>173</v>
      </c>
      <c r="E4883" t="s">
        <v>183</v>
      </c>
      <c r="F4883" s="69">
        <v>16.044773101806641</v>
      </c>
      <c r="G4883" s="69">
        <v>17.597713470458984</v>
      </c>
      <c r="H4883" s="69">
        <v>0.87677526473999023</v>
      </c>
      <c r="I4883" s="69">
        <v>87.441864013671875</v>
      </c>
      <c r="J4883" s="64">
        <v>0</v>
      </c>
    </row>
    <row r="4884" spans="1:10" x14ac:dyDescent="0.25">
      <c r="A4884" s="3" t="str">
        <f t="shared" si="76"/>
        <v>Load Control GroupSDP-C-39/9/2021 (3:58pm-5:00pm)11</v>
      </c>
      <c r="B4884" t="s">
        <v>71</v>
      </c>
      <c r="C4884" t="s">
        <v>110</v>
      </c>
      <c r="D4884" t="s">
        <v>173</v>
      </c>
      <c r="E4884" t="s">
        <v>184</v>
      </c>
      <c r="F4884" s="69">
        <v>17.842340469360352</v>
      </c>
      <c r="G4884" s="69">
        <v>18.462654113769531</v>
      </c>
      <c r="H4884" s="69">
        <v>1.0082229375839233</v>
      </c>
      <c r="I4884" s="69">
        <v>90.746513366699219</v>
      </c>
      <c r="J4884" s="64">
        <v>0</v>
      </c>
    </row>
    <row r="4885" spans="1:10" x14ac:dyDescent="0.25">
      <c r="A4885" s="3" t="str">
        <f t="shared" si="76"/>
        <v>Load Control GroupSDP-C-39/9/2021 (3:58pm-5:00pm)12</v>
      </c>
      <c r="B4885" t="s">
        <v>71</v>
      </c>
      <c r="C4885" t="s">
        <v>110</v>
      </c>
      <c r="D4885" t="s">
        <v>173</v>
      </c>
      <c r="E4885" t="s">
        <v>185</v>
      </c>
      <c r="F4885" s="69">
        <v>18.862730026245117</v>
      </c>
      <c r="G4885" s="69">
        <v>18.983758926391602</v>
      </c>
      <c r="H4885" s="69">
        <v>0.7779119610786438</v>
      </c>
      <c r="I4885" s="69">
        <v>93.389533996582031</v>
      </c>
      <c r="J4885" s="64">
        <v>0</v>
      </c>
    </row>
    <row r="4886" spans="1:10" x14ac:dyDescent="0.25">
      <c r="A4886" s="3" t="str">
        <f t="shared" si="76"/>
        <v>Load Control GroupSDP-C-39/9/2021 (3:58pm-5:00pm)13</v>
      </c>
      <c r="B4886" t="s">
        <v>71</v>
      </c>
      <c r="C4886" t="s">
        <v>110</v>
      </c>
      <c r="D4886" t="s">
        <v>173</v>
      </c>
      <c r="E4886" t="s">
        <v>186</v>
      </c>
      <c r="F4886" s="69">
        <v>19.124309539794922</v>
      </c>
      <c r="G4886" s="69">
        <v>19.525058746337891</v>
      </c>
      <c r="H4886" s="69">
        <v>0.60263049602508545</v>
      </c>
      <c r="I4886" s="69">
        <v>96.572090148925781</v>
      </c>
      <c r="J4886" s="64">
        <v>0</v>
      </c>
    </row>
    <row r="4887" spans="1:10" x14ac:dyDescent="0.25">
      <c r="A4887" s="3" t="str">
        <f t="shared" si="76"/>
        <v>Load Control GroupSDP-C-39/9/2021 (3:58pm-5:00pm)14</v>
      </c>
      <c r="B4887" t="s">
        <v>71</v>
      </c>
      <c r="C4887" t="s">
        <v>110</v>
      </c>
      <c r="D4887" t="s">
        <v>173</v>
      </c>
      <c r="E4887" t="s">
        <v>187</v>
      </c>
      <c r="F4887" s="69">
        <v>21.113849639892578</v>
      </c>
      <c r="G4887" s="69">
        <v>20.713100433349609</v>
      </c>
      <c r="H4887" s="69">
        <v>0.602630615234375</v>
      </c>
      <c r="I4887" s="69">
        <v>100.19767761230469</v>
      </c>
      <c r="J4887" s="64">
        <v>0</v>
      </c>
    </row>
    <row r="4888" spans="1:10" x14ac:dyDescent="0.25">
      <c r="A4888" s="3" t="str">
        <f t="shared" si="76"/>
        <v>Load Control GroupSDP-C-39/9/2021 (3:58pm-5:00pm)15</v>
      </c>
      <c r="B4888" t="s">
        <v>71</v>
      </c>
      <c r="C4888" t="s">
        <v>110</v>
      </c>
      <c r="D4888" t="s">
        <v>173</v>
      </c>
      <c r="E4888" t="s">
        <v>188</v>
      </c>
      <c r="F4888" s="69">
        <v>21.096660614013672</v>
      </c>
      <c r="G4888" s="69">
        <v>21.495019912719727</v>
      </c>
      <c r="H4888" s="69">
        <v>1.7482945919036865</v>
      </c>
      <c r="I4888" s="69">
        <v>103.03953552246094</v>
      </c>
      <c r="J4888" s="64">
        <v>0</v>
      </c>
    </row>
    <row r="4889" spans="1:10" x14ac:dyDescent="0.25">
      <c r="A4889" s="3" t="str">
        <f t="shared" si="76"/>
        <v>Load Control GroupSDP-C-39/9/2021 (3:58pm-5:00pm)16</v>
      </c>
      <c r="B4889" t="s">
        <v>71</v>
      </c>
      <c r="C4889" t="s">
        <v>110</v>
      </c>
      <c r="D4889" t="s">
        <v>173</v>
      </c>
      <c r="E4889" t="s">
        <v>189</v>
      </c>
      <c r="F4889" s="69">
        <v>19.374057769775391</v>
      </c>
      <c r="G4889" s="69">
        <v>21.336395263671875</v>
      </c>
      <c r="H4889" s="69">
        <v>1.4293977022171021</v>
      </c>
      <c r="I4889" s="69">
        <v>105.16860198974609</v>
      </c>
      <c r="J4889" s="64">
        <v>0</v>
      </c>
    </row>
    <row r="4890" spans="1:10" x14ac:dyDescent="0.25">
      <c r="A4890" s="3" t="str">
        <f t="shared" si="76"/>
        <v>Load Control GroupSDP-C-39/9/2021 (3:58pm-5:00pm)17</v>
      </c>
      <c r="B4890" t="s">
        <v>71</v>
      </c>
      <c r="C4890" t="s">
        <v>110</v>
      </c>
      <c r="D4890" t="s">
        <v>173</v>
      </c>
      <c r="E4890" t="s">
        <v>190</v>
      </c>
      <c r="F4890" s="69">
        <v>15.904743194580078</v>
      </c>
      <c r="G4890" s="69">
        <v>15.648178100585938</v>
      </c>
      <c r="H4890" s="69">
        <v>1.412949800491333</v>
      </c>
      <c r="I4890" s="69">
        <v>105.0220947265625</v>
      </c>
      <c r="J4890" s="64">
        <v>0</v>
      </c>
    </row>
    <row r="4891" spans="1:10" x14ac:dyDescent="0.25">
      <c r="A4891" s="3" t="str">
        <f t="shared" si="76"/>
        <v>Load Control GroupSDP-C-39/9/2021 (3:58pm-5:00pm)18</v>
      </c>
      <c r="B4891" t="s">
        <v>71</v>
      </c>
      <c r="C4891" t="s">
        <v>110</v>
      </c>
      <c r="D4891" t="s">
        <v>173</v>
      </c>
      <c r="E4891" t="s">
        <v>191</v>
      </c>
      <c r="F4891" s="69">
        <v>14.036788940429688</v>
      </c>
      <c r="G4891" s="69">
        <v>15.48060131072998</v>
      </c>
      <c r="H4891" s="69">
        <v>1.4899648427963257</v>
      </c>
      <c r="I4891" s="69">
        <v>103.71046447753906</v>
      </c>
      <c r="J4891" s="64">
        <v>0</v>
      </c>
    </row>
    <row r="4892" spans="1:10" x14ac:dyDescent="0.25">
      <c r="A4892" s="3" t="str">
        <f t="shared" si="76"/>
        <v>Load Control GroupSDP-C-39/9/2021 (3:58pm-5:00pm)19</v>
      </c>
      <c r="B4892" t="s">
        <v>71</v>
      </c>
      <c r="C4892" t="s">
        <v>110</v>
      </c>
      <c r="D4892" t="s">
        <v>173</v>
      </c>
      <c r="E4892" t="s">
        <v>192</v>
      </c>
      <c r="F4892" s="69">
        <v>13.359907150268555</v>
      </c>
      <c r="G4892" s="69">
        <v>14.32401180267334</v>
      </c>
      <c r="H4892" s="69">
        <v>1.8861680030822754</v>
      </c>
      <c r="I4892" s="69">
        <v>101.24651336669922</v>
      </c>
      <c r="J4892" s="64">
        <v>0</v>
      </c>
    </row>
    <row r="4893" spans="1:10" x14ac:dyDescent="0.25">
      <c r="A4893" s="3" t="str">
        <f t="shared" si="76"/>
        <v>Load Control GroupSDP-C-39/9/2021 (3:58pm-5:00pm)20</v>
      </c>
      <c r="B4893" t="s">
        <v>71</v>
      </c>
      <c r="C4893" t="s">
        <v>110</v>
      </c>
      <c r="D4893" t="s">
        <v>173</v>
      </c>
      <c r="E4893" t="s">
        <v>193</v>
      </c>
      <c r="F4893" s="69">
        <v>13.16180419921875</v>
      </c>
      <c r="G4893" s="69">
        <v>13.969069480895996</v>
      </c>
      <c r="H4893" s="69">
        <v>1.8516716957092285</v>
      </c>
      <c r="I4893" s="69">
        <v>96.569770812988281</v>
      </c>
      <c r="J4893" s="64">
        <v>0</v>
      </c>
    </row>
    <row r="4894" spans="1:10" x14ac:dyDescent="0.25">
      <c r="A4894" s="3" t="str">
        <f t="shared" si="76"/>
        <v>Load Control GroupSDP-C-39/9/2021 (3:58pm-5:00pm)21</v>
      </c>
      <c r="B4894" t="s">
        <v>71</v>
      </c>
      <c r="C4894" t="s">
        <v>110</v>
      </c>
      <c r="D4894" t="s">
        <v>173</v>
      </c>
      <c r="E4894" t="s">
        <v>194</v>
      </c>
      <c r="F4894" s="69">
        <v>11.847113609313965</v>
      </c>
      <c r="G4894" s="69">
        <v>12.898449897766113</v>
      </c>
      <c r="H4894" s="69">
        <v>1.6965427398681641</v>
      </c>
      <c r="I4894" s="69">
        <v>94.391860961914063</v>
      </c>
      <c r="J4894" s="64">
        <v>0</v>
      </c>
    </row>
    <row r="4895" spans="1:10" x14ac:dyDescent="0.25">
      <c r="A4895" s="3" t="str">
        <f t="shared" si="76"/>
        <v>Load Control GroupSDP-C-39/9/2021 (3:58pm-5:00pm)22</v>
      </c>
      <c r="B4895" t="s">
        <v>71</v>
      </c>
      <c r="C4895" t="s">
        <v>110</v>
      </c>
      <c r="D4895" t="s">
        <v>173</v>
      </c>
      <c r="E4895" t="s">
        <v>195</v>
      </c>
      <c r="F4895" s="69">
        <v>10.845861434936523</v>
      </c>
      <c r="G4895" s="69">
        <v>10.984980583190918</v>
      </c>
      <c r="H4895" s="69">
        <v>1.8528192043304443</v>
      </c>
      <c r="I4895" s="69">
        <v>94.216278076171875</v>
      </c>
      <c r="J4895" s="64">
        <v>0</v>
      </c>
    </row>
    <row r="4896" spans="1:10" x14ac:dyDescent="0.25">
      <c r="A4896" s="3" t="str">
        <f t="shared" si="76"/>
        <v>Load Control GroupSDP-C-39/9/2021 (3:58pm-5:00pm)23</v>
      </c>
      <c r="B4896" t="s">
        <v>71</v>
      </c>
      <c r="C4896" t="s">
        <v>110</v>
      </c>
      <c r="D4896" t="s">
        <v>173</v>
      </c>
      <c r="E4896" t="s">
        <v>196</v>
      </c>
      <c r="F4896" s="69">
        <v>9.2451171875</v>
      </c>
      <c r="G4896" s="69">
        <v>9.3081197738647461</v>
      </c>
      <c r="H4896" s="69">
        <v>1.6614968776702881</v>
      </c>
      <c r="I4896" s="69">
        <v>93.281394958496094</v>
      </c>
      <c r="J4896" s="64">
        <v>0</v>
      </c>
    </row>
    <row r="4897" spans="1:10" x14ac:dyDescent="0.25">
      <c r="A4897" s="3" t="str">
        <f t="shared" si="76"/>
        <v>Load Control GroupSDP-C-39/9/2021 (3:58pm-5:00pm)24</v>
      </c>
      <c r="B4897" t="s">
        <v>71</v>
      </c>
      <c r="C4897" t="s">
        <v>110</v>
      </c>
      <c r="D4897" t="s">
        <v>173</v>
      </c>
      <c r="E4897" t="s">
        <v>197</v>
      </c>
      <c r="F4897" s="69">
        <v>8.7020320892333984</v>
      </c>
      <c r="G4897" s="69">
        <v>8.6307754516601563</v>
      </c>
      <c r="H4897" s="69">
        <v>1.7785733938217163</v>
      </c>
      <c r="I4897" s="69">
        <v>91.706977844238281</v>
      </c>
      <c r="J4897" s="64">
        <v>0</v>
      </c>
    </row>
    <row r="4898" spans="1:10" x14ac:dyDescent="0.25">
      <c r="A4898" s="3" t="str">
        <f t="shared" si="76"/>
        <v>Load Control GroupSDP-C-3Average Event Day (5:00pm-6:00pm)1</v>
      </c>
      <c r="B4898" t="s">
        <v>71</v>
      </c>
      <c r="C4898" t="s">
        <v>110</v>
      </c>
      <c r="D4898" t="s">
        <v>167</v>
      </c>
      <c r="E4898" t="s">
        <v>174</v>
      </c>
      <c r="F4898" s="69">
        <v>10.050861358642578</v>
      </c>
      <c r="G4898" s="69">
        <v>8.3627052307128906</v>
      </c>
      <c r="H4898" s="69">
        <v>0.69986546039581299</v>
      </c>
      <c r="I4898" s="69">
        <v>91.960868835449219</v>
      </c>
      <c r="J4898" s="64">
        <v>0</v>
      </c>
    </row>
    <row r="4899" spans="1:10" x14ac:dyDescent="0.25">
      <c r="A4899" s="3" t="str">
        <f t="shared" si="76"/>
        <v>Load Control GroupSDP-C-3Average Event Day (5:00pm-6:00pm)2</v>
      </c>
      <c r="B4899" t="s">
        <v>71</v>
      </c>
      <c r="C4899" t="s">
        <v>110</v>
      </c>
      <c r="D4899" t="s">
        <v>167</v>
      </c>
      <c r="E4899" t="s">
        <v>175</v>
      </c>
      <c r="F4899" s="69">
        <v>8.929713249206543</v>
      </c>
      <c r="G4899" s="69">
        <v>8.2586526870727539</v>
      </c>
      <c r="H4899" s="69">
        <v>0.45545023679733276</v>
      </c>
      <c r="I4899" s="69">
        <v>91.164604187011719</v>
      </c>
      <c r="J4899" s="64">
        <v>0</v>
      </c>
    </row>
    <row r="4900" spans="1:10" x14ac:dyDescent="0.25">
      <c r="A4900" s="3" t="str">
        <f t="shared" si="76"/>
        <v>Load Control GroupSDP-C-3Average Event Day (5:00pm-6:00pm)3</v>
      </c>
      <c r="B4900" t="s">
        <v>71</v>
      </c>
      <c r="C4900" t="s">
        <v>110</v>
      </c>
      <c r="D4900" t="s">
        <v>167</v>
      </c>
      <c r="E4900" t="s">
        <v>176</v>
      </c>
      <c r="F4900" s="69">
        <v>8.21234130859375</v>
      </c>
      <c r="G4900" s="69">
        <v>8.1555967330932617</v>
      </c>
      <c r="H4900" s="69">
        <v>0.42018744349479675</v>
      </c>
      <c r="I4900" s="69">
        <v>89.876594543457031</v>
      </c>
      <c r="J4900" s="64">
        <v>0</v>
      </c>
    </row>
    <row r="4901" spans="1:10" x14ac:dyDescent="0.25">
      <c r="A4901" s="3" t="str">
        <f t="shared" si="76"/>
        <v>Load Control GroupSDP-C-3Average Event Day (5:00pm-6:00pm)4</v>
      </c>
      <c r="B4901" t="s">
        <v>71</v>
      </c>
      <c r="C4901" t="s">
        <v>110</v>
      </c>
      <c r="D4901" t="s">
        <v>167</v>
      </c>
      <c r="E4901" t="s">
        <v>177</v>
      </c>
      <c r="F4901" s="69">
        <v>7.810511589050293</v>
      </c>
      <c r="G4901" s="69">
        <v>8.0640230178833008</v>
      </c>
      <c r="H4901" s="69">
        <v>0.58322697877883911</v>
      </c>
      <c r="I4901" s="69">
        <v>88.882400512695313</v>
      </c>
      <c r="J4901" s="64">
        <v>0</v>
      </c>
    </row>
    <row r="4902" spans="1:10" x14ac:dyDescent="0.25">
      <c r="A4902" s="3" t="str">
        <f t="shared" si="76"/>
        <v>Load Control GroupSDP-C-3Average Event Day (5:00pm-6:00pm)5</v>
      </c>
      <c r="B4902" t="s">
        <v>71</v>
      </c>
      <c r="C4902" t="s">
        <v>110</v>
      </c>
      <c r="D4902" t="s">
        <v>167</v>
      </c>
      <c r="E4902" t="s">
        <v>178</v>
      </c>
      <c r="F4902" s="69">
        <v>7.8196830749511719</v>
      </c>
      <c r="G4902" s="69">
        <v>8.5771894454956055</v>
      </c>
      <c r="H4902" s="69">
        <v>0.89899593591690063</v>
      </c>
      <c r="I4902" s="69">
        <v>87.475822448730469</v>
      </c>
      <c r="J4902" s="64">
        <v>0</v>
      </c>
    </row>
    <row r="4903" spans="1:10" x14ac:dyDescent="0.25">
      <c r="A4903" s="3" t="str">
        <f t="shared" si="76"/>
        <v>Load Control GroupSDP-C-3Average Event Day (5:00pm-6:00pm)6</v>
      </c>
      <c r="B4903" t="s">
        <v>71</v>
      </c>
      <c r="C4903" t="s">
        <v>110</v>
      </c>
      <c r="D4903" t="s">
        <v>167</v>
      </c>
      <c r="E4903" t="s">
        <v>179</v>
      </c>
      <c r="F4903" s="69">
        <v>8.6335916519165039</v>
      </c>
      <c r="G4903" s="69">
        <v>9.1904449462890625</v>
      </c>
      <c r="H4903" s="69">
        <v>0.76441782712936401</v>
      </c>
      <c r="I4903" s="69">
        <v>87.275627136230469</v>
      </c>
      <c r="J4903" s="64">
        <v>0</v>
      </c>
    </row>
    <row r="4904" spans="1:10" x14ac:dyDescent="0.25">
      <c r="A4904" s="3" t="str">
        <f t="shared" si="76"/>
        <v>Load Control GroupSDP-C-3Average Event Day (5:00pm-6:00pm)7</v>
      </c>
      <c r="B4904" t="s">
        <v>71</v>
      </c>
      <c r="C4904" t="s">
        <v>110</v>
      </c>
      <c r="D4904" t="s">
        <v>167</v>
      </c>
      <c r="E4904" t="s">
        <v>180</v>
      </c>
      <c r="F4904" s="69">
        <v>10.742189407348633</v>
      </c>
      <c r="G4904" s="69">
        <v>10.911676406860352</v>
      </c>
      <c r="H4904" s="69">
        <v>0.54729264974594116</v>
      </c>
      <c r="I4904" s="69">
        <v>85.404258728027344</v>
      </c>
      <c r="J4904" s="64">
        <v>0</v>
      </c>
    </row>
    <row r="4905" spans="1:10" x14ac:dyDescent="0.25">
      <c r="A4905" s="3" t="str">
        <f t="shared" si="76"/>
        <v>Load Control GroupSDP-C-3Average Event Day (5:00pm-6:00pm)8</v>
      </c>
      <c r="B4905" t="s">
        <v>71</v>
      </c>
      <c r="C4905" t="s">
        <v>110</v>
      </c>
      <c r="D4905" t="s">
        <v>167</v>
      </c>
      <c r="E4905" t="s">
        <v>181</v>
      </c>
      <c r="F4905" s="69">
        <v>13.010978698730469</v>
      </c>
      <c r="G4905" s="69">
        <v>13.3028564453125</v>
      </c>
      <c r="H4905" s="69">
        <v>0.4453088641166687</v>
      </c>
      <c r="I4905" s="69">
        <v>85.466537475585938</v>
      </c>
      <c r="J4905" s="64">
        <v>0</v>
      </c>
    </row>
    <row r="4906" spans="1:10" x14ac:dyDescent="0.25">
      <c r="A4906" s="3" t="str">
        <f t="shared" si="76"/>
        <v>Load Control GroupSDP-C-3Average Event Day (5:00pm-6:00pm)9</v>
      </c>
      <c r="B4906" t="s">
        <v>71</v>
      </c>
      <c r="C4906" t="s">
        <v>110</v>
      </c>
      <c r="D4906" t="s">
        <v>167</v>
      </c>
      <c r="E4906" t="s">
        <v>182</v>
      </c>
      <c r="F4906" s="69">
        <v>13.595307350158691</v>
      </c>
      <c r="G4906" s="69">
        <v>15.652198791503906</v>
      </c>
      <c r="H4906" s="69">
        <v>0.82392573356628418</v>
      </c>
      <c r="I4906" s="69">
        <v>86.684333801269531</v>
      </c>
      <c r="J4906" s="64">
        <v>0</v>
      </c>
    </row>
    <row r="4907" spans="1:10" x14ac:dyDescent="0.25">
      <c r="A4907" s="3" t="str">
        <f t="shared" si="76"/>
        <v>Load Control GroupSDP-C-3Average Event Day (5:00pm-6:00pm)10</v>
      </c>
      <c r="B4907" t="s">
        <v>71</v>
      </c>
      <c r="C4907" t="s">
        <v>110</v>
      </c>
      <c r="D4907" t="s">
        <v>167</v>
      </c>
      <c r="E4907" t="s">
        <v>183</v>
      </c>
      <c r="F4907" s="69">
        <v>14.786117553710938</v>
      </c>
      <c r="G4907" s="69">
        <v>16.58332633972168</v>
      </c>
      <c r="H4907" s="69">
        <v>0.84612327814102173</v>
      </c>
      <c r="I4907" s="69">
        <v>89.473114013671875</v>
      </c>
      <c r="J4907" s="64">
        <v>0</v>
      </c>
    </row>
    <row r="4908" spans="1:10" x14ac:dyDescent="0.25">
      <c r="A4908" s="3" t="str">
        <f t="shared" si="76"/>
        <v>Load Control GroupSDP-C-3Average Event Day (5:00pm-6:00pm)11</v>
      </c>
      <c r="B4908" t="s">
        <v>71</v>
      </c>
      <c r="C4908" t="s">
        <v>110</v>
      </c>
      <c r="D4908" t="s">
        <v>167</v>
      </c>
      <c r="E4908" t="s">
        <v>184</v>
      </c>
      <c r="F4908" s="69">
        <v>15.491855621337891</v>
      </c>
      <c r="G4908" s="69">
        <v>16.995918273925781</v>
      </c>
      <c r="H4908" s="69">
        <v>0.68229514360427856</v>
      </c>
      <c r="I4908" s="69">
        <v>92.539070129394531</v>
      </c>
      <c r="J4908" s="64">
        <v>0</v>
      </c>
    </row>
    <row r="4909" spans="1:10" x14ac:dyDescent="0.25">
      <c r="A4909" s="3" t="str">
        <f t="shared" si="76"/>
        <v>Load Control GroupSDP-C-3Average Event Day (5:00pm-6:00pm)12</v>
      </c>
      <c r="B4909" t="s">
        <v>71</v>
      </c>
      <c r="C4909" t="s">
        <v>110</v>
      </c>
      <c r="D4909" t="s">
        <v>167</v>
      </c>
      <c r="E4909" t="s">
        <v>185</v>
      </c>
      <c r="F4909" s="69">
        <v>17.129444122314453</v>
      </c>
      <c r="G4909" s="69">
        <v>17.718839645385742</v>
      </c>
      <c r="H4909" s="69">
        <v>0.49430793523788452</v>
      </c>
      <c r="I4909" s="69">
        <v>96.337715148925781</v>
      </c>
      <c r="J4909" s="64">
        <v>0</v>
      </c>
    </row>
    <row r="4910" spans="1:10" x14ac:dyDescent="0.25">
      <c r="A4910" s="3" t="str">
        <f t="shared" si="76"/>
        <v>Load Control GroupSDP-C-3Average Event Day (5:00pm-6:00pm)13</v>
      </c>
      <c r="B4910" t="s">
        <v>71</v>
      </c>
      <c r="C4910" t="s">
        <v>110</v>
      </c>
      <c r="D4910" t="s">
        <v>167</v>
      </c>
      <c r="E4910" t="s">
        <v>186</v>
      </c>
      <c r="F4910" s="69">
        <v>17.36463737487793</v>
      </c>
      <c r="G4910" s="69">
        <v>18.330715179443359</v>
      </c>
      <c r="H4910" s="69">
        <v>0.30665880441665649</v>
      </c>
      <c r="I4910" s="69">
        <v>99.574081420898438</v>
      </c>
      <c r="J4910" s="64">
        <v>0</v>
      </c>
    </row>
    <row r="4911" spans="1:10" x14ac:dyDescent="0.25">
      <c r="A4911" s="3" t="str">
        <f t="shared" si="76"/>
        <v>Load Control GroupSDP-C-3Average Event Day (5:00pm-6:00pm)14</v>
      </c>
      <c r="B4911" t="s">
        <v>71</v>
      </c>
      <c r="C4911" t="s">
        <v>110</v>
      </c>
      <c r="D4911" t="s">
        <v>167</v>
      </c>
      <c r="E4911" t="s">
        <v>187</v>
      </c>
      <c r="F4911" s="69">
        <v>18.331605911254883</v>
      </c>
      <c r="G4911" s="69">
        <v>18.449548721313477</v>
      </c>
      <c r="H4911" s="69">
        <v>0.30314555764198303</v>
      </c>
      <c r="I4911" s="69">
        <v>102.38182067871094</v>
      </c>
      <c r="J4911" s="64">
        <v>0</v>
      </c>
    </row>
    <row r="4912" spans="1:10" x14ac:dyDescent="0.25">
      <c r="A4912" s="3" t="str">
        <f t="shared" si="76"/>
        <v>Load Control GroupSDP-C-3Average Event Day (5:00pm-6:00pm)15</v>
      </c>
      <c r="B4912" t="s">
        <v>71</v>
      </c>
      <c r="C4912" t="s">
        <v>110</v>
      </c>
      <c r="D4912" t="s">
        <v>167</v>
      </c>
      <c r="E4912" t="s">
        <v>188</v>
      </c>
      <c r="F4912" s="69">
        <v>19.140810012817383</v>
      </c>
      <c r="G4912" s="69">
        <v>19.311979293823242</v>
      </c>
      <c r="H4912" s="69">
        <v>0.64485394954681396</v>
      </c>
      <c r="I4912" s="69">
        <v>105.11856842041016</v>
      </c>
      <c r="J4912" s="64">
        <v>0</v>
      </c>
    </row>
    <row r="4913" spans="1:10" x14ac:dyDescent="0.25">
      <c r="A4913" s="3" t="str">
        <f t="shared" si="76"/>
        <v>Load Control GroupSDP-C-3Average Event Day (5:00pm-6:00pm)16</v>
      </c>
      <c r="B4913" t="s">
        <v>71</v>
      </c>
      <c r="C4913" t="s">
        <v>110</v>
      </c>
      <c r="D4913" t="s">
        <v>167</v>
      </c>
      <c r="E4913" t="s">
        <v>189</v>
      </c>
      <c r="F4913" s="69">
        <v>18.84935188293457</v>
      </c>
      <c r="G4913" s="69">
        <v>19.204887390136719</v>
      </c>
      <c r="H4913" s="69">
        <v>0.95127135515213013</v>
      </c>
      <c r="I4913" s="69">
        <v>107.04738616943359</v>
      </c>
      <c r="J4913" s="64">
        <v>0</v>
      </c>
    </row>
    <row r="4914" spans="1:10" x14ac:dyDescent="0.25">
      <c r="A4914" s="3" t="str">
        <f t="shared" si="76"/>
        <v>Load Control GroupSDP-C-3Average Event Day (5:00pm-6:00pm)17</v>
      </c>
      <c r="B4914" t="s">
        <v>71</v>
      </c>
      <c r="C4914" t="s">
        <v>110</v>
      </c>
      <c r="D4914" t="s">
        <v>167</v>
      </c>
      <c r="E4914" t="s">
        <v>190</v>
      </c>
      <c r="F4914" s="69">
        <v>16.601329803466797</v>
      </c>
      <c r="G4914" s="69">
        <v>17.304210662841797</v>
      </c>
      <c r="H4914" s="69">
        <v>0.7715107798576355</v>
      </c>
      <c r="I4914" s="69">
        <v>108.65686798095703</v>
      </c>
      <c r="J4914" s="64">
        <v>0</v>
      </c>
    </row>
    <row r="4915" spans="1:10" x14ac:dyDescent="0.25">
      <c r="A4915" s="3" t="str">
        <f t="shared" si="76"/>
        <v>Load Control GroupSDP-C-3Average Event Day (5:00pm-6:00pm)18</v>
      </c>
      <c r="B4915" t="s">
        <v>71</v>
      </c>
      <c r="C4915" t="s">
        <v>110</v>
      </c>
      <c r="D4915" t="s">
        <v>167</v>
      </c>
      <c r="E4915" t="s">
        <v>191</v>
      </c>
      <c r="F4915" s="69">
        <v>14.993461608886719</v>
      </c>
      <c r="G4915" s="69">
        <v>14.231186866760254</v>
      </c>
      <c r="H4915" s="69">
        <v>0.59286099672317505</v>
      </c>
      <c r="I4915" s="69">
        <v>108.94487762451172</v>
      </c>
      <c r="J4915" s="64">
        <v>0</v>
      </c>
    </row>
    <row r="4916" spans="1:10" x14ac:dyDescent="0.25">
      <c r="A4916" s="3" t="str">
        <f t="shared" si="76"/>
        <v>Load Control GroupSDP-C-3Average Event Day (5:00pm-6:00pm)19</v>
      </c>
      <c r="B4916" t="s">
        <v>71</v>
      </c>
      <c r="C4916" t="s">
        <v>110</v>
      </c>
      <c r="D4916" t="s">
        <v>167</v>
      </c>
      <c r="E4916" t="s">
        <v>192</v>
      </c>
      <c r="F4916" s="69">
        <v>13.719892501831055</v>
      </c>
      <c r="G4916" s="69">
        <v>15.244399070739746</v>
      </c>
      <c r="H4916" s="69">
        <v>0.73615759611129761</v>
      </c>
      <c r="I4916" s="69">
        <v>107.07093048095703</v>
      </c>
      <c r="J4916" s="64">
        <v>0</v>
      </c>
    </row>
    <row r="4917" spans="1:10" x14ac:dyDescent="0.25">
      <c r="A4917" s="3" t="str">
        <f t="shared" si="76"/>
        <v>Load Control GroupSDP-C-3Average Event Day (5:00pm-6:00pm)20</v>
      </c>
      <c r="B4917" t="s">
        <v>71</v>
      </c>
      <c r="C4917" t="s">
        <v>110</v>
      </c>
      <c r="D4917" t="s">
        <v>167</v>
      </c>
      <c r="E4917" t="s">
        <v>193</v>
      </c>
      <c r="F4917" s="69">
        <v>13.547124862670898</v>
      </c>
      <c r="G4917" s="69">
        <v>14.478130340576172</v>
      </c>
      <c r="H4917" s="69">
        <v>0.91925698518753052</v>
      </c>
      <c r="I4917" s="69">
        <v>105.17790985107422</v>
      </c>
      <c r="J4917" s="64">
        <v>0</v>
      </c>
    </row>
    <row r="4918" spans="1:10" x14ac:dyDescent="0.25">
      <c r="A4918" s="3" t="str">
        <f t="shared" si="76"/>
        <v>Load Control GroupSDP-C-3Average Event Day (5:00pm-6:00pm)21</v>
      </c>
      <c r="B4918" t="s">
        <v>71</v>
      </c>
      <c r="C4918" t="s">
        <v>110</v>
      </c>
      <c r="D4918" t="s">
        <v>167</v>
      </c>
      <c r="E4918" t="s">
        <v>194</v>
      </c>
      <c r="F4918" s="69">
        <v>12.155877113342285</v>
      </c>
      <c r="G4918" s="69">
        <v>13.736656188964844</v>
      </c>
      <c r="H4918" s="69">
        <v>0.76890873908996582</v>
      </c>
      <c r="I4918" s="69">
        <v>101.16802215576172</v>
      </c>
      <c r="J4918" s="64">
        <v>0</v>
      </c>
    </row>
    <row r="4919" spans="1:10" x14ac:dyDescent="0.25">
      <c r="A4919" s="3" t="str">
        <f t="shared" si="76"/>
        <v>Load Control GroupSDP-C-3Average Event Day (5:00pm-6:00pm)22</v>
      </c>
      <c r="B4919" t="s">
        <v>71</v>
      </c>
      <c r="C4919" t="s">
        <v>110</v>
      </c>
      <c r="D4919" t="s">
        <v>167</v>
      </c>
      <c r="E4919" t="s">
        <v>195</v>
      </c>
      <c r="F4919" s="69">
        <v>10.996089935302734</v>
      </c>
      <c r="G4919" s="69">
        <v>12.604137420654297</v>
      </c>
      <c r="H4919" s="69">
        <v>0.83363598585128784</v>
      </c>
      <c r="I4919" s="69">
        <v>98.813957214355469</v>
      </c>
      <c r="J4919" s="64">
        <v>0</v>
      </c>
    </row>
    <row r="4920" spans="1:10" x14ac:dyDescent="0.25">
      <c r="A4920" s="3" t="str">
        <f t="shared" si="76"/>
        <v>Load Control GroupSDP-C-3Average Event Day (5:00pm-6:00pm)23</v>
      </c>
      <c r="B4920" t="s">
        <v>71</v>
      </c>
      <c r="C4920" t="s">
        <v>110</v>
      </c>
      <c r="D4920" t="s">
        <v>167</v>
      </c>
      <c r="E4920" t="s">
        <v>196</v>
      </c>
      <c r="F4920" s="69">
        <v>9.2718086242675781</v>
      </c>
      <c r="G4920" s="69">
        <v>10.786714553833008</v>
      </c>
      <c r="H4920" s="69">
        <v>1.0143078565597534</v>
      </c>
      <c r="I4920" s="69">
        <v>97.004653930664063</v>
      </c>
      <c r="J4920" s="64">
        <v>0</v>
      </c>
    </row>
    <row r="4921" spans="1:10" x14ac:dyDescent="0.25">
      <c r="A4921" s="3" t="str">
        <f t="shared" si="76"/>
        <v>Load Control GroupSDP-C-3Average Event Day (5:00pm-6:00pm)24</v>
      </c>
      <c r="B4921" t="s">
        <v>71</v>
      </c>
      <c r="C4921" t="s">
        <v>110</v>
      </c>
      <c r="D4921" t="s">
        <v>167</v>
      </c>
      <c r="E4921" t="s">
        <v>197</v>
      </c>
      <c r="F4921" s="69">
        <v>7.6481261253356934</v>
      </c>
      <c r="G4921" s="69">
        <v>9.5985755920410156</v>
      </c>
      <c r="H4921" s="69">
        <v>1.0082883834838867</v>
      </c>
      <c r="I4921" s="69">
        <v>95.324417114257813</v>
      </c>
      <c r="J4921" s="64">
        <v>0</v>
      </c>
    </row>
    <row r="4922" spans="1:10" x14ac:dyDescent="0.25">
      <c r="A4922" s="3" t="str">
        <f t="shared" si="76"/>
        <v>Load Control GroupSDP-C-46/17/2021 (5:00pm-6:00pm)1</v>
      </c>
      <c r="B4922" t="s">
        <v>71</v>
      </c>
      <c r="C4922" t="s">
        <v>111</v>
      </c>
      <c r="D4922" t="s">
        <v>170</v>
      </c>
      <c r="E4922" t="s">
        <v>174</v>
      </c>
      <c r="F4922" s="69">
        <v>10.792922019958496</v>
      </c>
      <c r="G4922" s="69">
        <v>11.289188385009766</v>
      </c>
      <c r="H4922" s="69">
        <v>0.50383520126342773</v>
      </c>
      <c r="I4922" s="69">
        <v>75.765106201171875</v>
      </c>
      <c r="J4922" s="64">
        <v>0</v>
      </c>
    </row>
    <row r="4923" spans="1:10" x14ac:dyDescent="0.25">
      <c r="A4923" s="3" t="str">
        <f t="shared" si="76"/>
        <v>Load Control GroupSDP-C-46/17/2021 (5:00pm-6:00pm)2</v>
      </c>
      <c r="B4923" t="s">
        <v>71</v>
      </c>
      <c r="C4923" t="s">
        <v>111</v>
      </c>
      <c r="D4923" t="s">
        <v>170</v>
      </c>
      <c r="E4923" t="s">
        <v>175</v>
      </c>
      <c r="F4923" s="69">
        <v>10.340699195861816</v>
      </c>
      <c r="G4923" s="69">
        <v>10.899742126464844</v>
      </c>
      <c r="H4923" s="69">
        <v>0.41128772497177124</v>
      </c>
      <c r="I4923" s="69">
        <v>74.253349304199219</v>
      </c>
      <c r="J4923" s="64">
        <v>0</v>
      </c>
    </row>
    <row r="4924" spans="1:10" x14ac:dyDescent="0.25">
      <c r="A4924" s="3" t="str">
        <f t="shared" si="76"/>
        <v>Load Control GroupSDP-C-46/17/2021 (5:00pm-6:00pm)3</v>
      </c>
      <c r="B4924" t="s">
        <v>71</v>
      </c>
      <c r="C4924" t="s">
        <v>111</v>
      </c>
      <c r="D4924" t="s">
        <v>170</v>
      </c>
      <c r="E4924" t="s">
        <v>176</v>
      </c>
      <c r="F4924" s="69">
        <v>10.402626037597656</v>
      </c>
      <c r="G4924" s="69">
        <v>10.511066436767578</v>
      </c>
      <c r="H4924" s="69">
        <v>0.52877861261367798</v>
      </c>
      <c r="I4924" s="69">
        <v>73.160484313964844</v>
      </c>
      <c r="J4924" s="64">
        <v>0</v>
      </c>
    </row>
    <row r="4925" spans="1:10" x14ac:dyDescent="0.25">
      <c r="A4925" s="3" t="str">
        <f t="shared" si="76"/>
        <v>Load Control GroupSDP-C-46/17/2021 (5:00pm-6:00pm)4</v>
      </c>
      <c r="B4925" t="s">
        <v>71</v>
      </c>
      <c r="C4925" t="s">
        <v>111</v>
      </c>
      <c r="D4925" t="s">
        <v>170</v>
      </c>
      <c r="E4925" t="s">
        <v>177</v>
      </c>
      <c r="F4925" s="69">
        <v>10.257411956787109</v>
      </c>
      <c r="G4925" s="69">
        <v>10.34264087677002</v>
      </c>
      <c r="H4925" s="69">
        <v>0.46930602192878723</v>
      </c>
      <c r="I4925" s="69">
        <v>72.249290466308594</v>
      </c>
      <c r="J4925" s="64">
        <v>0</v>
      </c>
    </row>
    <row r="4926" spans="1:10" x14ac:dyDescent="0.25">
      <c r="A4926" s="3" t="str">
        <f t="shared" si="76"/>
        <v>Load Control GroupSDP-C-46/17/2021 (5:00pm-6:00pm)5</v>
      </c>
      <c r="B4926" t="s">
        <v>71</v>
      </c>
      <c r="C4926" t="s">
        <v>111</v>
      </c>
      <c r="D4926" t="s">
        <v>170</v>
      </c>
      <c r="E4926" t="s">
        <v>178</v>
      </c>
      <c r="F4926" s="69">
        <v>11.182720184326172</v>
      </c>
      <c r="G4926" s="69">
        <v>11.237337112426758</v>
      </c>
      <c r="H4926" s="69">
        <v>0.55440819263458252</v>
      </c>
      <c r="I4926" s="69">
        <v>71.666816711425781</v>
      </c>
      <c r="J4926" s="64">
        <v>0</v>
      </c>
    </row>
    <row r="4927" spans="1:10" x14ac:dyDescent="0.25">
      <c r="A4927" s="3" t="str">
        <f t="shared" si="76"/>
        <v>Load Control GroupSDP-C-46/17/2021 (5:00pm-6:00pm)6</v>
      </c>
      <c r="B4927" t="s">
        <v>71</v>
      </c>
      <c r="C4927" t="s">
        <v>111</v>
      </c>
      <c r="D4927" t="s">
        <v>170</v>
      </c>
      <c r="E4927" t="s">
        <v>179</v>
      </c>
      <c r="F4927" s="69">
        <v>12.603877067565918</v>
      </c>
      <c r="G4927" s="69">
        <v>13.23188304901123</v>
      </c>
      <c r="H4927" s="69">
        <v>0.71639823913574219</v>
      </c>
      <c r="I4927" s="69">
        <v>71.188804626464844</v>
      </c>
      <c r="J4927" s="64">
        <v>0</v>
      </c>
    </row>
    <row r="4928" spans="1:10" x14ac:dyDescent="0.25">
      <c r="A4928" s="3" t="str">
        <f t="shared" si="76"/>
        <v>Load Control GroupSDP-C-46/17/2021 (5:00pm-6:00pm)7</v>
      </c>
      <c r="B4928" t="s">
        <v>71</v>
      </c>
      <c r="C4928" t="s">
        <v>111</v>
      </c>
      <c r="D4928" t="s">
        <v>170</v>
      </c>
      <c r="E4928" t="s">
        <v>180</v>
      </c>
      <c r="F4928" s="69">
        <v>16.481594085693359</v>
      </c>
      <c r="G4928" s="69">
        <v>17.932014465332031</v>
      </c>
      <c r="H4928" s="69">
        <v>0.79630380868911743</v>
      </c>
      <c r="I4928" s="69">
        <v>70.818061828613281</v>
      </c>
      <c r="J4928" s="64">
        <v>0</v>
      </c>
    </row>
    <row r="4929" spans="1:10" x14ac:dyDescent="0.25">
      <c r="A4929" s="3" t="str">
        <f t="shared" si="76"/>
        <v>Load Control GroupSDP-C-46/17/2021 (5:00pm-6:00pm)8</v>
      </c>
      <c r="B4929" t="s">
        <v>71</v>
      </c>
      <c r="C4929" t="s">
        <v>111</v>
      </c>
      <c r="D4929" t="s">
        <v>170</v>
      </c>
      <c r="E4929" t="s">
        <v>181</v>
      </c>
      <c r="F4929" s="69">
        <v>20.931999206542969</v>
      </c>
      <c r="G4929" s="69">
        <v>21.272516250610352</v>
      </c>
      <c r="H4929" s="69">
        <v>0.91982358694076538</v>
      </c>
      <c r="I4929" s="69">
        <v>71.307594299316406</v>
      </c>
      <c r="J4929" s="64">
        <v>0</v>
      </c>
    </row>
    <row r="4930" spans="1:10" x14ac:dyDescent="0.25">
      <c r="A4930" s="3" t="str">
        <f t="shared" si="76"/>
        <v>Load Control GroupSDP-C-46/17/2021 (5:00pm-6:00pm)9</v>
      </c>
      <c r="B4930" t="s">
        <v>71</v>
      </c>
      <c r="C4930" t="s">
        <v>111</v>
      </c>
      <c r="D4930" t="s">
        <v>170</v>
      </c>
      <c r="E4930" t="s">
        <v>182</v>
      </c>
      <c r="F4930" s="69">
        <v>23.220842361450195</v>
      </c>
      <c r="G4930" s="69">
        <v>23.883138656616211</v>
      </c>
      <c r="H4930" s="69">
        <v>1.0188819169998169</v>
      </c>
      <c r="I4930" s="69">
        <v>74.640884399414063</v>
      </c>
      <c r="J4930" s="64">
        <v>0</v>
      </c>
    </row>
    <row r="4931" spans="1:10" x14ac:dyDescent="0.25">
      <c r="A4931" s="3" t="str">
        <f t="shared" ref="A4931:A4994" si="77">B4931&amp;C4931&amp;D4931&amp;E4931</f>
        <v>Load Control GroupSDP-C-46/17/2021 (5:00pm-6:00pm)10</v>
      </c>
      <c r="B4931" t="s">
        <v>71</v>
      </c>
      <c r="C4931" t="s">
        <v>111</v>
      </c>
      <c r="D4931" t="s">
        <v>170</v>
      </c>
      <c r="E4931" t="s">
        <v>183</v>
      </c>
      <c r="F4931" s="69">
        <v>23.712251663208008</v>
      </c>
      <c r="G4931" s="69">
        <v>25.037689208984375</v>
      </c>
      <c r="H4931" s="69">
        <v>1.0972127914428711</v>
      </c>
      <c r="I4931" s="69">
        <v>79.185173034667969</v>
      </c>
      <c r="J4931" s="64">
        <v>0</v>
      </c>
    </row>
    <row r="4932" spans="1:10" x14ac:dyDescent="0.25">
      <c r="A4932" s="3" t="str">
        <f t="shared" si="77"/>
        <v>Load Control GroupSDP-C-46/17/2021 (5:00pm-6:00pm)11</v>
      </c>
      <c r="B4932" t="s">
        <v>71</v>
      </c>
      <c r="C4932" t="s">
        <v>111</v>
      </c>
      <c r="D4932" t="s">
        <v>170</v>
      </c>
      <c r="E4932" t="s">
        <v>184</v>
      </c>
      <c r="F4932" s="69">
        <v>24.218334197998047</v>
      </c>
      <c r="G4932" s="69">
        <v>25.624351501464844</v>
      </c>
      <c r="H4932" s="69">
        <v>1.1374176740646362</v>
      </c>
      <c r="I4932" s="69">
        <v>83.641830444335938</v>
      </c>
      <c r="J4932" s="64">
        <v>0</v>
      </c>
    </row>
    <row r="4933" spans="1:10" x14ac:dyDescent="0.25">
      <c r="A4933" s="3" t="str">
        <f t="shared" si="77"/>
        <v>Load Control GroupSDP-C-46/17/2021 (5:00pm-6:00pm)12</v>
      </c>
      <c r="B4933" t="s">
        <v>71</v>
      </c>
      <c r="C4933" t="s">
        <v>111</v>
      </c>
      <c r="D4933" t="s">
        <v>170</v>
      </c>
      <c r="E4933" t="s">
        <v>185</v>
      </c>
      <c r="F4933" s="69">
        <v>24.479639053344727</v>
      </c>
      <c r="G4933" s="69">
        <v>26.052875518798828</v>
      </c>
      <c r="H4933" s="69">
        <v>1.2589008808135986</v>
      </c>
      <c r="I4933" s="69">
        <v>89.280738830566406</v>
      </c>
      <c r="J4933" s="64">
        <v>0</v>
      </c>
    </row>
    <row r="4934" spans="1:10" x14ac:dyDescent="0.25">
      <c r="A4934" s="3" t="str">
        <f t="shared" si="77"/>
        <v>Load Control GroupSDP-C-46/17/2021 (5:00pm-6:00pm)13</v>
      </c>
      <c r="B4934" t="s">
        <v>71</v>
      </c>
      <c r="C4934" t="s">
        <v>111</v>
      </c>
      <c r="D4934" t="s">
        <v>170</v>
      </c>
      <c r="E4934" t="s">
        <v>186</v>
      </c>
      <c r="F4934" s="69">
        <v>23.671194076538086</v>
      </c>
      <c r="G4934" s="69">
        <v>25.756923675537109</v>
      </c>
      <c r="H4934" s="69">
        <v>1.133338451385498</v>
      </c>
      <c r="I4934" s="69">
        <v>93.0091552734375</v>
      </c>
      <c r="J4934" s="64">
        <v>0</v>
      </c>
    </row>
    <row r="4935" spans="1:10" x14ac:dyDescent="0.25">
      <c r="A4935" s="3" t="str">
        <f t="shared" si="77"/>
        <v>Load Control GroupSDP-C-46/17/2021 (5:00pm-6:00pm)14</v>
      </c>
      <c r="B4935" t="s">
        <v>71</v>
      </c>
      <c r="C4935" t="s">
        <v>111</v>
      </c>
      <c r="D4935" t="s">
        <v>170</v>
      </c>
      <c r="E4935" t="s">
        <v>187</v>
      </c>
      <c r="F4935" s="69">
        <v>23.534133911132813</v>
      </c>
      <c r="G4935" s="69">
        <v>25.141555786132813</v>
      </c>
      <c r="H4935" s="69">
        <v>1.025770902633667</v>
      </c>
      <c r="I4935" s="69">
        <v>95.044197082519531</v>
      </c>
      <c r="J4935" s="64">
        <v>0</v>
      </c>
    </row>
    <row r="4936" spans="1:10" x14ac:dyDescent="0.25">
      <c r="A4936" s="3" t="str">
        <f t="shared" si="77"/>
        <v>Load Control GroupSDP-C-46/17/2021 (5:00pm-6:00pm)15</v>
      </c>
      <c r="B4936" t="s">
        <v>71</v>
      </c>
      <c r="C4936" t="s">
        <v>111</v>
      </c>
      <c r="D4936" t="s">
        <v>170</v>
      </c>
      <c r="E4936" t="s">
        <v>188</v>
      </c>
      <c r="F4936" s="69">
        <v>23.765693664550781</v>
      </c>
      <c r="G4936" s="69">
        <v>24.159694671630859</v>
      </c>
      <c r="H4936" s="69">
        <v>0.69910138845443726</v>
      </c>
      <c r="I4936" s="69">
        <v>96.967605590820313</v>
      </c>
      <c r="J4936" s="64">
        <v>0</v>
      </c>
    </row>
    <row r="4937" spans="1:10" x14ac:dyDescent="0.25">
      <c r="A4937" s="3" t="str">
        <f t="shared" si="77"/>
        <v>Load Control GroupSDP-C-46/17/2021 (5:00pm-6:00pm)16</v>
      </c>
      <c r="B4937" t="s">
        <v>71</v>
      </c>
      <c r="C4937" t="s">
        <v>111</v>
      </c>
      <c r="D4937" t="s">
        <v>170</v>
      </c>
      <c r="E4937" t="s">
        <v>189</v>
      </c>
      <c r="F4937" s="69">
        <v>22.067104339599609</v>
      </c>
      <c r="G4937" s="69">
        <v>21.673103332519531</v>
      </c>
      <c r="H4937" s="69">
        <v>0.69910138845443726</v>
      </c>
      <c r="I4937" s="69">
        <v>98.266761779785156</v>
      </c>
      <c r="J4937" s="64">
        <v>0</v>
      </c>
    </row>
    <row r="4938" spans="1:10" x14ac:dyDescent="0.25">
      <c r="A4938" s="3" t="str">
        <f t="shared" si="77"/>
        <v>Load Control GroupSDP-C-46/17/2021 (5:00pm-6:00pm)17</v>
      </c>
      <c r="B4938" t="s">
        <v>71</v>
      </c>
      <c r="C4938" t="s">
        <v>111</v>
      </c>
      <c r="D4938" t="s">
        <v>170</v>
      </c>
      <c r="E4938" t="s">
        <v>190</v>
      </c>
      <c r="F4938" s="69">
        <v>15.715913772583008</v>
      </c>
      <c r="G4938" s="69">
        <v>18.039333343505859</v>
      </c>
      <c r="H4938" s="69">
        <v>0.99083048105239868</v>
      </c>
      <c r="I4938" s="69">
        <v>97.519447326660156</v>
      </c>
      <c r="J4938" s="64">
        <v>0</v>
      </c>
    </row>
    <row r="4939" spans="1:10" x14ac:dyDescent="0.25">
      <c r="A4939" s="3" t="str">
        <f t="shared" si="77"/>
        <v>Load Control GroupSDP-C-46/17/2021 (5:00pm-6:00pm)18</v>
      </c>
      <c r="B4939" t="s">
        <v>71</v>
      </c>
      <c r="C4939" t="s">
        <v>111</v>
      </c>
      <c r="D4939" t="s">
        <v>170</v>
      </c>
      <c r="E4939" t="s">
        <v>191</v>
      </c>
      <c r="F4939" s="69">
        <v>14.00218391418457</v>
      </c>
      <c r="G4939" s="69">
        <v>14.220597267150879</v>
      </c>
      <c r="H4939" s="69">
        <v>0.94584673643112183</v>
      </c>
      <c r="I4939" s="69">
        <v>94.951934814453125</v>
      </c>
      <c r="J4939" s="64">
        <v>0</v>
      </c>
    </row>
    <row r="4940" spans="1:10" x14ac:dyDescent="0.25">
      <c r="A4940" s="3" t="str">
        <f t="shared" si="77"/>
        <v>Load Control GroupSDP-C-46/17/2021 (5:00pm-6:00pm)19</v>
      </c>
      <c r="B4940" t="s">
        <v>71</v>
      </c>
      <c r="C4940" t="s">
        <v>111</v>
      </c>
      <c r="D4940" t="s">
        <v>170</v>
      </c>
      <c r="E4940" t="s">
        <v>192</v>
      </c>
      <c r="F4940" s="69">
        <v>13.566908836364746</v>
      </c>
      <c r="G4940" s="69">
        <v>15.633217811584473</v>
      </c>
      <c r="H4940" s="69">
        <v>0.97254705429077148</v>
      </c>
      <c r="I4940" s="69">
        <v>92.587532043457031</v>
      </c>
      <c r="J4940" s="64">
        <v>0</v>
      </c>
    </row>
    <row r="4941" spans="1:10" x14ac:dyDescent="0.25">
      <c r="A4941" s="3" t="str">
        <f t="shared" si="77"/>
        <v>Load Control GroupSDP-C-46/17/2021 (5:00pm-6:00pm)20</v>
      </c>
      <c r="B4941" t="s">
        <v>71</v>
      </c>
      <c r="C4941" t="s">
        <v>111</v>
      </c>
      <c r="D4941" t="s">
        <v>170</v>
      </c>
      <c r="E4941" t="s">
        <v>193</v>
      </c>
      <c r="F4941" s="69">
        <v>13.974685668945313</v>
      </c>
      <c r="G4941" s="69">
        <v>15.329615592956543</v>
      </c>
      <c r="H4941" s="69">
        <v>0.90871173143386841</v>
      </c>
      <c r="I4941" s="69">
        <v>89.659683227539063</v>
      </c>
      <c r="J4941" s="64">
        <v>0</v>
      </c>
    </row>
    <row r="4942" spans="1:10" x14ac:dyDescent="0.25">
      <c r="A4942" s="3" t="str">
        <f t="shared" si="77"/>
        <v>Load Control GroupSDP-C-46/17/2021 (5:00pm-6:00pm)21</v>
      </c>
      <c r="B4942" t="s">
        <v>71</v>
      </c>
      <c r="C4942" t="s">
        <v>111</v>
      </c>
      <c r="D4942" t="s">
        <v>170</v>
      </c>
      <c r="E4942" t="s">
        <v>194</v>
      </c>
      <c r="F4942" s="69">
        <v>13.412504196166992</v>
      </c>
      <c r="G4942" s="69">
        <v>14.92011547088623</v>
      </c>
      <c r="H4942" s="69">
        <v>0.94664430618286133</v>
      </c>
      <c r="I4942" s="69">
        <v>85.187347412109375</v>
      </c>
      <c r="J4942" s="64">
        <v>0</v>
      </c>
    </row>
    <row r="4943" spans="1:10" x14ac:dyDescent="0.25">
      <c r="A4943" s="3" t="str">
        <f t="shared" si="77"/>
        <v>Load Control GroupSDP-C-46/17/2021 (5:00pm-6:00pm)22</v>
      </c>
      <c r="B4943" t="s">
        <v>71</v>
      </c>
      <c r="C4943" t="s">
        <v>111</v>
      </c>
      <c r="D4943" t="s">
        <v>170</v>
      </c>
      <c r="E4943" t="s">
        <v>195</v>
      </c>
      <c r="F4943" s="69">
        <v>11.85356330871582</v>
      </c>
      <c r="G4943" s="69">
        <v>13.353084564208984</v>
      </c>
      <c r="H4943" s="69">
        <v>0.87268912792205811</v>
      </c>
      <c r="I4943" s="69">
        <v>81.121810913085938</v>
      </c>
      <c r="J4943" s="64">
        <v>0</v>
      </c>
    </row>
    <row r="4944" spans="1:10" x14ac:dyDescent="0.25">
      <c r="A4944" s="3" t="str">
        <f t="shared" si="77"/>
        <v>Load Control GroupSDP-C-46/17/2021 (5:00pm-6:00pm)23</v>
      </c>
      <c r="B4944" t="s">
        <v>71</v>
      </c>
      <c r="C4944" t="s">
        <v>111</v>
      </c>
      <c r="D4944" t="s">
        <v>170</v>
      </c>
      <c r="E4944" t="s">
        <v>196</v>
      </c>
      <c r="F4944" s="69">
        <v>11.473757743835449</v>
      </c>
      <c r="G4944" s="69">
        <v>12.463129043579102</v>
      </c>
      <c r="H4944" s="69">
        <v>0.60382318496704102</v>
      </c>
      <c r="I4944" s="69">
        <v>79.190177917480469</v>
      </c>
      <c r="J4944" s="64">
        <v>0</v>
      </c>
    </row>
    <row r="4945" spans="1:10" x14ac:dyDescent="0.25">
      <c r="A4945" s="3" t="str">
        <f t="shared" si="77"/>
        <v>Load Control GroupSDP-C-46/17/2021 (5:00pm-6:00pm)24</v>
      </c>
      <c r="B4945" t="s">
        <v>71</v>
      </c>
      <c r="C4945" t="s">
        <v>111</v>
      </c>
      <c r="D4945" t="s">
        <v>170</v>
      </c>
      <c r="E4945" t="s">
        <v>197</v>
      </c>
      <c r="F4945" s="69">
        <v>10.673705101013184</v>
      </c>
      <c r="G4945" s="69">
        <v>11.239450454711914</v>
      </c>
      <c r="H4945" s="69">
        <v>0.55929344892501831</v>
      </c>
      <c r="I4945" s="69">
        <v>76.136924743652344</v>
      </c>
      <c r="J4945" s="64">
        <v>0</v>
      </c>
    </row>
    <row r="4946" spans="1:10" x14ac:dyDescent="0.25">
      <c r="A4946" s="3" t="str">
        <f t="shared" si="77"/>
        <v>Load Control GroupSDP-C-47/9/2021 (5:50pm-8:55pm)1</v>
      </c>
      <c r="B4946" t="s">
        <v>71</v>
      </c>
      <c r="C4946" t="s">
        <v>111</v>
      </c>
      <c r="D4946" t="s">
        <v>171</v>
      </c>
      <c r="E4946" t="s">
        <v>174</v>
      </c>
      <c r="F4946" s="69">
        <v>11.05246639251709</v>
      </c>
      <c r="G4946" s="69">
        <v>10.870229721069336</v>
      </c>
      <c r="H4946" s="69">
        <v>0.2389993816614151</v>
      </c>
      <c r="I4946" s="69">
        <v>75.630073547363281</v>
      </c>
      <c r="J4946" s="64">
        <v>0</v>
      </c>
    </row>
    <row r="4947" spans="1:10" x14ac:dyDescent="0.25">
      <c r="A4947" s="3" t="str">
        <f t="shared" si="77"/>
        <v>Load Control GroupSDP-C-47/9/2021 (5:50pm-8:55pm)2</v>
      </c>
      <c r="B4947" t="s">
        <v>71</v>
      </c>
      <c r="C4947" t="s">
        <v>111</v>
      </c>
      <c r="D4947" t="s">
        <v>171</v>
      </c>
      <c r="E4947" t="s">
        <v>175</v>
      </c>
      <c r="F4947" s="69">
        <v>10.52131175994873</v>
      </c>
      <c r="G4947" s="69">
        <v>10.507454872131348</v>
      </c>
      <c r="H4947" s="69">
        <v>0.23845049738883972</v>
      </c>
      <c r="I4947" s="69">
        <v>74.705192565917969</v>
      </c>
      <c r="J4947" s="64">
        <v>0</v>
      </c>
    </row>
    <row r="4948" spans="1:10" x14ac:dyDescent="0.25">
      <c r="A4948" s="3" t="str">
        <f t="shared" si="77"/>
        <v>Load Control GroupSDP-C-47/9/2021 (5:50pm-8:55pm)3</v>
      </c>
      <c r="B4948" t="s">
        <v>71</v>
      </c>
      <c r="C4948" t="s">
        <v>111</v>
      </c>
      <c r="D4948" t="s">
        <v>171</v>
      </c>
      <c r="E4948" t="s">
        <v>176</v>
      </c>
      <c r="F4948" s="69">
        <v>10.410016059875488</v>
      </c>
      <c r="G4948" s="69">
        <v>10.287237167358398</v>
      </c>
      <c r="H4948" s="69">
        <v>0.22890812158584595</v>
      </c>
      <c r="I4948" s="69">
        <v>73.520881652832031</v>
      </c>
      <c r="J4948" s="64">
        <v>0</v>
      </c>
    </row>
    <row r="4949" spans="1:10" x14ac:dyDescent="0.25">
      <c r="A4949" s="3" t="str">
        <f t="shared" si="77"/>
        <v>Load Control GroupSDP-C-47/9/2021 (5:50pm-8:55pm)4</v>
      </c>
      <c r="B4949" t="s">
        <v>71</v>
      </c>
      <c r="C4949" t="s">
        <v>111</v>
      </c>
      <c r="D4949" t="s">
        <v>171</v>
      </c>
      <c r="E4949" t="s">
        <v>177</v>
      </c>
      <c r="F4949" s="69">
        <v>10.530152320861816</v>
      </c>
      <c r="G4949" s="69">
        <v>10.192231178283691</v>
      </c>
      <c r="H4949" s="69">
        <v>0.40545368194580078</v>
      </c>
      <c r="I4949" s="69">
        <v>73.064178466796875</v>
      </c>
      <c r="J4949" s="64">
        <v>0</v>
      </c>
    </row>
    <row r="4950" spans="1:10" x14ac:dyDescent="0.25">
      <c r="A4950" s="3" t="str">
        <f t="shared" si="77"/>
        <v>Load Control GroupSDP-C-47/9/2021 (5:50pm-8:55pm)5</v>
      </c>
      <c r="B4950" t="s">
        <v>71</v>
      </c>
      <c r="C4950" t="s">
        <v>111</v>
      </c>
      <c r="D4950" t="s">
        <v>171</v>
      </c>
      <c r="E4950" t="s">
        <v>178</v>
      </c>
      <c r="F4950" s="69">
        <v>11.298277854919434</v>
      </c>
      <c r="G4950" s="69">
        <v>10.92424488067627</v>
      </c>
      <c r="H4950" s="69">
        <v>0.3152199387550354</v>
      </c>
      <c r="I4950" s="69">
        <v>72.781280517578125</v>
      </c>
      <c r="J4950" s="64">
        <v>0</v>
      </c>
    </row>
    <row r="4951" spans="1:10" x14ac:dyDescent="0.25">
      <c r="A4951" s="3" t="str">
        <f t="shared" si="77"/>
        <v>Load Control GroupSDP-C-47/9/2021 (5:50pm-8:55pm)6</v>
      </c>
      <c r="B4951" t="s">
        <v>71</v>
      </c>
      <c r="C4951" t="s">
        <v>111</v>
      </c>
      <c r="D4951" t="s">
        <v>171</v>
      </c>
      <c r="E4951" t="s">
        <v>179</v>
      </c>
      <c r="F4951" s="69">
        <v>13.181632041931152</v>
      </c>
      <c r="G4951" s="69">
        <v>12.532001495361328</v>
      </c>
      <c r="H4951" s="69">
        <v>0.34167096018791199</v>
      </c>
      <c r="I4951" s="69">
        <v>71.782310485839844</v>
      </c>
      <c r="J4951" s="64">
        <v>0</v>
      </c>
    </row>
    <row r="4952" spans="1:10" x14ac:dyDescent="0.25">
      <c r="A4952" s="3" t="str">
        <f t="shared" si="77"/>
        <v>Load Control GroupSDP-C-47/9/2021 (5:50pm-8:55pm)7</v>
      </c>
      <c r="B4952" t="s">
        <v>71</v>
      </c>
      <c r="C4952" t="s">
        <v>111</v>
      </c>
      <c r="D4952" t="s">
        <v>171</v>
      </c>
      <c r="E4952" t="s">
        <v>180</v>
      </c>
      <c r="F4952" s="69">
        <v>15.459027290344238</v>
      </c>
      <c r="G4952" s="69">
        <v>15.706915855407715</v>
      </c>
      <c r="H4952" s="69">
        <v>0.6228339672088623</v>
      </c>
      <c r="I4952" s="69">
        <v>71.408943176269531</v>
      </c>
      <c r="J4952" s="64">
        <v>0</v>
      </c>
    </row>
    <row r="4953" spans="1:10" x14ac:dyDescent="0.25">
      <c r="A4953" s="3" t="str">
        <f t="shared" si="77"/>
        <v>Load Control GroupSDP-C-47/9/2021 (5:50pm-8:55pm)8</v>
      </c>
      <c r="B4953" t="s">
        <v>71</v>
      </c>
      <c r="C4953" t="s">
        <v>111</v>
      </c>
      <c r="D4953" t="s">
        <v>171</v>
      </c>
      <c r="E4953" t="s">
        <v>181</v>
      </c>
      <c r="F4953" s="69">
        <v>17.416479110717773</v>
      </c>
      <c r="G4953" s="69">
        <v>17.960886001586914</v>
      </c>
      <c r="H4953" s="69">
        <v>0.85718417167663574</v>
      </c>
      <c r="I4953" s="69">
        <v>71.785011291503906</v>
      </c>
      <c r="J4953" s="64">
        <v>0</v>
      </c>
    </row>
    <row r="4954" spans="1:10" x14ac:dyDescent="0.25">
      <c r="A4954" s="3" t="str">
        <f t="shared" si="77"/>
        <v>Load Control GroupSDP-C-47/9/2021 (5:50pm-8:55pm)9</v>
      </c>
      <c r="B4954" t="s">
        <v>71</v>
      </c>
      <c r="C4954" t="s">
        <v>111</v>
      </c>
      <c r="D4954" t="s">
        <v>171</v>
      </c>
      <c r="E4954" t="s">
        <v>182</v>
      </c>
      <c r="F4954" s="69">
        <v>18.236040115356445</v>
      </c>
      <c r="G4954" s="69">
        <v>18.240940093994141</v>
      </c>
      <c r="H4954" s="69">
        <v>0.77870738506317139</v>
      </c>
      <c r="I4954" s="69">
        <v>74.478294372558594</v>
      </c>
      <c r="J4954" s="64">
        <v>0</v>
      </c>
    </row>
    <row r="4955" spans="1:10" x14ac:dyDescent="0.25">
      <c r="A4955" s="3" t="str">
        <f t="shared" si="77"/>
        <v>Load Control GroupSDP-C-47/9/2021 (5:50pm-8:55pm)10</v>
      </c>
      <c r="B4955" t="s">
        <v>71</v>
      </c>
      <c r="C4955" t="s">
        <v>111</v>
      </c>
      <c r="D4955" t="s">
        <v>171</v>
      </c>
      <c r="E4955" t="s">
        <v>183</v>
      </c>
      <c r="F4955" s="69">
        <v>19.187335968017578</v>
      </c>
      <c r="G4955" s="69">
        <v>18.412546157836914</v>
      </c>
      <c r="H4955" s="69">
        <v>1.0140974521636963</v>
      </c>
      <c r="I4955" s="69">
        <v>77.898704528808594</v>
      </c>
      <c r="J4955" s="64">
        <v>0</v>
      </c>
    </row>
    <row r="4956" spans="1:10" x14ac:dyDescent="0.25">
      <c r="A4956" s="3" t="str">
        <f t="shared" si="77"/>
        <v>Load Control GroupSDP-C-47/9/2021 (5:50pm-8:55pm)11</v>
      </c>
      <c r="B4956" t="s">
        <v>71</v>
      </c>
      <c r="C4956" t="s">
        <v>111</v>
      </c>
      <c r="D4956" t="s">
        <v>171</v>
      </c>
      <c r="E4956" t="s">
        <v>184</v>
      </c>
      <c r="F4956" s="69">
        <v>18.558731079101563</v>
      </c>
      <c r="G4956" s="69">
        <v>19.230073928833008</v>
      </c>
      <c r="H4956" s="69">
        <v>1.1145474910736084</v>
      </c>
      <c r="I4956" s="69">
        <v>81.714683532714844</v>
      </c>
      <c r="J4956" s="64">
        <v>0</v>
      </c>
    </row>
    <row r="4957" spans="1:10" x14ac:dyDescent="0.25">
      <c r="A4957" s="3" t="str">
        <f t="shared" si="77"/>
        <v>Load Control GroupSDP-C-47/9/2021 (5:50pm-8:55pm)12</v>
      </c>
      <c r="B4957" t="s">
        <v>71</v>
      </c>
      <c r="C4957" t="s">
        <v>111</v>
      </c>
      <c r="D4957" t="s">
        <v>171</v>
      </c>
      <c r="E4957" t="s">
        <v>185</v>
      </c>
      <c r="F4957" s="69">
        <v>19.08740234375</v>
      </c>
      <c r="G4957" s="69">
        <v>20.296487808227539</v>
      </c>
      <c r="H4957" s="69">
        <v>1.2128086090087891</v>
      </c>
      <c r="I4957" s="69">
        <v>85.002998352050781</v>
      </c>
      <c r="J4957" s="64">
        <v>0</v>
      </c>
    </row>
    <row r="4958" spans="1:10" x14ac:dyDescent="0.25">
      <c r="A4958" s="3" t="str">
        <f t="shared" si="77"/>
        <v>Load Control GroupSDP-C-47/9/2021 (5:50pm-8:55pm)13</v>
      </c>
      <c r="B4958" t="s">
        <v>71</v>
      </c>
      <c r="C4958" t="s">
        <v>111</v>
      </c>
      <c r="D4958" t="s">
        <v>171</v>
      </c>
      <c r="E4958" t="s">
        <v>186</v>
      </c>
      <c r="F4958" s="69">
        <v>19.069486618041992</v>
      </c>
      <c r="G4958" s="69">
        <v>20.711799621582031</v>
      </c>
      <c r="H4958" s="69">
        <v>1.1824991703033447</v>
      </c>
      <c r="I4958" s="69">
        <v>88.37542724609375</v>
      </c>
      <c r="J4958" s="64">
        <v>0</v>
      </c>
    </row>
    <row r="4959" spans="1:10" x14ac:dyDescent="0.25">
      <c r="A4959" s="3" t="str">
        <f t="shared" si="77"/>
        <v>Load Control GroupSDP-C-47/9/2021 (5:50pm-8:55pm)14</v>
      </c>
      <c r="B4959" t="s">
        <v>71</v>
      </c>
      <c r="C4959" t="s">
        <v>111</v>
      </c>
      <c r="D4959" t="s">
        <v>171</v>
      </c>
      <c r="E4959" t="s">
        <v>187</v>
      </c>
      <c r="F4959" s="69">
        <v>18.408740997314453</v>
      </c>
      <c r="G4959" s="69">
        <v>18.236656188964844</v>
      </c>
      <c r="H4959" s="69">
        <v>0.90243911743164063</v>
      </c>
      <c r="I4959" s="69">
        <v>91.233169555664063</v>
      </c>
      <c r="J4959" s="64">
        <v>0</v>
      </c>
    </row>
    <row r="4960" spans="1:10" x14ac:dyDescent="0.25">
      <c r="A4960" s="3" t="str">
        <f t="shared" si="77"/>
        <v>Load Control GroupSDP-C-47/9/2021 (5:50pm-8:55pm)15</v>
      </c>
      <c r="B4960" t="s">
        <v>71</v>
      </c>
      <c r="C4960" t="s">
        <v>111</v>
      </c>
      <c r="D4960" t="s">
        <v>171</v>
      </c>
      <c r="E4960" t="s">
        <v>188</v>
      </c>
      <c r="F4960" s="69">
        <v>18.050203323364258</v>
      </c>
      <c r="G4960" s="69">
        <v>18.341644287109375</v>
      </c>
      <c r="H4960" s="69">
        <v>0.44745713472366333</v>
      </c>
      <c r="I4960" s="69">
        <v>94.305892944335938</v>
      </c>
      <c r="J4960" s="64">
        <v>0</v>
      </c>
    </row>
    <row r="4961" spans="1:10" x14ac:dyDescent="0.25">
      <c r="A4961" s="3" t="str">
        <f t="shared" si="77"/>
        <v>Load Control GroupSDP-C-47/9/2021 (5:50pm-8:55pm)16</v>
      </c>
      <c r="B4961" t="s">
        <v>71</v>
      </c>
      <c r="C4961" t="s">
        <v>111</v>
      </c>
      <c r="D4961" t="s">
        <v>171</v>
      </c>
      <c r="E4961" t="s">
        <v>189</v>
      </c>
      <c r="F4961" s="69">
        <v>16.713449478149414</v>
      </c>
      <c r="G4961" s="69">
        <v>16.422008514404297</v>
      </c>
      <c r="H4961" s="69">
        <v>0.44745710492134094</v>
      </c>
      <c r="I4961" s="69">
        <v>96.997001647949219</v>
      </c>
      <c r="J4961" s="64">
        <v>0</v>
      </c>
    </row>
    <row r="4962" spans="1:10" x14ac:dyDescent="0.25">
      <c r="A4962" s="3" t="str">
        <f t="shared" si="77"/>
        <v>Load Control GroupSDP-C-47/9/2021 (5:50pm-8:55pm)17</v>
      </c>
      <c r="B4962" t="s">
        <v>71</v>
      </c>
      <c r="C4962" t="s">
        <v>111</v>
      </c>
      <c r="D4962" t="s">
        <v>171</v>
      </c>
      <c r="E4962" t="s">
        <v>190</v>
      </c>
      <c r="F4962" s="69">
        <v>14.493321418762207</v>
      </c>
      <c r="G4962" s="69">
        <v>14.487207412719727</v>
      </c>
      <c r="H4962" s="69">
        <v>0.52209466695785522</v>
      </c>
      <c r="I4962" s="69">
        <v>97.629966735839844</v>
      </c>
      <c r="J4962" s="64">
        <v>0</v>
      </c>
    </row>
    <row r="4963" spans="1:10" x14ac:dyDescent="0.25">
      <c r="A4963" s="3" t="str">
        <f t="shared" si="77"/>
        <v>Load Control GroupSDP-C-47/9/2021 (5:50pm-8:55pm)18</v>
      </c>
      <c r="B4963" t="s">
        <v>71</v>
      </c>
      <c r="C4963" t="s">
        <v>111</v>
      </c>
      <c r="D4963" t="s">
        <v>171</v>
      </c>
      <c r="E4963" t="s">
        <v>191</v>
      </c>
      <c r="F4963" s="69">
        <v>14.748489379882813</v>
      </c>
      <c r="G4963" s="69">
        <v>13.905716896057129</v>
      </c>
      <c r="H4963" s="69">
        <v>0.62576800584793091</v>
      </c>
      <c r="I4963" s="69">
        <v>96.405296325683594</v>
      </c>
      <c r="J4963" s="64">
        <v>0</v>
      </c>
    </row>
    <row r="4964" spans="1:10" x14ac:dyDescent="0.25">
      <c r="A4964" s="3" t="str">
        <f t="shared" si="77"/>
        <v>Load Control GroupSDP-C-47/9/2021 (5:50pm-8:55pm)19</v>
      </c>
      <c r="B4964" t="s">
        <v>71</v>
      </c>
      <c r="C4964" t="s">
        <v>111</v>
      </c>
      <c r="D4964" t="s">
        <v>171</v>
      </c>
      <c r="E4964" t="s">
        <v>192</v>
      </c>
      <c r="F4964" s="69">
        <v>14.92730712890625</v>
      </c>
      <c r="G4964" s="69">
        <v>12.86622142791748</v>
      </c>
      <c r="H4964" s="69">
        <v>0.70508420467376709</v>
      </c>
      <c r="I4964" s="69">
        <v>94.146156311035156</v>
      </c>
      <c r="J4964" s="64">
        <v>0</v>
      </c>
    </row>
    <row r="4965" spans="1:10" x14ac:dyDescent="0.25">
      <c r="A4965" s="3" t="str">
        <f t="shared" si="77"/>
        <v>Load Control GroupSDP-C-47/9/2021 (5:50pm-8:55pm)20</v>
      </c>
      <c r="B4965" t="s">
        <v>71</v>
      </c>
      <c r="C4965" t="s">
        <v>111</v>
      </c>
      <c r="D4965" t="s">
        <v>171</v>
      </c>
      <c r="E4965" t="s">
        <v>193</v>
      </c>
      <c r="F4965" s="69">
        <v>14.954408645629883</v>
      </c>
      <c r="G4965" s="69">
        <v>13.356283187866211</v>
      </c>
      <c r="H4965" s="69">
        <v>0.65170568227767944</v>
      </c>
      <c r="I4965" s="69">
        <v>90.995407104492188</v>
      </c>
      <c r="J4965" s="64">
        <v>0</v>
      </c>
    </row>
    <row r="4966" spans="1:10" x14ac:dyDescent="0.25">
      <c r="A4966" s="3" t="str">
        <f t="shared" si="77"/>
        <v>Load Control GroupSDP-C-47/9/2021 (5:50pm-8:55pm)21</v>
      </c>
      <c r="B4966" t="s">
        <v>71</v>
      </c>
      <c r="C4966" t="s">
        <v>111</v>
      </c>
      <c r="D4966" t="s">
        <v>171</v>
      </c>
      <c r="E4966" t="s">
        <v>194</v>
      </c>
      <c r="F4966" s="69">
        <v>13.745206832885742</v>
      </c>
      <c r="G4966" s="69">
        <v>13.434269905090332</v>
      </c>
      <c r="H4966" s="69">
        <v>1.1398909091949463</v>
      </c>
      <c r="I4966" s="69">
        <v>87.3597412109375</v>
      </c>
      <c r="J4966" s="64">
        <v>0</v>
      </c>
    </row>
    <row r="4967" spans="1:10" x14ac:dyDescent="0.25">
      <c r="A4967" s="3" t="str">
        <f t="shared" si="77"/>
        <v>Load Control GroupSDP-C-47/9/2021 (5:50pm-8:55pm)22</v>
      </c>
      <c r="B4967" t="s">
        <v>71</v>
      </c>
      <c r="C4967" t="s">
        <v>111</v>
      </c>
      <c r="D4967" t="s">
        <v>171</v>
      </c>
      <c r="E4967" t="s">
        <v>195</v>
      </c>
      <c r="F4967" s="69">
        <v>12.699285507202148</v>
      </c>
      <c r="G4967" s="69">
        <v>13.283020973205566</v>
      </c>
      <c r="H4967" s="69">
        <v>0.59761643409729004</v>
      </c>
      <c r="I4967" s="69">
        <v>83.558143615722656</v>
      </c>
      <c r="J4967" s="64">
        <v>0</v>
      </c>
    </row>
    <row r="4968" spans="1:10" x14ac:dyDescent="0.25">
      <c r="A4968" s="3" t="str">
        <f t="shared" si="77"/>
        <v>Load Control GroupSDP-C-47/9/2021 (5:50pm-8:55pm)23</v>
      </c>
      <c r="B4968" t="s">
        <v>71</v>
      </c>
      <c r="C4968" t="s">
        <v>111</v>
      </c>
      <c r="D4968" t="s">
        <v>171</v>
      </c>
      <c r="E4968" t="s">
        <v>196</v>
      </c>
      <c r="F4968" s="69">
        <v>12.076015472412109</v>
      </c>
      <c r="G4968" s="69">
        <v>12.018560409545898</v>
      </c>
      <c r="H4968" s="69">
        <v>0.34287238121032715</v>
      </c>
      <c r="I4968" s="69">
        <v>80.94415283203125</v>
      </c>
      <c r="J4968" s="64">
        <v>0</v>
      </c>
    </row>
    <row r="4969" spans="1:10" x14ac:dyDescent="0.25">
      <c r="A4969" s="3" t="str">
        <f t="shared" si="77"/>
        <v>Load Control GroupSDP-C-47/9/2021 (5:50pm-8:55pm)24</v>
      </c>
      <c r="B4969" t="s">
        <v>71</v>
      </c>
      <c r="C4969" t="s">
        <v>111</v>
      </c>
      <c r="D4969" t="s">
        <v>171</v>
      </c>
      <c r="E4969" t="s">
        <v>197</v>
      </c>
      <c r="F4969" s="69">
        <v>11.219675064086914</v>
      </c>
      <c r="G4969" s="69">
        <v>10.956508636474609</v>
      </c>
      <c r="H4969" s="69">
        <v>0.31054174900054932</v>
      </c>
      <c r="I4969" s="69">
        <v>78.978523254394531</v>
      </c>
      <c r="J4969" s="64">
        <v>0</v>
      </c>
    </row>
    <row r="4970" spans="1:10" x14ac:dyDescent="0.25">
      <c r="A4970" s="3" t="str">
        <f t="shared" si="77"/>
        <v>Load Control GroupSDP-C-48/27/2021 (5:00pm-6:00pm)1</v>
      </c>
      <c r="B4970" t="s">
        <v>71</v>
      </c>
      <c r="C4970" t="s">
        <v>111</v>
      </c>
      <c r="D4970" t="s">
        <v>172</v>
      </c>
      <c r="E4970" t="s">
        <v>174</v>
      </c>
      <c r="F4970" s="69">
        <v>10.436999320983887</v>
      </c>
      <c r="G4970" s="69">
        <v>10.98225212097168</v>
      </c>
      <c r="H4970" s="69">
        <v>0.42300546169281006</v>
      </c>
      <c r="I4970" s="69">
        <v>78.238189697265625</v>
      </c>
      <c r="J4970" s="64">
        <v>0</v>
      </c>
    </row>
    <row r="4971" spans="1:10" x14ac:dyDescent="0.25">
      <c r="A4971" s="3" t="str">
        <f t="shared" si="77"/>
        <v>Load Control GroupSDP-C-48/27/2021 (5:00pm-6:00pm)2</v>
      </c>
      <c r="B4971" t="s">
        <v>71</v>
      </c>
      <c r="C4971" t="s">
        <v>111</v>
      </c>
      <c r="D4971" t="s">
        <v>172</v>
      </c>
      <c r="E4971" t="s">
        <v>175</v>
      </c>
      <c r="F4971" s="69">
        <v>10.298810958862305</v>
      </c>
      <c r="G4971" s="69">
        <v>10.609503746032715</v>
      </c>
      <c r="H4971" s="69">
        <v>0.45139548182487488</v>
      </c>
      <c r="I4971" s="69">
        <v>76.375053405761719</v>
      </c>
      <c r="J4971" s="64">
        <v>0</v>
      </c>
    </row>
    <row r="4972" spans="1:10" x14ac:dyDescent="0.25">
      <c r="A4972" s="3" t="str">
        <f t="shared" si="77"/>
        <v>Load Control GroupSDP-C-48/27/2021 (5:00pm-6:00pm)3</v>
      </c>
      <c r="B4972" t="s">
        <v>71</v>
      </c>
      <c r="C4972" t="s">
        <v>111</v>
      </c>
      <c r="D4972" t="s">
        <v>172</v>
      </c>
      <c r="E4972" t="s">
        <v>176</v>
      </c>
      <c r="F4972" s="69">
        <v>9.8925056457519531</v>
      </c>
      <c r="G4972" s="69">
        <v>10.284777641296387</v>
      </c>
      <c r="H4972" s="69">
        <v>0.39207684993743896</v>
      </c>
      <c r="I4972" s="69">
        <v>74.7215576171875</v>
      </c>
      <c r="J4972" s="64">
        <v>0</v>
      </c>
    </row>
    <row r="4973" spans="1:10" x14ac:dyDescent="0.25">
      <c r="A4973" s="3" t="str">
        <f t="shared" si="77"/>
        <v>Load Control GroupSDP-C-48/27/2021 (5:00pm-6:00pm)4</v>
      </c>
      <c r="B4973" t="s">
        <v>71</v>
      </c>
      <c r="C4973" t="s">
        <v>111</v>
      </c>
      <c r="D4973" t="s">
        <v>172</v>
      </c>
      <c r="E4973" t="s">
        <v>177</v>
      </c>
      <c r="F4973" s="69">
        <v>9.8965625762939453</v>
      </c>
      <c r="G4973" s="69">
        <v>10.274299621582031</v>
      </c>
      <c r="H4973" s="69">
        <v>0.37216004729270935</v>
      </c>
      <c r="I4973" s="69">
        <v>73.4503173828125</v>
      </c>
      <c r="J4973" s="64">
        <v>0</v>
      </c>
    </row>
    <row r="4974" spans="1:10" x14ac:dyDescent="0.25">
      <c r="A4974" s="3" t="str">
        <f t="shared" si="77"/>
        <v>Load Control GroupSDP-C-48/27/2021 (5:00pm-6:00pm)5</v>
      </c>
      <c r="B4974" t="s">
        <v>71</v>
      </c>
      <c r="C4974" t="s">
        <v>111</v>
      </c>
      <c r="D4974" t="s">
        <v>172</v>
      </c>
      <c r="E4974" t="s">
        <v>178</v>
      </c>
      <c r="F4974" s="69">
        <v>9.8973941802978516</v>
      </c>
      <c r="G4974" s="69">
        <v>10.756492614746094</v>
      </c>
      <c r="H4974" s="69">
        <v>0.46627035737037659</v>
      </c>
      <c r="I4974" s="69">
        <v>72.172332763671875</v>
      </c>
      <c r="J4974" s="64">
        <v>0</v>
      </c>
    </row>
    <row r="4975" spans="1:10" x14ac:dyDescent="0.25">
      <c r="A4975" s="3" t="str">
        <f t="shared" si="77"/>
        <v>Load Control GroupSDP-C-48/27/2021 (5:00pm-6:00pm)6</v>
      </c>
      <c r="B4975" t="s">
        <v>71</v>
      </c>
      <c r="C4975" t="s">
        <v>111</v>
      </c>
      <c r="D4975" t="s">
        <v>172</v>
      </c>
      <c r="E4975" t="s">
        <v>179</v>
      </c>
      <c r="F4975" s="69">
        <v>12.728381156921387</v>
      </c>
      <c r="G4975" s="69">
        <v>13.563408851623535</v>
      </c>
      <c r="H4975" s="69">
        <v>0.82831233739852905</v>
      </c>
      <c r="I4975" s="69">
        <v>71.306060791015625</v>
      </c>
      <c r="J4975" s="64">
        <v>0</v>
      </c>
    </row>
    <row r="4976" spans="1:10" x14ac:dyDescent="0.25">
      <c r="A4976" s="3" t="str">
        <f t="shared" si="77"/>
        <v>Load Control GroupSDP-C-48/27/2021 (5:00pm-6:00pm)7</v>
      </c>
      <c r="B4976" t="s">
        <v>71</v>
      </c>
      <c r="C4976" t="s">
        <v>111</v>
      </c>
      <c r="D4976" t="s">
        <v>172</v>
      </c>
      <c r="E4976" t="s">
        <v>180</v>
      </c>
      <c r="F4976" s="69">
        <v>18.928689956665039</v>
      </c>
      <c r="G4976" s="69">
        <v>19.222850799560547</v>
      </c>
      <c r="H4976" s="69">
        <v>0.66787254810333252</v>
      </c>
      <c r="I4976" s="69">
        <v>70.439743041992188</v>
      </c>
      <c r="J4976" s="64">
        <v>0</v>
      </c>
    </row>
    <row r="4977" spans="1:10" x14ac:dyDescent="0.25">
      <c r="A4977" s="3" t="str">
        <f t="shared" si="77"/>
        <v>Load Control GroupSDP-C-48/27/2021 (5:00pm-6:00pm)8</v>
      </c>
      <c r="B4977" t="s">
        <v>71</v>
      </c>
      <c r="C4977" t="s">
        <v>111</v>
      </c>
      <c r="D4977" t="s">
        <v>172</v>
      </c>
      <c r="E4977" t="s">
        <v>181</v>
      </c>
      <c r="F4977" s="69">
        <v>25.261268615722656</v>
      </c>
      <c r="G4977" s="69">
        <v>24.707054138183594</v>
      </c>
      <c r="H4977" s="69">
        <v>0.6373412013053894</v>
      </c>
      <c r="I4977" s="69">
        <v>69.879806518554688</v>
      </c>
      <c r="J4977" s="64">
        <v>0</v>
      </c>
    </row>
    <row r="4978" spans="1:10" x14ac:dyDescent="0.25">
      <c r="A4978" s="3" t="str">
        <f t="shared" si="77"/>
        <v>Load Control GroupSDP-C-48/27/2021 (5:00pm-6:00pm)9</v>
      </c>
      <c r="B4978" t="s">
        <v>71</v>
      </c>
      <c r="C4978" t="s">
        <v>111</v>
      </c>
      <c r="D4978" t="s">
        <v>172</v>
      </c>
      <c r="E4978" t="s">
        <v>182</v>
      </c>
      <c r="F4978" s="69">
        <v>30.704563140869141</v>
      </c>
      <c r="G4978" s="69">
        <v>29.685819625854492</v>
      </c>
      <c r="H4978" s="69">
        <v>0.65161150693893433</v>
      </c>
      <c r="I4978" s="69">
        <v>73.385444641113281</v>
      </c>
      <c r="J4978" s="64">
        <v>0</v>
      </c>
    </row>
    <row r="4979" spans="1:10" x14ac:dyDescent="0.25">
      <c r="A4979" s="3" t="str">
        <f t="shared" si="77"/>
        <v>Load Control GroupSDP-C-48/27/2021 (5:00pm-6:00pm)10</v>
      </c>
      <c r="B4979" t="s">
        <v>71</v>
      </c>
      <c r="C4979" t="s">
        <v>111</v>
      </c>
      <c r="D4979" t="s">
        <v>172</v>
      </c>
      <c r="E4979" t="s">
        <v>183</v>
      </c>
      <c r="F4979" s="69">
        <v>32.866855621337891</v>
      </c>
      <c r="G4979" s="69">
        <v>31.338598251342773</v>
      </c>
      <c r="H4979" s="69">
        <v>0.76902937889099121</v>
      </c>
      <c r="I4979" s="69">
        <v>79.421051025390625</v>
      </c>
      <c r="J4979" s="64">
        <v>0</v>
      </c>
    </row>
    <row r="4980" spans="1:10" x14ac:dyDescent="0.25">
      <c r="A4980" s="3" t="str">
        <f t="shared" si="77"/>
        <v>Load Control GroupSDP-C-48/27/2021 (5:00pm-6:00pm)11</v>
      </c>
      <c r="B4980" t="s">
        <v>71</v>
      </c>
      <c r="C4980" t="s">
        <v>111</v>
      </c>
      <c r="D4980" t="s">
        <v>172</v>
      </c>
      <c r="E4980" t="s">
        <v>184</v>
      </c>
      <c r="F4980" s="69">
        <v>34.497528076171875</v>
      </c>
      <c r="G4980" s="69">
        <v>33.101245880126953</v>
      </c>
      <c r="H4980" s="69">
        <v>0.72599983215332031</v>
      </c>
      <c r="I4980" s="69">
        <v>84.825355529785156</v>
      </c>
      <c r="J4980" s="64">
        <v>0</v>
      </c>
    </row>
    <row r="4981" spans="1:10" x14ac:dyDescent="0.25">
      <c r="A4981" s="3" t="str">
        <f t="shared" si="77"/>
        <v>Load Control GroupSDP-C-48/27/2021 (5:00pm-6:00pm)12</v>
      </c>
      <c r="B4981" t="s">
        <v>71</v>
      </c>
      <c r="C4981" t="s">
        <v>111</v>
      </c>
      <c r="D4981" t="s">
        <v>172</v>
      </c>
      <c r="E4981" t="s">
        <v>185</v>
      </c>
      <c r="F4981" s="69">
        <v>35.882644653320313</v>
      </c>
      <c r="G4981" s="69">
        <v>34.618423461914063</v>
      </c>
      <c r="H4981" s="69">
        <v>0.72789400815963745</v>
      </c>
      <c r="I4981" s="69">
        <v>89.385520935058594</v>
      </c>
      <c r="J4981" s="64">
        <v>0</v>
      </c>
    </row>
    <row r="4982" spans="1:10" x14ac:dyDescent="0.25">
      <c r="A4982" s="3" t="str">
        <f t="shared" si="77"/>
        <v>Load Control GroupSDP-C-48/27/2021 (5:00pm-6:00pm)13</v>
      </c>
      <c r="B4982" t="s">
        <v>71</v>
      </c>
      <c r="C4982" t="s">
        <v>111</v>
      </c>
      <c r="D4982" t="s">
        <v>172</v>
      </c>
      <c r="E4982" t="s">
        <v>186</v>
      </c>
      <c r="F4982" s="69">
        <v>36.178947448730469</v>
      </c>
      <c r="G4982" s="69">
        <v>35.445529937744141</v>
      </c>
      <c r="H4982" s="69">
        <v>0.76348525285720825</v>
      </c>
      <c r="I4982" s="69">
        <v>94.238601684570313</v>
      </c>
      <c r="J4982" s="64">
        <v>0</v>
      </c>
    </row>
    <row r="4983" spans="1:10" x14ac:dyDescent="0.25">
      <c r="A4983" s="3" t="str">
        <f t="shared" si="77"/>
        <v>Load Control GroupSDP-C-48/27/2021 (5:00pm-6:00pm)14</v>
      </c>
      <c r="B4983" t="s">
        <v>71</v>
      </c>
      <c r="C4983" t="s">
        <v>111</v>
      </c>
      <c r="D4983" t="s">
        <v>172</v>
      </c>
      <c r="E4983" t="s">
        <v>187</v>
      </c>
      <c r="F4983" s="69">
        <v>38.092220306396484</v>
      </c>
      <c r="G4983" s="69">
        <v>37.129360198974609</v>
      </c>
      <c r="H4983" s="69">
        <v>0.6731865406036377</v>
      </c>
      <c r="I4983" s="69">
        <v>97.578849792480469</v>
      </c>
      <c r="J4983" s="64">
        <v>0</v>
      </c>
    </row>
    <row r="4984" spans="1:10" x14ac:dyDescent="0.25">
      <c r="A4984" s="3" t="str">
        <f t="shared" si="77"/>
        <v>Load Control GroupSDP-C-48/27/2021 (5:00pm-6:00pm)15</v>
      </c>
      <c r="B4984" t="s">
        <v>71</v>
      </c>
      <c r="C4984" t="s">
        <v>111</v>
      </c>
      <c r="D4984" t="s">
        <v>172</v>
      </c>
      <c r="E4984" t="s">
        <v>188</v>
      </c>
      <c r="F4984" s="69">
        <v>38.396434783935547</v>
      </c>
      <c r="G4984" s="69">
        <v>37.894554138183594</v>
      </c>
      <c r="H4984" s="69">
        <v>0.33666902780532837</v>
      </c>
      <c r="I4984" s="69">
        <v>100.04599761962891</v>
      </c>
      <c r="J4984" s="64">
        <v>0</v>
      </c>
    </row>
    <row r="4985" spans="1:10" x14ac:dyDescent="0.25">
      <c r="A4985" s="3" t="str">
        <f t="shared" si="77"/>
        <v>Load Control GroupSDP-C-48/27/2021 (5:00pm-6:00pm)16</v>
      </c>
      <c r="B4985" t="s">
        <v>71</v>
      </c>
      <c r="C4985" t="s">
        <v>111</v>
      </c>
      <c r="D4985" t="s">
        <v>172</v>
      </c>
      <c r="E4985" t="s">
        <v>189</v>
      </c>
      <c r="F4985" s="69">
        <v>31.880796432495117</v>
      </c>
      <c r="G4985" s="69">
        <v>32.382678985595703</v>
      </c>
      <c r="H4985" s="69">
        <v>0.33666908740997314</v>
      </c>
      <c r="I4985" s="69">
        <v>101.72115325927734</v>
      </c>
      <c r="J4985" s="64">
        <v>0</v>
      </c>
    </row>
    <row r="4986" spans="1:10" x14ac:dyDescent="0.25">
      <c r="A4986" s="3" t="str">
        <f t="shared" si="77"/>
        <v>Load Control GroupSDP-C-48/27/2021 (5:00pm-6:00pm)17</v>
      </c>
      <c r="B4986" t="s">
        <v>71</v>
      </c>
      <c r="C4986" t="s">
        <v>111</v>
      </c>
      <c r="D4986" t="s">
        <v>172</v>
      </c>
      <c r="E4986" t="s">
        <v>190</v>
      </c>
      <c r="F4986" s="69">
        <v>23.154438018798828</v>
      </c>
      <c r="G4986" s="69">
        <v>23.168756484985352</v>
      </c>
      <c r="H4986" s="69">
        <v>0.64598333835601807</v>
      </c>
      <c r="I4986" s="69">
        <v>102.33675384521484</v>
      </c>
      <c r="J4986" s="64">
        <v>0</v>
      </c>
    </row>
    <row r="4987" spans="1:10" x14ac:dyDescent="0.25">
      <c r="A4987" s="3" t="str">
        <f t="shared" si="77"/>
        <v>Load Control GroupSDP-C-48/27/2021 (5:00pm-6:00pm)18</v>
      </c>
      <c r="B4987" t="s">
        <v>71</v>
      </c>
      <c r="C4987" t="s">
        <v>111</v>
      </c>
      <c r="D4987" t="s">
        <v>172</v>
      </c>
      <c r="E4987" t="s">
        <v>191</v>
      </c>
      <c r="F4987" s="69">
        <v>21.153621673583984</v>
      </c>
      <c r="G4987" s="69">
        <v>17.653915405273438</v>
      </c>
      <c r="H4987" s="69">
        <v>0.87164926528930664</v>
      </c>
      <c r="I4987" s="69">
        <v>101.64189147949219</v>
      </c>
      <c r="J4987" s="64">
        <v>0</v>
      </c>
    </row>
    <row r="4988" spans="1:10" x14ac:dyDescent="0.25">
      <c r="A4988" s="3" t="str">
        <f t="shared" si="77"/>
        <v>Load Control GroupSDP-C-48/27/2021 (5:00pm-6:00pm)19</v>
      </c>
      <c r="B4988" t="s">
        <v>71</v>
      </c>
      <c r="C4988" t="s">
        <v>111</v>
      </c>
      <c r="D4988" t="s">
        <v>172</v>
      </c>
      <c r="E4988" t="s">
        <v>192</v>
      </c>
      <c r="F4988" s="69">
        <v>18.515987396240234</v>
      </c>
      <c r="G4988" s="69">
        <v>18.976900100708008</v>
      </c>
      <c r="H4988" s="69">
        <v>0.69524383544921875</v>
      </c>
      <c r="I4988" s="69">
        <v>99.721046447753906</v>
      </c>
      <c r="J4988" s="64">
        <v>0</v>
      </c>
    </row>
    <row r="4989" spans="1:10" x14ac:dyDescent="0.25">
      <c r="A4989" s="3" t="str">
        <f t="shared" si="77"/>
        <v>Load Control GroupSDP-C-48/27/2021 (5:00pm-6:00pm)20</v>
      </c>
      <c r="B4989" t="s">
        <v>71</v>
      </c>
      <c r="C4989" t="s">
        <v>111</v>
      </c>
      <c r="D4989" t="s">
        <v>172</v>
      </c>
      <c r="E4989" t="s">
        <v>193</v>
      </c>
      <c r="F4989" s="69">
        <v>17.602684020996094</v>
      </c>
      <c r="G4989" s="69">
        <v>18.076623916625977</v>
      </c>
      <c r="H4989" s="69">
        <v>0.6538425087928772</v>
      </c>
      <c r="I4989" s="69">
        <v>95.417861938476563</v>
      </c>
      <c r="J4989" s="64">
        <v>0</v>
      </c>
    </row>
    <row r="4990" spans="1:10" x14ac:dyDescent="0.25">
      <c r="A4990" s="3" t="str">
        <f t="shared" si="77"/>
        <v>Load Control GroupSDP-C-48/27/2021 (5:00pm-6:00pm)21</v>
      </c>
      <c r="B4990" t="s">
        <v>71</v>
      </c>
      <c r="C4990" t="s">
        <v>111</v>
      </c>
      <c r="D4990" t="s">
        <v>172</v>
      </c>
      <c r="E4990" t="s">
        <v>194</v>
      </c>
      <c r="F4990" s="69">
        <v>15.989284515380859</v>
      </c>
      <c r="G4990" s="69">
        <v>16.100444793701172</v>
      </c>
      <c r="H4990" s="69">
        <v>0.69407421350479126</v>
      </c>
      <c r="I4990" s="69">
        <v>90.053489685058594</v>
      </c>
      <c r="J4990" s="64">
        <v>0</v>
      </c>
    </row>
    <row r="4991" spans="1:10" x14ac:dyDescent="0.25">
      <c r="A4991" s="3" t="str">
        <f t="shared" si="77"/>
        <v>Load Control GroupSDP-C-48/27/2021 (5:00pm-6:00pm)22</v>
      </c>
      <c r="B4991" t="s">
        <v>71</v>
      </c>
      <c r="C4991" t="s">
        <v>111</v>
      </c>
      <c r="D4991" t="s">
        <v>172</v>
      </c>
      <c r="E4991" t="s">
        <v>195</v>
      </c>
      <c r="F4991" s="69">
        <v>14.465099334716797</v>
      </c>
      <c r="G4991" s="69">
        <v>14.097975730895996</v>
      </c>
      <c r="H4991" s="69">
        <v>0.63296604156494141</v>
      </c>
      <c r="I4991" s="69">
        <v>85.985321044921875</v>
      </c>
      <c r="J4991" s="64">
        <v>0</v>
      </c>
    </row>
    <row r="4992" spans="1:10" x14ac:dyDescent="0.25">
      <c r="A4992" s="3" t="str">
        <f t="shared" si="77"/>
        <v>Load Control GroupSDP-C-48/27/2021 (5:00pm-6:00pm)23</v>
      </c>
      <c r="B4992" t="s">
        <v>71</v>
      </c>
      <c r="C4992" t="s">
        <v>111</v>
      </c>
      <c r="D4992" t="s">
        <v>172</v>
      </c>
      <c r="E4992" t="s">
        <v>196</v>
      </c>
      <c r="F4992" s="69">
        <v>12.835002899169922</v>
      </c>
      <c r="G4992" s="69">
        <v>12.40889835357666</v>
      </c>
      <c r="H4992" s="69">
        <v>0.53640925884246826</v>
      </c>
      <c r="I4992" s="69">
        <v>82.492607116699219</v>
      </c>
      <c r="J4992" s="64">
        <v>0</v>
      </c>
    </row>
    <row r="4993" spans="1:10" x14ac:dyDescent="0.25">
      <c r="A4993" s="3" t="str">
        <f t="shared" si="77"/>
        <v>Load Control GroupSDP-C-48/27/2021 (5:00pm-6:00pm)24</v>
      </c>
      <c r="B4993" t="s">
        <v>71</v>
      </c>
      <c r="C4993" t="s">
        <v>111</v>
      </c>
      <c r="D4993" t="s">
        <v>172</v>
      </c>
      <c r="E4993" t="s">
        <v>197</v>
      </c>
      <c r="F4993" s="69">
        <v>11.029126167297363</v>
      </c>
      <c r="G4993" s="69">
        <v>10.953782081604004</v>
      </c>
      <c r="H4993" s="69">
        <v>0.40537792444229126</v>
      </c>
      <c r="I4993" s="69">
        <v>80.158210754394531</v>
      </c>
      <c r="J4993" s="64">
        <v>0</v>
      </c>
    </row>
    <row r="4994" spans="1:10" x14ac:dyDescent="0.25">
      <c r="A4994" s="3" t="str">
        <f t="shared" si="77"/>
        <v>Load Control GroupSDP-C-49/9/2021 (3:58pm-5:00pm)1</v>
      </c>
      <c r="B4994" t="s">
        <v>71</v>
      </c>
      <c r="C4994" t="s">
        <v>111</v>
      </c>
      <c r="D4994" t="s">
        <v>173</v>
      </c>
      <c r="E4994" t="s">
        <v>174</v>
      </c>
      <c r="F4994" s="69">
        <v>11.188727378845215</v>
      </c>
      <c r="G4994" s="69">
        <v>11.003826141357422</v>
      </c>
      <c r="H4994" s="69">
        <v>0.21813815832138062</v>
      </c>
      <c r="I4994" s="69">
        <v>75.839035034179688</v>
      </c>
      <c r="J4994" s="64">
        <v>0</v>
      </c>
    </row>
    <row r="4995" spans="1:10" x14ac:dyDescent="0.25">
      <c r="A4995" s="3" t="str">
        <f t="shared" ref="A4995:A5058" si="78">B4995&amp;C4995&amp;D4995&amp;E4995</f>
        <v>Load Control GroupSDP-C-49/9/2021 (3:58pm-5:00pm)2</v>
      </c>
      <c r="B4995" t="s">
        <v>71</v>
      </c>
      <c r="C4995" t="s">
        <v>111</v>
      </c>
      <c r="D4995" t="s">
        <v>173</v>
      </c>
      <c r="E4995" t="s">
        <v>175</v>
      </c>
      <c r="F4995" s="69">
        <v>10.858723640441895</v>
      </c>
      <c r="G4995" s="69">
        <v>10.671359062194824</v>
      </c>
      <c r="H4995" s="69">
        <v>0.19633522629737854</v>
      </c>
      <c r="I4995" s="69">
        <v>74.394813537597656</v>
      </c>
      <c r="J4995" s="64">
        <v>0</v>
      </c>
    </row>
    <row r="4996" spans="1:10" x14ac:dyDescent="0.25">
      <c r="A4996" s="3" t="str">
        <f t="shared" si="78"/>
        <v>Load Control GroupSDP-C-49/9/2021 (3:58pm-5:00pm)3</v>
      </c>
      <c r="B4996" t="s">
        <v>71</v>
      </c>
      <c r="C4996" t="s">
        <v>111</v>
      </c>
      <c r="D4996" t="s">
        <v>173</v>
      </c>
      <c r="E4996" t="s">
        <v>176</v>
      </c>
      <c r="F4996" s="69">
        <v>10.470308303833008</v>
      </c>
      <c r="G4996" s="69">
        <v>10.564682006835938</v>
      </c>
      <c r="H4996" s="69">
        <v>0.19241176545619965</v>
      </c>
      <c r="I4996" s="69">
        <v>73.696311950683594</v>
      </c>
      <c r="J4996" s="64">
        <v>0</v>
      </c>
    </row>
    <row r="4997" spans="1:10" x14ac:dyDescent="0.25">
      <c r="A4997" s="3" t="str">
        <f t="shared" si="78"/>
        <v>Load Control GroupSDP-C-49/9/2021 (3:58pm-5:00pm)4</v>
      </c>
      <c r="B4997" t="s">
        <v>71</v>
      </c>
      <c r="C4997" t="s">
        <v>111</v>
      </c>
      <c r="D4997" t="s">
        <v>173</v>
      </c>
      <c r="E4997" t="s">
        <v>177</v>
      </c>
      <c r="F4997" s="69">
        <v>10.638086318969727</v>
      </c>
      <c r="G4997" s="69">
        <v>10.474332809448242</v>
      </c>
      <c r="H4997" s="69">
        <v>0.18005275726318359</v>
      </c>
      <c r="I4997" s="69">
        <v>73.284065246582031</v>
      </c>
      <c r="J4997" s="64">
        <v>0</v>
      </c>
    </row>
    <row r="4998" spans="1:10" x14ac:dyDescent="0.25">
      <c r="A4998" s="3" t="str">
        <f t="shared" si="78"/>
        <v>Load Control GroupSDP-C-49/9/2021 (3:58pm-5:00pm)5</v>
      </c>
      <c r="B4998" t="s">
        <v>71</v>
      </c>
      <c r="C4998" t="s">
        <v>111</v>
      </c>
      <c r="D4998" t="s">
        <v>173</v>
      </c>
      <c r="E4998" t="s">
        <v>178</v>
      </c>
      <c r="F4998" s="69">
        <v>11.563572883605957</v>
      </c>
      <c r="G4998" s="69">
        <v>11.209305763244629</v>
      </c>
      <c r="H4998" s="69">
        <v>0.19999334216117859</v>
      </c>
      <c r="I4998" s="69">
        <v>73.264602661132813</v>
      </c>
      <c r="J4998" s="64">
        <v>0</v>
      </c>
    </row>
    <row r="4999" spans="1:10" x14ac:dyDescent="0.25">
      <c r="A4999" s="3" t="str">
        <f t="shared" si="78"/>
        <v>Load Control GroupSDP-C-49/9/2021 (3:58pm-5:00pm)6</v>
      </c>
      <c r="B4999" t="s">
        <v>71</v>
      </c>
      <c r="C4999" t="s">
        <v>111</v>
      </c>
      <c r="D4999" t="s">
        <v>173</v>
      </c>
      <c r="E4999" t="s">
        <v>179</v>
      </c>
      <c r="F4999" s="69">
        <v>15.29644775390625</v>
      </c>
      <c r="G4999" s="69">
        <v>14.969979286193848</v>
      </c>
      <c r="H4999" s="69">
        <v>0.34185430407524109</v>
      </c>
      <c r="I4999" s="69">
        <v>73.448768615722656</v>
      </c>
      <c r="J4999" s="64">
        <v>0</v>
      </c>
    </row>
    <row r="5000" spans="1:10" x14ac:dyDescent="0.25">
      <c r="A5000" s="3" t="str">
        <f t="shared" si="78"/>
        <v>Load Control GroupSDP-C-49/9/2021 (3:58pm-5:00pm)7</v>
      </c>
      <c r="B5000" t="s">
        <v>71</v>
      </c>
      <c r="C5000" t="s">
        <v>111</v>
      </c>
      <c r="D5000" t="s">
        <v>173</v>
      </c>
      <c r="E5000" t="s">
        <v>180</v>
      </c>
      <c r="F5000" s="69">
        <v>22.463157653808594</v>
      </c>
      <c r="G5000" s="69">
        <v>22.451528549194336</v>
      </c>
      <c r="H5000" s="69">
        <v>0.4394986629486084</v>
      </c>
      <c r="I5000" s="69">
        <v>73.663551330566406</v>
      </c>
      <c r="J5000" s="64">
        <v>0</v>
      </c>
    </row>
    <row r="5001" spans="1:10" x14ac:dyDescent="0.25">
      <c r="A5001" s="3" t="str">
        <f t="shared" si="78"/>
        <v>Load Control GroupSDP-C-49/9/2021 (3:58pm-5:00pm)8</v>
      </c>
      <c r="B5001" t="s">
        <v>71</v>
      </c>
      <c r="C5001" t="s">
        <v>111</v>
      </c>
      <c r="D5001" t="s">
        <v>173</v>
      </c>
      <c r="E5001" t="s">
        <v>181</v>
      </c>
      <c r="F5001" s="69">
        <v>29.561065673828125</v>
      </c>
      <c r="G5001" s="69">
        <v>29.587779998779297</v>
      </c>
      <c r="H5001" s="69">
        <v>0.44931751489639282</v>
      </c>
      <c r="I5001" s="69">
        <v>73.537269592285156</v>
      </c>
      <c r="J5001" s="64">
        <v>0</v>
      </c>
    </row>
    <row r="5002" spans="1:10" x14ac:dyDescent="0.25">
      <c r="A5002" s="3" t="str">
        <f t="shared" si="78"/>
        <v>Load Control GroupSDP-C-49/9/2021 (3:58pm-5:00pm)9</v>
      </c>
      <c r="B5002" t="s">
        <v>71</v>
      </c>
      <c r="C5002" t="s">
        <v>111</v>
      </c>
      <c r="D5002" t="s">
        <v>173</v>
      </c>
      <c r="E5002" t="s">
        <v>182</v>
      </c>
      <c r="F5002" s="69">
        <v>35.159309387207031</v>
      </c>
      <c r="G5002" s="69">
        <v>35.229595184326172</v>
      </c>
      <c r="H5002" s="69">
        <v>0.49419009685516357</v>
      </c>
      <c r="I5002" s="69">
        <v>75.514785766601563</v>
      </c>
      <c r="J5002" s="64">
        <v>0</v>
      </c>
    </row>
    <row r="5003" spans="1:10" x14ac:dyDescent="0.25">
      <c r="A5003" s="3" t="str">
        <f t="shared" si="78"/>
        <v>Load Control GroupSDP-C-49/9/2021 (3:58pm-5:00pm)10</v>
      </c>
      <c r="B5003" t="s">
        <v>71</v>
      </c>
      <c r="C5003" t="s">
        <v>111</v>
      </c>
      <c r="D5003" t="s">
        <v>173</v>
      </c>
      <c r="E5003" t="s">
        <v>183</v>
      </c>
      <c r="F5003" s="69">
        <v>36.86785888671875</v>
      </c>
      <c r="G5003" s="69">
        <v>37.058383941650391</v>
      </c>
      <c r="H5003" s="69">
        <v>0.59124195575714111</v>
      </c>
      <c r="I5003" s="69">
        <v>80.207183837890625</v>
      </c>
      <c r="J5003" s="64">
        <v>0</v>
      </c>
    </row>
    <row r="5004" spans="1:10" x14ac:dyDescent="0.25">
      <c r="A5004" s="3" t="str">
        <f t="shared" si="78"/>
        <v>Load Control GroupSDP-C-49/9/2021 (3:58pm-5:00pm)11</v>
      </c>
      <c r="B5004" t="s">
        <v>71</v>
      </c>
      <c r="C5004" t="s">
        <v>111</v>
      </c>
      <c r="D5004" t="s">
        <v>173</v>
      </c>
      <c r="E5004" t="s">
        <v>184</v>
      </c>
      <c r="F5004" s="69">
        <v>38.237251281738281</v>
      </c>
      <c r="G5004" s="69">
        <v>38.00286865234375</v>
      </c>
      <c r="H5004" s="69">
        <v>0.53502100706100464</v>
      </c>
      <c r="I5004" s="69">
        <v>84.502159118652344</v>
      </c>
      <c r="J5004" s="64">
        <v>0</v>
      </c>
    </row>
    <row r="5005" spans="1:10" x14ac:dyDescent="0.25">
      <c r="A5005" s="3" t="str">
        <f t="shared" si="78"/>
        <v>Load Control GroupSDP-C-49/9/2021 (3:58pm-5:00pm)12</v>
      </c>
      <c r="B5005" t="s">
        <v>71</v>
      </c>
      <c r="C5005" t="s">
        <v>111</v>
      </c>
      <c r="D5005" t="s">
        <v>173</v>
      </c>
      <c r="E5005" t="s">
        <v>185</v>
      </c>
      <c r="F5005" s="69">
        <v>38.723030090332031</v>
      </c>
      <c r="G5005" s="69">
        <v>39.180522918701172</v>
      </c>
      <c r="H5005" s="69">
        <v>0.52866309881210327</v>
      </c>
      <c r="I5005" s="69">
        <v>88.657905578613281</v>
      </c>
      <c r="J5005" s="64">
        <v>0</v>
      </c>
    </row>
    <row r="5006" spans="1:10" x14ac:dyDescent="0.25">
      <c r="A5006" s="3" t="str">
        <f t="shared" si="78"/>
        <v>Load Control GroupSDP-C-49/9/2021 (3:58pm-5:00pm)13</v>
      </c>
      <c r="B5006" t="s">
        <v>71</v>
      </c>
      <c r="C5006" t="s">
        <v>111</v>
      </c>
      <c r="D5006" t="s">
        <v>173</v>
      </c>
      <c r="E5006" t="s">
        <v>186</v>
      </c>
      <c r="F5006" s="69">
        <v>39.509109497070313</v>
      </c>
      <c r="G5006" s="69">
        <v>39.730457305908203</v>
      </c>
      <c r="H5006" s="69">
        <v>0.28658705949783325</v>
      </c>
      <c r="I5006" s="69">
        <v>91.826690673828125</v>
      </c>
      <c r="J5006" s="64">
        <v>0</v>
      </c>
    </row>
    <row r="5007" spans="1:10" x14ac:dyDescent="0.25">
      <c r="A5007" s="3" t="str">
        <f t="shared" si="78"/>
        <v>Load Control GroupSDP-C-49/9/2021 (3:58pm-5:00pm)14</v>
      </c>
      <c r="B5007" t="s">
        <v>71</v>
      </c>
      <c r="C5007" t="s">
        <v>111</v>
      </c>
      <c r="D5007" t="s">
        <v>173</v>
      </c>
      <c r="E5007" t="s">
        <v>187</v>
      </c>
      <c r="F5007" s="69">
        <v>41.519664764404297</v>
      </c>
      <c r="G5007" s="69">
        <v>41.298316955566406</v>
      </c>
      <c r="H5007" s="69">
        <v>0.28658711910247803</v>
      </c>
      <c r="I5007" s="69">
        <v>94.449386596679688</v>
      </c>
      <c r="J5007" s="64">
        <v>0</v>
      </c>
    </row>
    <row r="5008" spans="1:10" x14ac:dyDescent="0.25">
      <c r="A5008" s="3" t="str">
        <f t="shared" si="78"/>
        <v>Load Control GroupSDP-C-49/9/2021 (3:58pm-5:00pm)15</v>
      </c>
      <c r="B5008" t="s">
        <v>71</v>
      </c>
      <c r="C5008" t="s">
        <v>111</v>
      </c>
      <c r="D5008" t="s">
        <v>173</v>
      </c>
      <c r="E5008" t="s">
        <v>188</v>
      </c>
      <c r="F5008" s="69">
        <v>42.836151123046875</v>
      </c>
      <c r="G5008" s="69">
        <v>41.94842529296875</v>
      </c>
      <c r="H5008" s="69">
        <v>0.68852406740188599</v>
      </c>
      <c r="I5008" s="69">
        <v>96.450202941894531</v>
      </c>
      <c r="J5008" s="64">
        <v>0</v>
      </c>
    </row>
    <row r="5009" spans="1:10" x14ac:dyDescent="0.25">
      <c r="A5009" s="3" t="str">
        <f t="shared" si="78"/>
        <v>Load Control GroupSDP-C-49/9/2021 (3:58pm-5:00pm)16</v>
      </c>
      <c r="B5009" t="s">
        <v>71</v>
      </c>
      <c r="C5009" t="s">
        <v>111</v>
      </c>
      <c r="D5009" t="s">
        <v>173</v>
      </c>
      <c r="E5009" t="s">
        <v>189</v>
      </c>
      <c r="F5009" s="69">
        <v>35.961360931396484</v>
      </c>
      <c r="G5009" s="69">
        <v>35.314456939697266</v>
      </c>
      <c r="H5009" s="69">
        <v>0.7955358624458313</v>
      </c>
      <c r="I5009" s="69">
        <v>97.268478393554688</v>
      </c>
      <c r="J5009" s="64">
        <v>0</v>
      </c>
    </row>
    <row r="5010" spans="1:10" x14ac:dyDescent="0.25">
      <c r="A5010" s="3" t="str">
        <f t="shared" si="78"/>
        <v>Load Control GroupSDP-C-49/9/2021 (3:58pm-5:00pm)17</v>
      </c>
      <c r="B5010" t="s">
        <v>71</v>
      </c>
      <c r="C5010" t="s">
        <v>111</v>
      </c>
      <c r="D5010" t="s">
        <v>173</v>
      </c>
      <c r="E5010" t="s">
        <v>190</v>
      </c>
      <c r="F5010" s="69">
        <v>26.302392959594727</v>
      </c>
      <c r="G5010" s="69">
        <v>22.234752655029297</v>
      </c>
      <c r="H5010" s="69">
        <v>0.77184349298477173</v>
      </c>
      <c r="I5010" s="69">
        <v>96.541275024414063</v>
      </c>
      <c r="J5010" s="64">
        <v>0</v>
      </c>
    </row>
    <row r="5011" spans="1:10" x14ac:dyDescent="0.25">
      <c r="A5011" s="3" t="str">
        <f t="shared" si="78"/>
        <v>Load Control GroupSDP-C-49/9/2021 (3:58pm-5:00pm)18</v>
      </c>
      <c r="B5011" t="s">
        <v>71</v>
      </c>
      <c r="C5011" t="s">
        <v>111</v>
      </c>
      <c r="D5011" t="s">
        <v>173</v>
      </c>
      <c r="E5011" t="s">
        <v>191</v>
      </c>
      <c r="F5011" s="69">
        <v>22.71986198425293</v>
      </c>
      <c r="G5011" s="69">
        <v>23.300153732299805</v>
      </c>
      <c r="H5011" s="69">
        <v>0.73084211349487305</v>
      </c>
      <c r="I5011" s="69">
        <v>96.096511840820313</v>
      </c>
      <c r="J5011" s="64">
        <v>0</v>
      </c>
    </row>
    <row r="5012" spans="1:10" x14ac:dyDescent="0.25">
      <c r="A5012" s="3" t="str">
        <f t="shared" si="78"/>
        <v>Load Control GroupSDP-C-49/9/2021 (3:58pm-5:00pm)19</v>
      </c>
      <c r="B5012" t="s">
        <v>71</v>
      </c>
      <c r="C5012" t="s">
        <v>111</v>
      </c>
      <c r="D5012" t="s">
        <v>173</v>
      </c>
      <c r="E5012" t="s">
        <v>192</v>
      </c>
      <c r="F5012" s="69">
        <v>19.431369781494141</v>
      </c>
      <c r="G5012" s="69">
        <v>20.919654846191406</v>
      </c>
      <c r="H5012" s="69">
        <v>0.64969342947006226</v>
      </c>
      <c r="I5012" s="69">
        <v>94.290451049804688</v>
      </c>
      <c r="J5012" s="64">
        <v>0</v>
      </c>
    </row>
    <row r="5013" spans="1:10" x14ac:dyDescent="0.25">
      <c r="A5013" s="3" t="str">
        <f t="shared" si="78"/>
        <v>Load Control GroupSDP-C-49/9/2021 (3:58pm-5:00pm)20</v>
      </c>
      <c r="B5013" t="s">
        <v>71</v>
      </c>
      <c r="C5013" t="s">
        <v>111</v>
      </c>
      <c r="D5013" t="s">
        <v>173</v>
      </c>
      <c r="E5013" t="s">
        <v>193</v>
      </c>
      <c r="F5013" s="69">
        <v>18.504003524780273</v>
      </c>
      <c r="G5013" s="69">
        <v>19.395549774169922</v>
      </c>
      <c r="H5013" s="69">
        <v>0.60017132759094238</v>
      </c>
      <c r="I5013" s="69">
        <v>91.130699157714844</v>
      </c>
      <c r="J5013" s="64">
        <v>0</v>
      </c>
    </row>
    <row r="5014" spans="1:10" x14ac:dyDescent="0.25">
      <c r="A5014" s="3" t="str">
        <f t="shared" si="78"/>
        <v>Load Control GroupSDP-C-49/9/2021 (3:58pm-5:00pm)21</v>
      </c>
      <c r="B5014" t="s">
        <v>71</v>
      </c>
      <c r="C5014" t="s">
        <v>111</v>
      </c>
      <c r="D5014" t="s">
        <v>173</v>
      </c>
      <c r="E5014" t="s">
        <v>194</v>
      </c>
      <c r="F5014" s="69">
        <v>16.73089599609375</v>
      </c>
      <c r="G5014" s="69">
        <v>17.653959274291992</v>
      </c>
      <c r="H5014" s="69">
        <v>0.5957179069519043</v>
      </c>
      <c r="I5014" s="69">
        <v>87.938812255859375</v>
      </c>
      <c r="J5014" s="64">
        <v>0</v>
      </c>
    </row>
    <row r="5015" spans="1:10" x14ac:dyDescent="0.25">
      <c r="A5015" s="3" t="str">
        <f t="shared" si="78"/>
        <v>Load Control GroupSDP-C-49/9/2021 (3:58pm-5:00pm)22</v>
      </c>
      <c r="B5015" t="s">
        <v>71</v>
      </c>
      <c r="C5015" t="s">
        <v>111</v>
      </c>
      <c r="D5015" t="s">
        <v>173</v>
      </c>
      <c r="E5015" t="s">
        <v>195</v>
      </c>
      <c r="F5015" s="69">
        <v>14.447697639465332</v>
      </c>
      <c r="G5015" s="69">
        <v>14.929113388061523</v>
      </c>
      <c r="H5015" s="69">
        <v>0.39824500679969788</v>
      </c>
      <c r="I5015" s="69">
        <v>84.842094421386719</v>
      </c>
      <c r="J5015" s="64">
        <v>0</v>
      </c>
    </row>
    <row r="5016" spans="1:10" x14ac:dyDescent="0.25">
      <c r="A5016" s="3" t="str">
        <f t="shared" si="78"/>
        <v>Load Control GroupSDP-C-49/9/2021 (3:58pm-5:00pm)23</v>
      </c>
      <c r="B5016" t="s">
        <v>71</v>
      </c>
      <c r="C5016" t="s">
        <v>111</v>
      </c>
      <c r="D5016" t="s">
        <v>173</v>
      </c>
      <c r="E5016" t="s">
        <v>196</v>
      </c>
      <c r="F5016" s="69">
        <v>12.704263687133789</v>
      </c>
      <c r="G5016" s="69">
        <v>13.228949546813965</v>
      </c>
      <c r="H5016" s="69">
        <v>0.35939127206802368</v>
      </c>
      <c r="I5016" s="69">
        <v>82.312217712402344</v>
      </c>
      <c r="J5016" s="64">
        <v>0</v>
      </c>
    </row>
    <row r="5017" spans="1:10" x14ac:dyDescent="0.25">
      <c r="A5017" s="3" t="str">
        <f t="shared" si="78"/>
        <v>Load Control GroupSDP-C-49/9/2021 (3:58pm-5:00pm)24</v>
      </c>
      <c r="B5017" t="s">
        <v>71</v>
      </c>
      <c r="C5017" t="s">
        <v>111</v>
      </c>
      <c r="D5017" t="s">
        <v>173</v>
      </c>
      <c r="E5017" t="s">
        <v>197</v>
      </c>
      <c r="F5017" s="69">
        <v>11.156339645385742</v>
      </c>
      <c r="G5017" s="69">
        <v>11.499123573303223</v>
      </c>
      <c r="H5017" s="69">
        <v>0.33170691132545471</v>
      </c>
      <c r="I5017" s="69">
        <v>80.169097900390625</v>
      </c>
      <c r="J5017" s="64">
        <v>0</v>
      </c>
    </row>
    <row r="5018" spans="1:10" x14ac:dyDescent="0.25">
      <c r="A5018" s="3" t="str">
        <f t="shared" si="78"/>
        <v>Load Control GroupSDP-C-4Average Event Day (5:00pm-6:00pm)1</v>
      </c>
      <c r="B5018" t="s">
        <v>71</v>
      </c>
      <c r="C5018" t="s">
        <v>111</v>
      </c>
      <c r="D5018" t="s">
        <v>167</v>
      </c>
      <c r="E5018" t="s">
        <v>174</v>
      </c>
      <c r="F5018" s="69">
        <v>10.73906421661377</v>
      </c>
      <c r="G5018" s="69">
        <v>10.93032169342041</v>
      </c>
      <c r="H5018" s="69">
        <v>0.22867453098297119</v>
      </c>
      <c r="I5018" s="69">
        <v>76.209075927734375</v>
      </c>
      <c r="J5018" s="64">
        <v>0</v>
      </c>
    </row>
    <row r="5019" spans="1:10" x14ac:dyDescent="0.25">
      <c r="A5019" s="3" t="str">
        <f t="shared" si="78"/>
        <v>Load Control GroupSDP-C-4Average Event Day (5:00pm-6:00pm)2</v>
      </c>
      <c r="B5019" t="s">
        <v>71</v>
      </c>
      <c r="C5019" t="s">
        <v>111</v>
      </c>
      <c r="D5019" t="s">
        <v>167</v>
      </c>
      <c r="E5019" t="s">
        <v>175</v>
      </c>
      <c r="F5019" s="69">
        <v>10.54791259765625</v>
      </c>
      <c r="G5019" s="69">
        <v>10.699759483337402</v>
      </c>
      <c r="H5019" s="69">
        <v>0.112706258893013</v>
      </c>
      <c r="I5019" s="69">
        <v>74.971092224121094</v>
      </c>
      <c r="J5019" s="64">
        <v>0</v>
      </c>
    </row>
    <row r="5020" spans="1:10" x14ac:dyDescent="0.25">
      <c r="A5020" s="3" t="str">
        <f t="shared" si="78"/>
        <v>Load Control GroupSDP-C-4Average Event Day (5:00pm-6:00pm)3</v>
      </c>
      <c r="B5020" t="s">
        <v>71</v>
      </c>
      <c r="C5020" t="s">
        <v>111</v>
      </c>
      <c r="D5020" t="s">
        <v>167</v>
      </c>
      <c r="E5020" t="s">
        <v>176</v>
      </c>
      <c r="F5020" s="69">
        <v>10.403518676757813</v>
      </c>
      <c r="G5020" s="69">
        <v>10.413699150085449</v>
      </c>
      <c r="H5020" s="69">
        <v>0.14220909774303436</v>
      </c>
      <c r="I5020" s="69">
        <v>73.8155517578125</v>
      </c>
      <c r="J5020" s="64">
        <v>0</v>
      </c>
    </row>
    <row r="5021" spans="1:10" x14ac:dyDescent="0.25">
      <c r="A5021" s="3" t="str">
        <f t="shared" si="78"/>
        <v>Load Control GroupSDP-C-4Average Event Day (5:00pm-6:00pm)4</v>
      </c>
      <c r="B5021" t="s">
        <v>71</v>
      </c>
      <c r="C5021" t="s">
        <v>111</v>
      </c>
      <c r="D5021" t="s">
        <v>167</v>
      </c>
      <c r="E5021" t="s">
        <v>177</v>
      </c>
      <c r="F5021" s="69">
        <v>10.508806228637695</v>
      </c>
      <c r="G5021" s="69">
        <v>10.523490905761719</v>
      </c>
      <c r="H5021" s="69">
        <v>0.12629684805870056</v>
      </c>
      <c r="I5021" s="69">
        <v>73.025459289550781</v>
      </c>
      <c r="J5021" s="64">
        <v>0</v>
      </c>
    </row>
    <row r="5022" spans="1:10" x14ac:dyDescent="0.25">
      <c r="A5022" s="3" t="str">
        <f t="shared" si="78"/>
        <v>Load Control GroupSDP-C-4Average Event Day (5:00pm-6:00pm)5</v>
      </c>
      <c r="B5022" t="s">
        <v>71</v>
      </c>
      <c r="C5022" t="s">
        <v>111</v>
      </c>
      <c r="D5022" t="s">
        <v>167</v>
      </c>
      <c r="E5022" t="s">
        <v>178</v>
      </c>
      <c r="F5022" s="69">
        <v>11.389937400817871</v>
      </c>
      <c r="G5022" s="69">
        <v>11.256497383117676</v>
      </c>
      <c r="H5022" s="69">
        <v>0.19174110889434814</v>
      </c>
      <c r="I5022" s="69">
        <v>72.211318969726563</v>
      </c>
      <c r="J5022" s="64">
        <v>0</v>
      </c>
    </row>
    <row r="5023" spans="1:10" x14ac:dyDescent="0.25">
      <c r="A5023" s="3" t="str">
        <f t="shared" si="78"/>
        <v>Load Control GroupSDP-C-4Average Event Day (5:00pm-6:00pm)6</v>
      </c>
      <c r="B5023" t="s">
        <v>71</v>
      </c>
      <c r="C5023" t="s">
        <v>111</v>
      </c>
      <c r="D5023" t="s">
        <v>167</v>
      </c>
      <c r="E5023" t="s">
        <v>179</v>
      </c>
      <c r="F5023" s="69">
        <v>13.42292594909668</v>
      </c>
      <c r="G5023" s="69">
        <v>13.436171531677246</v>
      </c>
      <c r="H5023" s="69">
        <v>0.27249419689178467</v>
      </c>
      <c r="I5023" s="69">
        <v>71.776504516601563</v>
      </c>
      <c r="J5023" s="64">
        <v>0</v>
      </c>
    </row>
    <row r="5024" spans="1:10" x14ac:dyDescent="0.25">
      <c r="A5024" s="3" t="str">
        <f t="shared" si="78"/>
        <v>Load Control GroupSDP-C-4Average Event Day (5:00pm-6:00pm)7</v>
      </c>
      <c r="B5024" t="s">
        <v>71</v>
      </c>
      <c r="C5024" t="s">
        <v>111</v>
      </c>
      <c r="D5024" t="s">
        <v>167</v>
      </c>
      <c r="E5024" t="s">
        <v>180</v>
      </c>
      <c r="F5024" s="69">
        <v>17.24217414855957</v>
      </c>
      <c r="G5024" s="69">
        <v>17.529115676879883</v>
      </c>
      <c r="H5024" s="69">
        <v>0.26458868384361267</v>
      </c>
      <c r="I5024" s="69">
        <v>71.607040405273438</v>
      </c>
      <c r="J5024" s="64">
        <v>0</v>
      </c>
    </row>
    <row r="5025" spans="1:10" x14ac:dyDescent="0.25">
      <c r="A5025" s="3" t="str">
        <f t="shared" si="78"/>
        <v>Load Control GroupSDP-C-4Average Event Day (5:00pm-6:00pm)8</v>
      </c>
      <c r="B5025" t="s">
        <v>71</v>
      </c>
      <c r="C5025" t="s">
        <v>111</v>
      </c>
      <c r="D5025" t="s">
        <v>167</v>
      </c>
      <c r="E5025" t="s">
        <v>181</v>
      </c>
      <c r="F5025" s="69">
        <v>21.781633377075195</v>
      </c>
      <c r="G5025" s="69">
        <v>21.631498336791992</v>
      </c>
      <c r="H5025" s="69">
        <v>0.27497404813766479</v>
      </c>
      <c r="I5025" s="69">
        <v>72.325729370117188</v>
      </c>
      <c r="J5025" s="64">
        <v>0</v>
      </c>
    </row>
    <row r="5026" spans="1:10" x14ac:dyDescent="0.25">
      <c r="A5026" s="3" t="str">
        <f t="shared" si="78"/>
        <v>Load Control GroupSDP-C-4Average Event Day (5:00pm-6:00pm)9</v>
      </c>
      <c r="B5026" t="s">
        <v>71</v>
      </c>
      <c r="C5026" t="s">
        <v>111</v>
      </c>
      <c r="D5026" t="s">
        <v>167</v>
      </c>
      <c r="E5026" t="s">
        <v>182</v>
      </c>
      <c r="F5026" s="69">
        <v>25.366727828979492</v>
      </c>
      <c r="G5026" s="69">
        <v>25.307399749755859</v>
      </c>
      <c r="H5026" s="69">
        <v>0.31144171953201294</v>
      </c>
      <c r="I5026" s="69">
        <v>74.882217407226563</v>
      </c>
      <c r="J5026" s="64">
        <v>0</v>
      </c>
    </row>
    <row r="5027" spans="1:10" x14ac:dyDescent="0.25">
      <c r="A5027" s="3" t="str">
        <f t="shared" si="78"/>
        <v>Load Control GroupSDP-C-4Average Event Day (5:00pm-6:00pm)10</v>
      </c>
      <c r="B5027" t="s">
        <v>71</v>
      </c>
      <c r="C5027" t="s">
        <v>111</v>
      </c>
      <c r="D5027" t="s">
        <v>167</v>
      </c>
      <c r="E5027" t="s">
        <v>183</v>
      </c>
      <c r="F5027" s="69">
        <v>27.150651931762695</v>
      </c>
      <c r="G5027" s="69">
        <v>27.58851432800293</v>
      </c>
      <c r="H5027" s="69">
        <v>0.35661756992340088</v>
      </c>
      <c r="I5027" s="69">
        <v>78.983558654785156</v>
      </c>
      <c r="J5027" s="64">
        <v>0</v>
      </c>
    </row>
    <row r="5028" spans="1:10" x14ac:dyDescent="0.25">
      <c r="A5028" s="3" t="str">
        <f t="shared" si="78"/>
        <v>Load Control GroupSDP-C-4Average Event Day (5:00pm-6:00pm)11</v>
      </c>
      <c r="B5028" t="s">
        <v>71</v>
      </c>
      <c r="C5028" t="s">
        <v>111</v>
      </c>
      <c r="D5028" t="s">
        <v>167</v>
      </c>
      <c r="E5028" t="s">
        <v>184</v>
      </c>
      <c r="F5028" s="69">
        <v>28.238780975341797</v>
      </c>
      <c r="G5028" s="69">
        <v>28.889335632324219</v>
      </c>
      <c r="H5028" s="69">
        <v>0.35276547074317932</v>
      </c>
      <c r="I5028" s="69">
        <v>83.434730529785156</v>
      </c>
      <c r="J5028" s="64">
        <v>0</v>
      </c>
    </row>
    <row r="5029" spans="1:10" x14ac:dyDescent="0.25">
      <c r="A5029" s="3" t="str">
        <f t="shared" si="78"/>
        <v>Load Control GroupSDP-C-4Average Event Day (5:00pm-6:00pm)12</v>
      </c>
      <c r="B5029" t="s">
        <v>71</v>
      </c>
      <c r="C5029" t="s">
        <v>111</v>
      </c>
      <c r="D5029" t="s">
        <v>167</v>
      </c>
      <c r="E5029" t="s">
        <v>185</v>
      </c>
      <c r="F5029" s="69">
        <v>29.203569412231445</v>
      </c>
      <c r="G5029" s="69">
        <v>29.704502105712891</v>
      </c>
      <c r="H5029" s="69">
        <v>0.34006041288375854</v>
      </c>
      <c r="I5029" s="69">
        <v>87.918838500976563</v>
      </c>
      <c r="J5029" s="64">
        <v>0</v>
      </c>
    </row>
    <row r="5030" spans="1:10" x14ac:dyDescent="0.25">
      <c r="A5030" s="3" t="str">
        <f t="shared" si="78"/>
        <v>Load Control GroupSDP-C-4Average Event Day (5:00pm-6:00pm)13</v>
      </c>
      <c r="B5030" t="s">
        <v>71</v>
      </c>
      <c r="C5030" t="s">
        <v>111</v>
      </c>
      <c r="D5030" t="s">
        <v>167</v>
      </c>
      <c r="E5030" t="s">
        <v>186</v>
      </c>
      <c r="F5030" s="69">
        <v>29.241724014282227</v>
      </c>
      <c r="G5030" s="69">
        <v>29.495321273803711</v>
      </c>
      <c r="H5030" s="69">
        <v>0.15228362381458282</v>
      </c>
      <c r="I5030" s="69">
        <v>91.806961059570313</v>
      </c>
      <c r="J5030" s="64">
        <v>0</v>
      </c>
    </row>
    <row r="5031" spans="1:10" x14ac:dyDescent="0.25">
      <c r="A5031" s="3" t="str">
        <f t="shared" si="78"/>
        <v>Load Control GroupSDP-C-4Average Event Day (5:00pm-6:00pm)14</v>
      </c>
      <c r="B5031" t="s">
        <v>71</v>
      </c>
      <c r="C5031" t="s">
        <v>111</v>
      </c>
      <c r="D5031" t="s">
        <v>167</v>
      </c>
      <c r="E5031" t="s">
        <v>187</v>
      </c>
      <c r="F5031" s="69">
        <v>30.021221160888672</v>
      </c>
      <c r="G5031" s="69">
        <v>29.901784896850586</v>
      </c>
      <c r="H5031" s="69">
        <v>0.15637913346290588</v>
      </c>
      <c r="I5031" s="69">
        <v>94.693862915039063</v>
      </c>
      <c r="J5031" s="64">
        <v>0</v>
      </c>
    </row>
    <row r="5032" spans="1:10" x14ac:dyDescent="0.25">
      <c r="A5032" s="3" t="str">
        <f t="shared" si="78"/>
        <v>Load Control GroupSDP-C-4Average Event Day (5:00pm-6:00pm)15</v>
      </c>
      <c r="B5032" t="s">
        <v>71</v>
      </c>
      <c r="C5032" t="s">
        <v>111</v>
      </c>
      <c r="D5032" t="s">
        <v>167</v>
      </c>
      <c r="E5032" t="s">
        <v>188</v>
      </c>
      <c r="F5032" s="69">
        <v>30.470312118530273</v>
      </c>
      <c r="G5032" s="69">
        <v>29.729890823364258</v>
      </c>
      <c r="H5032" s="69">
        <v>0.31568643450737</v>
      </c>
      <c r="I5032" s="69">
        <v>97.111076354980469</v>
      </c>
      <c r="J5032" s="64">
        <v>0</v>
      </c>
    </row>
    <row r="5033" spans="1:10" x14ac:dyDescent="0.25">
      <c r="A5033" s="3" t="str">
        <f t="shared" si="78"/>
        <v>Load Control GroupSDP-C-4Average Event Day (5:00pm-6:00pm)16</v>
      </c>
      <c r="B5033" t="s">
        <v>71</v>
      </c>
      <c r="C5033" t="s">
        <v>111</v>
      </c>
      <c r="D5033" t="s">
        <v>167</v>
      </c>
      <c r="E5033" t="s">
        <v>189</v>
      </c>
      <c r="F5033" s="69">
        <v>28.127246856689453</v>
      </c>
      <c r="G5033" s="69">
        <v>27.408185958862305</v>
      </c>
      <c r="H5033" s="69">
        <v>0.34581267833709717</v>
      </c>
      <c r="I5033" s="69">
        <v>98.5057373046875</v>
      </c>
      <c r="J5033" s="64">
        <v>0</v>
      </c>
    </row>
    <row r="5034" spans="1:10" x14ac:dyDescent="0.25">
      <c r="A5034" s="3" t="str">
        <f t="shared" si="78"/>
        <v>Load Control GroupSDP-C-4Average Event Day (5:00pm-6:00pm)17</v>
      </c>
      <c r="B5034" t="s">
        <v>71</v>
      </c>
      <c r="C5034" t="s">
        <v>111</v>
      </c>
      <c r="D5034" t="s">
        <v>167</v>
      </c>
      <c r="E5034" t="s">
        <v>190</v>
      </c>
      <c r="F5034" s="69">
        <v>22.353221893310547</v>
      </c>
      <c r="G5034" s="69">
        <v>22.451578140258789</v>
      </c>
      <c r="H5034" s="69">
        <v>0.36017903685569763</v>
      </c>
      <c r="I5034" s="69">
        <v>98.350875854492188</v>
      </c>
      <c r="J5034" s="64">
        <v>0</v>
      </c>
    </row>
    <row r="5035" spans="1:10" x14ac:dyDescent="0.25">
      <c r="A5035" s="3" t="str">
        <f t="shared" si="78"/>
        <v>Load Control GroupSDP-C-4Average Event Day (5:00pm-6:00pm)18</v>
      </c>
      <c r="B5035" t="s">
        <v>71</v>
      </c>
      <c r="C5035" t="s">
        <v>111</v>
      </c>
      <c r="D5035" t="s">
        <v>167</v>
      </c>
      <c r="E5035" t="s">
        <v>191</v>
      </c>
      <c r="F5035" s="69">
        <v>19.143486022949219</v>
      </c>
      <c r="G5035" s="69">
        <v>16.664237976074219</v>
      </c>
      <c r="H5035" s="69">
        <v>0.33587443828582764</v>
      </c>
      <c r="I5035" s="69">
        <v>96.762672424316406</v>
      </c>
      <c r="J5035" s="64">
        <v>0</v>
      </c>
    </row>
    <row r="5036" spans="1:10" x14ac:dyDescent="0.25">
      <c r="A5036" s="3" t="str">
        <f t="shared" si="78"/>
        <v>Load Control GroupSDP-C-4Average Event Day (5:00pm-6:00pm)19</v>
      </c>
      <c r="B5036" t="s">
        <v>71</v>
      </c>
      <c r="C5036" t="s">
        <v>111</v>
      </c>
      <c r="D5036" t="s">
        <v>167</v>
      </c>
      <c r="E5036" t="s">
        <v>192</v>
      </c>
      <c r="F5036" s="69">
        <v>18.379240036010742</v>
      </c>
      <c r="G5036" s="69">
        <v>19.199676513671875</v>
      </c>
      <c r="H5036" s="69">
        <v>0.35345369577407837</v>
      </c>
      <c r="I5036" s="69">
        <v>96.034751892089844</v>
      </c>
      <c r="J5036" s="64">
        <v>0</v>
      </c>
    </row>
    <row r="5037" spans="1:10" x14ac:dyDescent="0.25">
      <c r="A5037" s="3" t="str">
        <f t="shared" si="78"/>
        <v>Load Control GroupSDP-C-4Average Event Day (5:00pm-6:00pm)20</v>
      </c>
      <c r="B5037" t="s">
        <v>71</v>
      </c>
      <c r="C5037" t="s">
        <v>111</v>
      </c>
      <c r="D5037" t="s">
        <v>167</v>
      </c>
      <c r="E5037" t="s">
        <v>193</v>
      </c>
      <c r="F5037" s="69">
        <v>16.998527526855469</v>
      </c>
      <c r="G5037" s="69">
        <v>18.030075073242188</v>
      </c>
      <c r="H5037" s="69">
        <v>0.32024529576301575</v>
      </c>
      <c r="I5037" s="69">
        <v>93.024772644042969</v>
      </c>
      <c r="J5037" s="64">
        <v>0</v>
      </c>
    </row>
    <row r="5038" spans="1:10" x14ac:dyDescent="0.25">
      <c r="A5038" s="3" t="str">
        <f t="shared" si="78"/>
        <v>Load Control GroupSDP-C-4Average Event Day (5:00pm-6:00pm)21</v>
      </c>
      <c r="B5038" t="s">
        <v>71</v>
      </c>
      <c r="C5038" t="s">
        <v>111</v>
      </c>
      <c r="D5038" t="s">
        <v>167</v>
      </c>
      <c r="E5038" t="s">
        <v>194</v>
      </c>
      <c r="F5038" s="69">
        <v>16.077184677124023</v>
      </c>
      <c r="G5038" s="69">
        <v>16.752079010009766</v>
      </c>
      <c r="H5038" s="69">
        <v>0.34478238224983215</v>
      </c>
      <c r="I5038" s="69">
        <v>88.68865966796875</v>
      </c>
      <c r="J5038" s="64">
        <v>0</v>
      </c>
    </row>
    <row r="5039" spans="1:10" x14ac:dyDescent="0.25">
      <c r="A5039" s="3" t="str">
        <f t="shared" si="78"/>
        <v>Load Control GroupSDP-C-4Average Event Day (5:00pm-6:00pm)22</v>
      </c>
      <c r="B5039" t="s">
        <v>71</v>
      </c>
      <c r="C5039" t="s">
        <v>111</v>
      </c>
      <c r="D5039" t="s">
        <v>167</v>
      </c>
      <c r="E5039" t="s">
        <v>195</v>
      </c>
      <c r="F5039" s="69">
        <v>14.422121047973633</v>
      </c>
      <c r="G5039" s="69">
        <v>14.987462997436523</v>
      </c>
      <c r="H5039" s="69">
        <v>0.34674170613288879</v>
      </c>
      <c r="I5039" s="69">
        <v>84.905258178710938</v>
      </c>
      <c r="J5039" s="64">
        <v>0</v>
      </c>
    </row>
    <row r="5040" spans="1:10" x14ac:dyDescent="0.25">
      <c r="A5040" s="3" t="str">
        <f t="shared" si="78"/>
        <v>Load Control GroupSDP-C-4Average Event Day (5:00pm-6:00pm)23</v>
      </c>
      <c r="B5040" t="s">
        <v>71</v>
      </c>
      <c r="C5040" t="s">
        <v>111</v>
      </c>
      <c r="D5040" t="s">
        <v>167</v>
      </c>
      <c r="E5040" t="s">
        <v>196</v>
      </c>
      <c r="F5040" s="69">
        <v>12.991384506225586</v>
      </c>
      <c r="G5040" s="69">
        <v>13.244321823120117</v>
      </c>
      <c r="H5040" s="69">
        <v>0.24568918347358704</v>
      </c>
      <c r="I5040" s="69">
        <v>82.090591430664063</v>
      </c>
      <c r="J5040" s="64">
        <v>0</v>
      </c>
    </row>
    <row r="5041" spans="1:10" x14ac:dyDescent="0.25">
      <c r="A5041" s="3" t="str">
        <f t="shared" si="78"/>
        <v>Load Control GroupSDP-C-4Average Event Day (5:00pm-6:00pm)24</v>
      </c>
      <c r="B5041" t="s">
        <v>71</v>
      </c>
      <c r="C5041" t="s">
        <v>111</v>
      </c>
      <c r="D5041" t="s">
        <v>167</v>
      </c>
      <c r="E5041" t="s">
        <v>197</v>
      </c>
      <c r="F5041" s="69">
        <v>11.669241905212402</v>
      </c>
      <c r="G5041" s="69">
        <v>11.791339874267578</v>
      </c>
      <c r="H5041" s="69">
        <v>0.23546530306339264</v>
      </c>
      <c r="I5041" s="69">
        <v>79.439704895019531</v>
      </c>
      <c r="J5041" s="64">
        <v>0</v>
      </c>
    </row>
    <row r="5042" spans="1:10" x14ac:dyDescent="0.25">
      <c r="A5042" s="3" t="str">
        <f t="shared" si="78"/>
        <v>Load Control GroupSDP-HD6/17/2021 (5:00pm-6:00pm)1</v>
      </c>
      <c r="B5042" t="s">
        <v>71</v>
      </c>
      <c r="C5042" t="s">
        <v>112</v>
      </c>
      <c r="D5042" t="s">
        <v>170</v>
      </c>
      <c r="E5042" t="s">
        <v>174</v>
      </c>
      <c r="F5042" s="69" t="s">
        <v>208</v>
      </c>
      <c r="G5042" s="69" t="s">
        <v>208</v>
      </c>
      <c r="H5042" s="69" t="s">
        <v>208</v>
      </c>
      <c r="I5042" s="69" t="s">
        <v>208</v>
      </c>
      <c r="J5042" s="64">
        <v>1</v>
      </c>
    </row>
    <row r="5043" spans="1:10" x14ac:dyDescent="0.25">
      <c r="A5043" s="3" t="str">
        <f t="shared" si="78"/>
        <v>Load Control GroupSDP-HD6/17/2021 (5:00pm-6:00pm)2</v>
      </c>
      <c r="B5043" t="s">
        <v>71</v>
      </c>
      <c r="C5043" t="s">
        <v>112</v>
      </c>
      <c r="D5043" t="s">
        <v>170</v>
      </c>
      <c r="E5043" t="s">
        <v>175</v>
      </c>
      <c r="F5043" s="69" t="s">
        <v>208</v>
      </c>
      <c r="G5043" s="69" t="s">
        <v>208</v>
      </c>
      <c r="H5043" s="69" t="s">
        <v>208</v>
      </c>
      <c r="I5043" s="69" t="s">
        <v>208</v>
      </c>
      <c r="J5043" s="64">
        <v>1</v>
      </c>
    </row>
    <row r="5044" spans="1:10" x14ac:dyDescent="0.25">
      <c r="A5044" s="3" t="str">
        <f t="shared" si="78"/>
        <v>Load Control GroupSDP-HD6/17/2021 (5:00pm-6:00pm)3</v>
      </c>
      <c r="B5044" t="s">
        <v>71</v>
      </c>
      <c r="C5044" t="s">
        <v>112</v>
      </c>
      <c r="D5044" t="s">
        <v>170</v>
      </c>
      <c r="E5044" t="s">
        <v>176</v>
      </c>
      <c r="F5044" s="69" t="s">
        <v>208</v>
      </c>
      <c r="G5044" s="69" t="s">
        <v>208</v>
      </c>
      <c r="H5044" s="69" t="s">
        <v>208</v>
      </c>
      <c r="I5044" s="69" t="s">
        <v>208</v>
      </c>
      <c r="J5044" s="64">
        <v>1</v>
      </c>
    </row>
    <row r="5045" spans="1:10" x14ac:dyDescent="0.25">
      <c r="A5045" s="3" t="str">
        <f t="shared" si="78"/>
        <v>Load Control GroupSDP-HD6/17/2021 (5:00pm-6:00pm)4</v>
      </c>
      <c r="B5045" t="s">
        <v>71</v>
      </c>
      <c r="C5045" t="s">
        <v>112</v>
      </c>
      <c r="D5045" t="s">
        <v>170</v>
      </c>
      <c r="E5045" t="s">
        <v>177</v>
      </c>
      <c r="F5045" s="69" t="s">
        <v>208</v>
      </c>
      <c r="G5045" s="69" t="s">
        <v>208</v>
      </c>
      <c r="H5045" s="69" t="s">
        <v>208</v>
      </c>
      <c r="I5045" s="69" t="s">
        <v>208</v>
      </c>
      <c r="J5045" s="64">
        <v>1</v>
      </c>
    </row>
    <row r="5046" spans="1:10" x14ac:dyDescent="0.25">
      <c r="A5046" s="3" t="str">
        <f t="shared" si="78"/>
        <v>Load Control GroupSDP-HD6/17/2021 (5:00pm-6:00pm)5</v>
      </c>
      <c r="B5046" t="s">
        <v>71</v>
      </c>
      <c r="C5046" t="s">
        <v>112</v>
      </c>
      <c r="D5046" t="s">
        <v>170</v>
      </c>
      <c r="E5046" t="s">
        <v>178</v>
      </c>
      <c r="F5046" s="69" t="s">
        <v>208</v>
      </c>
      <c r="G5046" s="69" t="s">
        <v>208</v>
      </c>
      <c r="H5046" s="69" t="s">
        <v>208</v>
      </c>
      <c r="I5046" s="69" t="s">
        <v>208</v>
      </c>
      <c r="J5046" s="64">
        <v>1</v>
      </c>
    </row>
    <row r="5047" spans="1:10" x14ac:dyDescent="0.25">
      <c r="A5047" s="3" t="str">
        <f t="shared" si="78"/>
        <v>Load Control GroupSDP-HD6/17/2021 (5:00pm-6:00pm)6</v>
      </c>
      <c r="B5047" t="s">
        <v>71</v>
      </c>
      <c r="C5047" t="s">
        <v>112</v>
      </c>
      <c r="D5047" t="s">
        <v>170</v>
      </c>
      <c r="E5047" t="s">
        <v>179</v>
      </c>
      <c r="F5047" s="69" t="s">
        <v>208</v>
      </c>
      <c r="G5047" s="69" t="s">
        <v>208</v>
      </c>
      <c r="H5047" s="69" t="s">
        <v>208</v>
      </c>
      <c r="I5047" s="69" t="s">
        <v>208</v>
      </c>
      <c r="J5047" s="64">
        <v>1</v>
      </c>
    </row>
    <row r="5048" spans="1:10" x14ac:dyDescent="0.25">
      <c r="A5048" s="3" t="str">
        <f t="shared" si="78"/>
        <v>Load Control GroupSDP-HD6/17/2021 (5:00pm-6:00pm)7</v>
      </c>
      <c r="B5048" t="s">
        <v>71</v>
      </c>
      <c r="C5048" t="s">
        <v>112</v>
      </c>
      <c r="D5048" t="s">
        <v>170</v>
      </c>
      <c r="E5048" t="s">
        <v>180</v>
      </c>
      <c r="F5048" s="69" t="s">
        <v>208</v>
      </c>
      <c r="G5048" s="69" t="s">
        <v>208</v>
      </c>
      <c r="H5048" s="69" t="s">
        <v>208</v>
      </c>
      <c r="I5048" s="69" t="s">
        <v>208</v>
      </c>
      <c r="J5048" s="64">
        <v>1</v>
      </c>
    </row>
    <row r="5049" spans="1:10" x14ac:dyDescent="0.25">
      <c r="A5049" s="3" t="str">
        <f t="shared" si="78"/>
        <v>Load Control GroupSDP-HD6/17/2021 (5:00pm-6:00pm)8</v>
      </c>
      <c r="B5049" t="s">
        <v>71</v>
      </c>
      <c r="C5049" t="s">
        <v>112</v>
      </c>
      <c r="D5049" t="s">
        <v>170</v>
      </c>
      <c r="E5049" t="s">
        <v>181</v>
      </c>
      <c r="F5049" s="69" t="s">
        <v>208</v>
      </c>
      <c r="G5049" s="69" t="s">
        <v>208</v>
      </c>
      <c r="H5049" s="69" t="s">
        <v>208</v>
      </c>
      <c r="I5049" s="69" t="s">
        <v>208</v>
      </c>
      <c r="J5049" s="64">
        <v>1</v>
      </c>
    </row>
    <row r="5050" spans="1:10" x14ac:dyDescent="0.25">
      <c r="A5050" s="3" t="str">
        <f t="shared" si="78"/>
        <v>Load Control GroupSDP-HD6/17/2021 (5:00pm-6:00pm)9</v>
      </c>
      <c r="B5050" t="s">
        <v>71</v>
      </c>
      <c r="C5050" t="s">
        <v>112</v>
      </c>
      <c r="D5050" t="s">
        <v>170</v>
      </c>
      <c r="E5050" t="s">
        <v>182</v>
      </c>
      <c r="F5050" s="69" t="s">
        <v>208</v>
      </c>
      <c r="G5050" s="69" t="s">
        <v>208</v>
      </c>
      <c r="H5050" s="69" t="s">
        <v>208</v>
      </c>
      <c r="I5050" s="69" t="s">
        <v>208</v>
      </c>
      <c r="J5050" s="64">
        <v>1</v>
      </c>
    </row>
    <row r="5051" spans="1:10" x14ac:dyDescent="0.25">
      <c r="A5051" s="3" t="str">
        <f t="shared" si="78"/>
        <v>Load Control GroupSDP-HD6/17/2021 (5:00pm-6:00pm)10</v>
      </c>
      <c r="B5051" t="s">
        <v>71</v>
      </c>
      <c r="C5051" t="s">
        <v>112</v>
      </c>
      <c r="D5051" t="s">
        <v>170</v>
      </c>
      <c r="E5051" t="s">
        <v>183</v>
      </c>
      <c r="F5051" s="69" t="s">
        <v>208</v>
      </c>
      <c r="G5051" s="69" t="s">
        <v>208</v>
      </c>
      <c r="H5051" s="69" t="s">
        <v>208</v>
      </c>
      <c r="I5051" s="69" t="s">
        <v>208</v>
      </c>
      <c r="J5051" s="64">
        <v>1</v>
      </c>
    </row>
    <row r="5052" spans="1:10" x14ac:dyDescent="0.25">
      <c r="A5052" s="3" t="str">
        <f t="shared" si="78"/>
        <v>Load Control GroupSDP-HD6/17/2021 (5:00pm-6:00pm)11</v>
      </c>
      <c r="B5052" t="s">
        <v>71</v>
      </c>
      <c r="C5052" t="s">
        <v>112</v>
      </c>
      <c r="D5052" t="s">
        <v>170</v>
      </c>
      <c r="E5052" t="s">
        <v>184</v>
      </c>
      <c r="F5052" s="69" t="s">
        <v>208</v>
      </c>
      <c r="G5052" s="69" t="s">
        <v>208</v>
      </c>
      <c r="H5052" s="69" t="s">
        <v>208</v>
      </c>
      <c r="I5052" s="69" t="s">
        <v>208</v>
      </c>
      <c r="J5052" s="64">
        <v>1</v>
      </c>
    </row>
    <row r="5053" spans="1:10" x14ac:dyDescent="0.25">
      <c r="A5053" s="3" t="str">
        <f t="shared" si="78"/>
        <v>Load Control GroupSDP-HD6/17/2021 (5:00pm-6:00pm)12</v>
      </c>
      <c r="B5053" t="s">
        <v>71</v>
      </c>
      <c r="C5053" t="s">
        <v>112</v>
      </c>
      <c r="D5053" t="s">
        <v>170</v>
      </c>
      <c r="E5053" t="s">
        <v>185</v>
      </c>
      <c r="F5053" s="69" t="s">
        <v>208</v>
      </c>
      <c r="G5053" s="69" t="s">
        <v>208</v>
      </c>
      <c r="H5053" s="69" t="s">
        <v>208</v>
      </c>
      <c r="I5053" s="69" t="s">
        <v>208</v>
      </c>
      <c r="J5053" s="64">
        <v>1</v>
      </c>
    </row>
    <row r="5054" spans="1:10" x14ac:dyDescent="0.25">
      <c r="A5054" s="3" t="str">
        <f t="shared" si="78"/>
        <v>Load Control GroupSDP-HD6/17/2021 (5:00pm-6:00pm)13</v>
      </c>
      <c r="B5054" t="s">
        <v>71</v>
      </c>
      <c r="C5054" t="s">
        <v>112</v>
      </c>
      <c r="D5054" t="s">
        <v>170</v>
      </c>
      <c r="E5054" t="s">
        <v>186</v>
      </c>
      <c r="F5054" s="69" t="s">
        <v>208</v>
      </c>
      <c r="G5054" s="69" t="s">
        <v>208</v>
      </c>
      <c r="H5054" s="69" t="s">
        <v>208</v>
      </c>
      <c r="I5054" s="69" t="s">
        <v>208</v>
      </c>
      <c r="J5054" s="64">
        <v>1</v>
      </c>
    </row>
    <row r="5055" spans="1:10" x14ac:dyDescent="0.25">
      <c r="A5055" s="3" t="str">
        <f t="shared" si="78"/>
        <v>Load Control GroupSDP-HD6/17/2021 (5:00pm-6:00pm)14</v>
      </c>
      <c r="B5055" t="s">
        <v>71</v>
      </c>
      <c r="C5055" t="s">
        <v>112</v>
      </c>
      <c r="D5055" t="s">
        <v>170</v>
      </c>
      <c r="E5055" t="s">
        <v>187</v>
      </c>
      <c r="F5055" s="69" t="s">
        <v>208</v>
      </c>
      <c r="G5055" s="69" t="s">
        <v>208</v>
      </c>
      <c r="H5055" s="69" t="s">
        <v>208</v>
      </c>
      <c r="I5055" s="69" t="s">
        <v>208</v>
      </c>
      <c r="J5055" s="64">
        <v>1</v>
      </c>
    </row>
    <row r="5056" spans="1:10" x14ac:dyDescent="0.25">
      <c r="A5056" s="3" t="str">
        <f t="shared" si="78"/>
        <v>Load Control GroupSDP-HD6/17/2021 (5:00pm-6:00pm)15</v>
      </c>
      <c r="B5056" t="s">
        <v>71</v>
      </c>
      <c r="C5056" t="s">
        <v>112</v>
      </c>
      <c r="D5056" t="s">
        <v>170</v>
      </c>
      <c r="E5056" t="s">
        <v>188</v>
      </c>
      <c r="F5056" s="69" t="s">
        <v>208</v>
      </c>
      <c r="G5056" s="69" t="s">
        <v>208</v>
      </c>
      <c r="H5056" s="69" t="s">
        <v>208</v>
      </c>
      <c r="I5056" s="69" t="s">
        <v>208</v>
      </c>
      <c r="J5056" s="64">
        <v>1</v>
      </c>
    </row>
    <row r="5057" spans="1:10" x14ac:dyDescent="0.25">
      <c r="A5057" s="3" t="str">
        <f t="shared" si="78"/>
        <v>Load Control GroupSDP-HD6/17/2021 (5:00pm-6:00pm)16</v>
      </c>
      <c r="B5057" t="s">
        <v>71</v>
      </c>
      <c r="C5057" t="s">
        <v>112</v>
      </c>
      <c r="D5057" t="s">
        <v>170</v>
      </c>
      <c r="E5057" t="s">
        <v>189</v>
      </c>
      <c r="F5057" s="69" t="s">
        <v>208</v>
      </c>
      <c r="G5057" s="69" t="s">
        <v>208</v>
      </c>
      <c r="H5057" s="69" t="s">
        <v>208</v>
      </c>
      <c r="I5057" s="69" t="s">
        <v>208</v>
      </c>
      <c r="J5057" s="64">
        <v>1</v>
      </c>
    </row>
    <row r="5058" spans="1:10" x14ac:dyDescent="0.25">
      <c r="A5058" s="3" t="str">
        <f t="shared" si="78"/>
        <v>Load Control GroupSDP-HD6/17/2021 (5:00pm-6:00pm)17</v>
      </c>
      <c r="B5058" t="s">
        <v>71</v>
      </c>
      <c r="C5058" t="s">
        <v>112</v>
      </c>
      <c r="D5058" t="s">
        <v>170</v>
      </c>
      <c r="E5058" t="s">
        <v>190</v>
      </c>
      <c r="F5058" s="69" t="s">
        <v>208</v>
      </c>
      <c r="G5058" s="69" t="s">
        <v>208</v>
      </c>
      <c r="H5058" s="69" t="s">
        <v>208</v>
      </c>
      <c r="I5058" s="69" t="s">
        <v>208</v>
      </c>
      <c r="J5058" s="64">
        <v>1</v>
      </c>
    </row>
    <row r="5059" spans="1:10" x14ac:dyDescent="0.25">
      <c r="A5059" s="3" t="str">
        <f t="shared" ref="A5059:A5122" si="79">B5059&amp;C5059&amp;D5059&amp;E5059</f>
        <v>Load Control GroupSDP-HD6/17/2021 (5:00pm-6:00pm)18</v>
      </c>
      <c r="B5059" t="s">
        <v>71</v>
      </c>
      <c r="C5059" t="s">
        <v>112</v>
      </c>
      <c r="D5059" t="s">
        <v>170</v>
      </c>
      <c r="E5059" t="s">
        <v>191</v>
      </c>
      <c r="F5059" s="69" t="s">
        <v>208</v>
      </c>
      <c r="G5059" s="69" t="s">
        <v>208</v>
      </c>
      <c r="H5059" s="69" t="s">
        <v>208</v>
      </c>
      <c r="I5059" s="69" t="s">
        <v>208</v>
      </c>
      <c r="J5059" s="64">
        <v>1</v>
      </c>
    </row>
    <row r="5060" spans="1:10" x14ac:dyDescent="0.25">
      <c r="A5060" s="3" t="str">
        <f t="shared" si="79"/>
        <v>Load Control GroupSDP-HD6/17/2021 (5:00pm-6:00pm)19</v>
      </c>
      <c r="B5060" t="s">
        <v>71</v>
      </c>
      <c r="C5060" t="s">
        <v>112</v>
      </c>
      <c r="D5060" t="s">
        <v>170</v>
      </c>
      <c r="E5060" t="s">
        <v>192</v>
      </c>
      <c r="F5060" s="69" t="s">
        <v>208</v>
      </c>
      <c r="G5060" s="69" t="s">
        <v>208</v>
      </c>
      <c r="H5060" s="69" t="s">
        <v>208</v>
      </c>
      <c r="I5060" s="69" t="s">
        <v>208</v>
      </c>
      <c r="J5060" s="64">
        <v>1</v>
      </c>
    </row>
    <row r="5061" spans="1:10" x14ac:dyDescent="0.25">
      <c r="A5061" s="3" t="str">
        <f t="shared" si="79"/>
        <v>Load Control GroupSDP-HD6/17/2021 (5:00pm-6:00pm)20</v>
      </c>
      <c r="B5061" t="s">
        <v>71</v>
      </c>
      <c r="C5061" t="s">
        <v>112</v>
      </c>
      <c r="D5061" t="s">
        <v>170</v>
      </c>
      <c r="E5061" t="s">
        <v>193</v>
      </c>
      <c r="F5061" s="69" t="s">
        <v>208</v>
      </c>
      <c r="G5061" s="69" t="s">
        <v>208</v>
      </c>
      <c r="H5061" s="69" t="s">
        <v>208</v>
      </c>
      <c r="I5061" s="69" t="s">
        <v>208</v>
      </c>
      <c r="J5061" s="64">
        <v>1</v>
      </c>
    </row>
    <row r="5062" spans="1:10" x14ac:dyDescent="0.25">
      <c r="A5062" s="3" t="str">
        <f t="shared" si="79"/>
        <v>Load Control GroupSDP-HD6/17/2021 (5:00pm-6:00pm)21</v>
      </c>
      <c r="B5062" t="s">
        <v>71</v>
      </c>
      <c r="C5062" t="s">
        <v>112</v>
      </c>
      <c r="D5062" t="s">
        <v>170</v>
      </c>
      <c r="E5062" t="s">
        <v>194</v>
      </c>
      <c r="F5062" s="69" t="s">
        <v>208</v>
      </c>
      <c r="G5062" s="69" t="s">
        <v>208</v>
      </c>
      <c r="H5062" s="69" t="s">
        <v>208</v>
      </c>
      <c r="I5062" s="69" t="s">
        <v>208</v>
      </c>
      <c r="J5062" s="64">
        <v>1</v>
      </c>
    </row>
    <row r="5063" spans="1:10" x14ac:dyDescent="0.25">
      <c r="A5063" s="3" t="str">
        <f t="shared" si="79"/>
        <v>Load Control GroupSDP-HD6/17/2021 (5:00pm-6:00pm)22</v>
      </c>
      <c r="B5063" t="s">
        <v>71</v>
      </c>
      <c r="C5063" t="s">
        <v>112</v>
      </c>
      <c r="D5063" t="s">
        <v>170</v>
      </c>
      <c r="E5063" t="s">
        <v>195</v>
      </c>
      <c r="F5063" s="69" t="s">
        <v>208</v>
      </c>
      <c r="G5063" s="69" t="s">
        <v>208</v>
      </c>
      <c r="H5063" s="69" t="s">
        <v>208</v>
      </c>
      <c r="I5063" s="69" t="s">
        <v>208</v>
      </c>
      <c r="J5063" s="64">
        <v>1</v>
      </c>
    </row>
    <row r="5064" spans="1:10" x14ac:dyDescent="0.25">
      <c r="A5064" s="3" t="str">
        <f t="shared" si="79"/>
        <v>Load Control GroupSDP-HD6/17/2021 (5:00pm-6:00pm)23</v>
      </c>
      <c r="B5064" t="s">
        <v>71</v>
      </c>
      <c r="C5064" t="s">
        <v>112</v>
      </c>
      <c r="D5064" t="s">
        <v>170</v>
      </c>
      <c r="E5064" t="s">
        <v>196</v>
      </c>
      <c r="F5064" s="69" t="s">
        <v>208</v>
      </c>
      <c r="G5064" s="69" t="s">
        <v>208</v>
      </c>
      <c r="H5064" s="69" t="s">
        <v>208</v>
      </c>
      <c r="I5064" s="69" t="s">
        <v>208</v>
      </c>
      <c r="J5064" s="64">
        <v>1</v>
      </c>
    </row>
    <row r="5065" spans="1:10" x14ac:dyDescent="0.25">
      <c r="A5065" s="3" t="str">
        <f t="shared" si="79"/>
        <v>Load Control GroupSDP-HD6/17/2021 (5:00pm-6:00pm)24</v>
      </c>
      <c r="B5065" t="s">
        <v>71</v>
      </c>
      <c r="C5065" t="s">
        <v>112</v>
      </c>
      <c r="D5065" t="s">
        <v>170</v>
      </c>
      <c r="E5065" t="s">
        <v>197</v>
      </c>
      <c r="F5065" s="69" t="s">
        <v>208</v>
      </c>
      <c r="G5065" s="69" t="s">
        <v>208</v>
      </c>
      <c r="H5065" s="69" t="s">
        <v>208</v>
      </c>
      <c r="I5065" s="69" t="s">
        <v>208</v>
      </c>
      <c r="J5065" s="64">
        <v>1</v>
      </c>
    </row>
    <row r="5066" spans="1:10" x14ac:dyDescent="0.25">
      <c r="A5066" s="3" t="str">
        <f t="shared" si="79"/>
        <v>Load Control GroupSDP-HD7/9/2021 (5:50pm-8:55pm)1</v>
      </c>
      <c r="B5066" t="s">
        <v>71</v>
      </c>
      <c r="C5066" t="s">
        <v>112</v>
      </c>
      <c r="D5066" t="s">
        <v>171</v>
      </c>
      <c r="E5066" t="s">
        <v>174</v>
      </c>
      <c r="F5066" s="69" t="s">
        <v>208</v>
      </c>
      <c r="G5066" s="69" t="s">
        <v>208</v>
      </c>
      <c r="H5066" s="69" t="s">
        <v>208</v>
      </c>
      <c r="I5066" s="69" t="s">
        <v>208</v>
      </c>
      <c r="J5066" s="64">
        <v>1</v>
      </c>
    </row>
    <row r="5067" spans="1:10" x14ac:dyDescent="0.25">
      <c r="A5067" s="3" t="str">
        <f t="shared" si="79"/>
        <v>Load Control GroupSDP-HD7/9/2021 (5:50pm-8:55pm)2</v>
      </c>
      <c r="B5067" t="s">
        <v>71</v>
      </c>
      <c r="C5067" t="s">
        <v>112</v>
      </c>
      <c r="D5067" t="s">
        <v>171</v>
      </c>
      <c r="E5067" t="s">
        <v>175</v>
      </c>
      <c r="F5067" s="69" t="s">
        <v>208</v>
      </c>
      <c r="G5067" s="69" t="s">
        <v>208</v>
      </c>
      <c r="H5067" s="69" t="s">
        <v>208</v>
      </c>
      <c r="I5067" s="69" t="s">
        <v>208</v>
      </c>
      <c r="J5067" s="64">
        <v>1</v>
      </c>
    </row>
    <row r="5068" spans="1:10" x14ac:dyDescent="0.25">
      <c r="A5068" s="3" t="str">
        <f t="shared" si="79"/>
        <v>Load Control GroupSDP-HD7/9/2021 (5:50pm-8:55pm)3</v>
      </c>
      <c r="B5068" t="s">
        <v>71</v>
      </c>
      <c r="C5068" t="s">
        <v>112</v>
      </c>
      <c r="D5068" t="s">
        <v>171</v>
      </c>
      <c r="E5068" t="s">
        <v>176</v>
      </c>
      <c r="F5068" s="69" t="s">
        <v>208</v>
      </c>
      <c r="G5068" s="69" t="s">
        <v>208</v>
      </c>
      <c r="H5068" s="69" t="s">
        <v>208</v>
      </c>
      <c r="I5068" s="69" t="s">
        <v>208</v>
      </c>
      <c r="J5068" s="64">
        <v>1</v>
      </c>
    </row>
    <row r="5069" spans="1:10" x14ac:dyDescent="0.25">
      <c r="A5069" s="3" t="str">
        <f t="shared" si="79"/>
        <v>Load Control GroupSDP-HD7/9/2021 (5:50pm-8:55pm)4</v>
      </c>
      <c r="B5069" t="s">
        <v>71</v>
      </c>
      <c r="C5069" t="s">
        <v>112</v>
      </c>
      <c r="D5069" t="s">
        <v>171</v>
      </c>
      <c r="E5069" t="s">
        <v>177</v>
      </c>
      <c r="F5069" s="69" t="s">
        <v>208</v>
      </c>
      <c r="G5069" s="69" t="s">
        <v>208</v>
      </c>
      <c r="H5069" s="69" t="s">
        <v>208</v>
      </c>
      <c r="I5069" s="69" t="s">
        <v>208</v>
      </c>
      <c r="J5069" s="64">
        <v>1</v>
      </c>
    </row>
    <row r="5070" spans="1:10" x14ac:dyDescent="0.25">
      <c r="A5070" s="3" t="str">
        <f t="shared" si="79"/>
        <v>Load Control GroupSDP-HD7/9/2021 (5:50pm-8:55pm)5</v>
      </c>
      <c r="B5070" t="s">
        <v>71</v>
      </c>
      <c r="C5070" t="s">
        <v>112</v>
      </c>
      <c r="D5070" t="s">
        <v>171</v>
      </c>
      <c r="E5070" t="s">
        <v>178</v>
      </c>
      <c r="F5070" s="69" t="s">
        <v>208</v>
      </c>
      <c r="G5070" s="69" t="s">
        <v>208</v>
      </c>
      <c r="H5070" s="69" t="s">
        <v>208</v>
      </c>
      <c r="I5070" s="69" t="s">
        <v>208</v>
      </c>
      <c r="J5070" s="64">
        <v>1</v>
      </c>
    </row>
    <row r="5071" spans="1:10" x14ac:dyDescent="0.25">
      <c r="A5071" s="3" t="str">
        <f t="shared" si="79"/>
        <v>Load Control GroupSDP-HD7/9/2021 (5:50pm-8:55pm)6</v>
      </c>
      <c r="B5071" t="s">
        <v>71</v>
      </c>
      <c r="C5071" t="s">
        <v>112</v>
      </c>
      <c r="D5071" t="s">
        <v>171</v>
      </c>
      <c r="E5071" t="s">
        <v>179</v>
      </c>
      <c r="F5071" s="69" t="s">
        <v>208</v>
      </c>
      <c r="G5071" s="69" t="s">
        <v>208</v>
      </c>
      <c r="H5071" s="69" t="s">
        <v>208</v>
      </c>
      <c r="I5071" s="69" t="s">
        <v>208</v>
      </c>
      <c r="J5071" s="64">
        <v>1</v>
      </c>
    </row>
    <row r="5072" spans="1:10" x14ac:dyDescent="0.25">
      <c r="A5072" s="3" t="str">
        <f t="shared" si="79"/>
        <v>Load Control GroupSDP-HD7/9/2021 (5:50pm-8:55pm)7</v>
      </c>
      <c r="B5072" t="s">
        <v>71</v>
      </c>
      <c r="C5072" t="s">
        <v>112</v>
      </c>
      <c r="D5072" t="s">
        <v>171</v>
      </c>
      <c r="E5072" t="s">
        <v>180</v>
      </c>
      <c r="F5072" s="69" t="s">
        <v>208</v>
      </c>
      <c r="G5072" s="69" t="s">
        <v>208</v>
      </c>
      <c r="H5072" s="69" t="s">
        <v>208</v>
      </c>
      <c r="I5072" s="69" t="s">
        <v>208</v>
      </c>
      <c r="J5072" s="64">
        <v>1</v>
      </c>
    </row>
    <row r="5073" spans="1:10" x14ac:dyDescent="0.25">
      <c r="A5073" s="3" t="str">
        <f t="shared" si="79"/>
        <v>Load Control GroupSDP-HD7/9/2021 (5:50pm-8:55pm)8</v>
      </c>
      <c r="B5073" t="s">
        <v>71</v>
      </c>
      <c r="C5073" t="s">
        <v>112</v>
      </c>
      <c r="D5073" t="s">
        <v>171</v>
      </c>
      <c r="E5073" t="s">
        <v>181</v>
      </c>
      <c r="F5073" s="69" t="s">
        <v>208</v>
      </c>
      <c r="G5073" s="69" t="s">
        <v>208</v>
      </c>
      <c r="H5073" s="69" t="s">
        <v>208</v>
      </c>
      <c r="I5073" s="69" t="s">
        <v>208</v>
      </c>
      <c r="J5073" s="64">
        <v>1</v>
      </c>
    </row>
    <row r="5074" spans="1:10" x14ac:dyDescent="0.25">
      <c r="A5074" s="3" t="str">
        <f t="shared" si="79"/>
        <v>Load Control GroupSDP-HD7/9/2021 (5:50pm-8:55pm)9</v>
      </c>
      <c r="B5074" t="s">
        <v>71</v>
      </c>
      <c r="C5074" t="s">
        <v>112</v>
      </c>
      <c r="D5074" t="s">
        <v>171</v>
      </c>
      <c r="E5074" t="s">
        <v>182</v>
      </c>
      <c r="F5074" s="69" t="s">
        <v>208</v>
      </c>
      <c r="G5074" s="69" t="s">
        <v>208</v>
      </c>
      <c r="H5074" s="69" t="s">
        <v>208</v>
      </c>
      <c r="I5074" s="69" t="s">
        <v>208</v>
      </c>
      <c r="J5074" s="64">
        <v>1</v>
      </c>
    </row>
    <row r="5075" spans="1:10" x14ac:dyDescent="0.25">
      <c r="A5075" s="3" t="str">
        <f t="shared" si="79"/>
        <v>Load Control GroupSDP-HD7/9/2021 (5:50pm-8:55pm)10</v>
      </c>
      <c r="B5075" t="s">
        <v>71</v>
      </c>
      <c r="C5075" t="s">
        <v>112</v>
      </c>
      <c r="D5075" t="s">
        <v>171</v>
      </c>
      <c r="E5075" t="s">
        <v>183</v>
      </c>
      <c r="F5075" s="69" t="s">
        <v>208</v>
      </c>
      <c r="G5075" s="69" t="s">
        <v>208</v>
      </c>
      <c r="H5075" s="69" t="s">
        <v>208</v>
      </c>
      <c r="I5075" s="69" t="s">
        <v>208</v>
      </c>
      <c r="J5075" s="64">
        <v>1</v>
      </c>
    </row>
    <row r="5076" spans="1:10" x14ac:dyDescent="0.25">
      <c r="A5076" s="3" t="str">
        <f t="shared" si="79"/>
        <v>Load Control GroupSDP-HD7/9/2021 (5:50pm-8:55pm)11</v>
      </c>
      <c r="B5076" t="s">
        <v>71</v>
      </c>
      <c r="C5076" t="s">
        <v>112</v>
      </c>
      <c r="D5076" t="s">
        <v>171</v>
      </c>
      <c r="E5076" t="s">
        <v>184</v>
      </c>
      <c r="F5076" s="69" t="s">
        <v>208</v>
      </c>
      <c r="G5076" s="69" t="s">
        <v>208</v>
      </c>
      <c r="H5076" s="69" t="s">
        <v>208</v>
      </c>
      <c r="I5076" s="69" t="s">
        <v>208</v>
      </c>
      <c r="J5076" s="64">
        <v>1</v>
      </c>
    </row>
    <row r="5077" spans="1:10" x14ac:dyDescent="0.25">
      <c r="A5077" s="3" t="str">
        <f t="shared" si="79"/>
        <v>Load Control GroupSDP-HD7/9/2021 (5:50pm-8:55pm)12</v>
      </c>
      <c r="B5077" t="s">
        <v>71</v>
      </c>
      <c r="C5077" t="s">
        <v>112</v>
      </c>
      <c r="D5077" t="s">
        <v>171</v>
      </c>
      <c r="E5077" t="s">
        <v>185</v>
      </c>
      <c r="F5077" s="69" t="s">
        <v>208</v>
      </c>
      <c r="G5077" s="69" t="s">
        <v>208</v>
      </c>
      <c r="H5077" s="69" t="s">
        <v>208</v>
      </c>
      <c r="I5077" s="69" t="s">
        <v>208</v>
      </c>
      <c r="J5077" s="64">
        <v>1</v>
      </c>
    </row>
    <row r="5078" spans="1:10" x14ac:dyDescent="0.25">
      <c r="A5078" s="3" t="str">
        <f t="shared" si="79"/>
        <v>Load Control GroupSDP-HD7/9/2021 (5:50pm-8:55pm)13</v>
      </c>
      <c r="B5078" t="s">
        <v>71</v>
      </c>
      <c r="C5078" t="s">
        <v>112</v>
      </c>
      <c r="D5078" t="s">
        <v>171</v>
      </c>
      <c r="E5078" t="s">
        <v>186</v>
      </c>
      <c r="F5078" s="69" t="s">
        <v>208</v>
      </c>
      <c r="G5078" s="69" t="s">
        <v>208</v>
      </c>
      <c r="H5078" s="69" t="s">
        <v>208</v>
      </c>
      <c r="I5078" s="69" t="s">
        <v>208</v>
      </c>
      <c r="J5078" s="64">
        <v>1</v>
      </c>
    </row>
    <row r="5079" spans="1:10" x14ac:dyDescent="0.25">
      <c r="A5079" s="3" t="str">
        <f t="shared" si="79"/>
        <v>Load Control GroupSDP-HD7/9/2021 (5:50pm-8:55pm)14</v>
      </c>
      <c r="B5079" t="s">
        <v>71</v>
      </c>
      <c r="C5079" t="s">
        <v>112</v>
      </c>
      <c r="D5079" t="s">
        <v>171</v>
      </c>
      <c r="E5079" t="s">
        <v>187</v>
      </c>
      <c r="F5079" s="69" t="s">
        <v>208</v>
      </c>
      <c r="G5079" s="69" t="s">
        <v>208</v>
      </c>
      <c r="H5079" s="69" t="s">
        <v>208</v>
      </c>
      <c r="I5079" s="69" t="s">
        <v>208</v>
      </c>
      <c r="J5079" s="64">
        <v>1</v>
      </c>
    </row>
    <row r="5080" spans="1:10" x14ac:dyDescent="0.25">
      <c r="A5080" s="3" t="str">
        <f t="shared" si="79"/>
        <v>Load Control GroupSDP-HD7/9/2021 (5:50pm-8:55pm)15</v>
      </c>
      <c r="B5080" t="s">
        <v>71</v>
      </c>
      <c r="C5080" t="s">
        <v>112</v>
      </c>
      <c r="D5080" t="s">
        <v>171</v>
      </c>
      <c r="E5080" t="s">
        <v>188</v>
      </c>
      <c r="F5080" s="69" t="s">
        <v>208</v>
      </c>
      <c r="G5080" s="69" t="s">
        <v>208</v>
      </c>
      <c r="H5080" s="69" t="s">
        <v>208</v>
      </c>
      <c r="I5080" s="69" t="s">
        <v>208</v>
      </c>
      <c r="J5080" s="64">
        <v>1</v>
      </c>
    </row>
    <row r="5081" spans="1:10" x14ac:dyDescent="0.25">
      <c r="A5081" s="3" t="str">
        <f t="shared" si="79"/>
        <v>Load Control GroupSDP-HD7/9/2021 (5:50pm-8:55pm)16</v>
      </c>
      <c r="B5081" t="s">
        <v>71</v>
      </c>
      <c r="C5081" t="s">
        <v>112</v>
      </c>
      <c r="D5081" t="s">
        <v>171</v>
      </c>
      <c r="E5081" t="s">
        <v>189</v>
      </c>
      <c r="F5081" s="69" t="s">
        <v>208</v>
      </c>
      <c r="G5081" s="69" t="s">
        <v>208</v>
      </c>
      <c r="H5081" s="69" t="s">
        <v>208</v>
      </c>
      <c r="I5081" s="69" t="s">
        <v>208</v>
      </c>
      <c r="J5081" s="64">
        <v>1</v>
      </c>
    </row>
    <row r="5082" spans="1:10" x14ac:dyDescent="0.25">
      <c r="A5082" s="3" t="str">
        <f t="shared" si="79"/>
        <v>Load Control GroupSDP-HD7/9/2021 (5:50pm-8:55pm)17</v>
      </c>
      <c r="B5082" t="s">
        <v>71</v>
      </c>
      <c r="C5082" t="s">
        <v>112</v>
      </c>
      <c r="D5082" t="s">
        <v>171</v>
      </c>
      <c r="E5082" t="s">
        <v>190</v>
      </c>
      <c r="F5082" s="69" t="s">
        <v>208</v>
      </c>
      <c r="G5082" s="69" t="s">
        <v>208</v>
      </c>
      <c r="H5082" s="69" t="s">
        <v>208</v>
      </c>
      <c r="I5082" s="69" t="s">
        <v>208</v>
      </c>
      <c r="J5082" s="64">
        <v>1</v>
      </c>
    </row>
    <row r="5083" spans="1:10" x14ac:dyDescent="0.25">
      <c r="A5083" s="3" t="str">
        <f t="shared" si="79"/>
        <v>Load Control GroupSDP-HD7/9/2021 (5:50pm-8:55pm)18</v>
      </c>
      <c r="B5083" t="s">
        <v>71</v>
      </c>
      <c r="C5083" t="s">
        <v>112</v>
      </c>
      <c r="D5083" t="s">
        <v>171</v>
      </c>
      <c r="E5083" t="s">
        <v>191</v>
      </c>
      <c r="F5083" s="69" t="s">
        <v>208</v>
      </c>
      <c r="G5083" s="69" t="s">
        <v>208</v>
      </c>
      <c r="H5083" s="69" t="s">
        <v>208</v>
      </c>
      <c r="I5083" s="69" t="s">
        <v>208</v>
      </c>
      <c r="J5083" s="64">
        <v>1</v>
      </c>
    </row>
    <row r="5084" spans="1:10" x14ac:dyDescent="0.25">
      <c r="A5084" s="3" t="str">
        <f t="shared" si="79"/>
        <v>Load Control GroupSDP-HD7/9/2021 (5:50pm-8:55pm)19</v>
      </c>
      <c r="B5084" t="s">
        <v>71</v>
      </c>
      <c r="C5084" t="s">
        <v>112</v>
      </c>
      <c r="D5084" t="s">
        <v>171</v>
      </c>
      <c r="E5084" t="s">
        <v>192</v>
      </c>
      <c r="F5084" s="69" t="s">
        <v>208</v>
      </c>
      <c r="G5084" s="69" t="s">
        <v>208</v>
      </c>
      <c r="H5084" s="69" t="s">
        <v>208</v>
      </c>
      <c r="I5084" s="69" t="s">
        <v>208</v>
      </c>
      <c r="J5084" s="64">
        <v>1</v>
      </c>
    </row>
    <row r="5085" spans="1:10" x14ac:dyDescent="0.25">
      <c r="A5085" s="3" t="str">
        <f t="shared" si="79"/>
        <v>Load Control GroupSDP-HD7/9/2021 (5:50pm-8:55pm)20</v>
      </c>
      <c r="B5085" t="s">
        <v>71</v>
      </c>
      <c r="C5085" t="s">
        <v>112</v>
      </c>
      <c r="D5085" t="s">
        <v>171</v>
      </c>
      <c r="E5085" t="s">
        <v>193</v>
      </c>
      <c r="F5085" s="69" t="s">
        <v>208</v>
      </c>
      <c r="G5085" s="69" t="s">
        <v>208</v>
      </c>
      <c r="H5085" s="69" t="s">
        <v>208</v>
      </c>
      <c r="I5085" s="69" t="s">
        <v>208</v>
      </c>
      <c r="J5085" s="64">
        <v>1</v>
      </c>
    </row>
    <row r="5086" spans="1:10" x14ac:dyDescent="0.25">
      <c r="A5086" s="3" t="str">
        <f t="shared" si="79"/>
        <v>Load Control GroupSDP-HD7/9/2021 (5:50pm-8:55pm)21</v>
      </c>
      <c r="B5086" t="s">
        <v>71</v>
      </c>
      <c r="C5086" t="s">
        <v>112</v>
      </c>
      <c r="D5086" t="s">
        <v>171</v>
      </c>
      <c r="E5086" t="s">
        <v>194</v>
      </c>
      <c r="F5086" s="69" t="s">
        <v>208</v>
      </c>
      <c r="G5086" s="69" t="s">
        <v>208</v>
      </c>
      <c r="H5086" s="69" t="s">
        <v>208</v>
      </c>
      <c r="I5086" s="69" t="s">
        <v>208</v>
      </c>
      <c r="J5086" s="64">
        <v>1</v>
      </c>
    </row>
    <row r="5087" spans="1:10" x14ac:dyDescent="0.25">
      <c r="A5087" s="3" t="str">
        <f t="shared" si="79"/>
        <v>Load Control GroupSDP-HD7/9/2021 (5:50pm-8:55pm)22</v>
      </c>
      <c r="B5087" t="s">
        <v>71</v>
      </c>
      <c r="C5087" t="s">
        <v>112</v>
      </c>
      <c r="D5087" t="s">
        <v>171</v>
      </c>
      <c r="E5087" t="s">
        <v>195</v>
      </c>
      <c r="F5087" s="69" t="s">
        <v>208</v>
      </c>
      <c r="G5087" s="69" t="s">
        <v>208</v>
      </c>
      <c r="H5087" s="69" t="s">
        <v>208</v>
      </c>
      <c r="I5087" s="69" t="s">
        <v>208</v>
      </c>
      <c r="J5087" s="64">
        <v>1</v>
      </c>
    </row>
    <row r="5088" spans="1:10" x14ac:dyDescent="0.25">
      <c r="A5088" s="3" t="str">
        <f t="shared" si="79"/>
        <v>Load Control GroupSDP-HD7/9/2021 (5:50pm-8:55pm)23</v>
      </c>
      <c r="B5088" t="s">
        <v>71</v>
      </c>
      <c r="C5088" t="s">
        <v>112</v>
      </c>
      <c r="D5088" t="s">
        <v>171</v>
      </c>
      <c r="E5088" t="s">
        <v>196</v>
      </c>
      <c r="F5088" s="69" t="s">
        <v>208</v>
      </c>
      <c r="G5088" s="69" t="s">
        <v>208</v>
      </c>
      <c r="H5088" s="69" t="s">
        <v>208</v>
      </c>
      <c r="I5088" s="69" t="s">
        <v>208</v>
      </c>
      <c r="J5088" s="64">
        <v>1</v>
      </c>
    </row>
    <row r="5089" spans="1:10" x14ac:dyDescent="0.25">
      <c r="A5089" s="3" t="str">
        <f t="shared" si="79"/>
        <v>Load Control GroupSDP-HD7/9/2021 (5:50pm-8:55pm)24</v>
      </c>
      <c r="B5089" t="s">
        <v>71</v>
      </c>
      <c r="C5089" t="s">
        <v>112</v>
      </c>
      <c r="D5089" t="s">
        <v>171</v>
      </c>
      <c r="E5089" t="s">
        <v>197</v>
      </c>
      <c r="F5089" s="69" t="s">
        <v>208</v>
      </c>
      <c r="G5089" s="69" t="s">
        <v>208</v>
      </c>
      <c r="H5089" s="69" t="s">
        <v>208</v>
      </c>
      <c r="I5089" s="69" t="s">
        <v>208</v>
      </c>
      <c r="J5089" s="64">
        <v>1</v>
      </c>
    </row>
    <row r="5090" spans="1:10" x14ac:dyDescent="0.25">
      <c r="A5090" s="3" t="str">
        <f t="shared" si="79"/>
        <v>Load Control GroupSDP-HD8/27/2021 (5:00pm-6:00pm)1</v>
      </c>
      <c r="B5090" t="s">
        <v>71</v>
      </c>
      <c r="C5090" t="s">
        <v>112</v>
      </c>
      <c r="D5090" t="s">
        <v>172</v>
      </c>
      <c r="E5090" t="s">
        <v>174</v>
      </c>
      <c r="F5090" s="69" t="s">
        <v>208</v>
      </c>
      <c r="G5090" s="69" t="s">
        <v>208</v>
      </c>
      <c r="H5090" s="69" t="s">
        <v>208</v>
      </c>
      <c r="I5090" s="69" t="s">
        <v>208</v>
      </c>
      <c r="J5090" s="64">
        <v>1</v>
      </c>
    </row>
    <row r="5091" spans="1:10" x14ac:dyDescent="0.25">
      <c r="A5091" s="3" t="str">
        <f t="shared" si="79"/>
        <v>Load Control GroupSDP-HD8/27/2021 (5:00pm-6:00pm)2</v>
      </c>
      <c r="B5091" t="s">
        <v>71</v>
      </c>
      <c r="C5091" t="s">
        <v>112</v>
      </c>
      <c r="D5091" t="s">
        <v>172</v>
      </c>
      <c r="E5091" t="s">
        <v>175</v>
      </c>
      <c r="F5091" s="69" t="s">
        <v>208</v>
      </c>
      <c r="G5091" s="69" t="s">
        <v>208</v>
      </c>
      <c r="H5091" s="69" t="s">
        <v>208</v>
      </c>
      <c r="I5091" s="69" t="s">
        <v>208</v>
      </c>
      <c r="J5091" s="64">
        <v>1</v>
      </c>
    </row>
    <row r="5092" spans="1:10" x14ac:dyDescent="0.25">
      <c r="A5092" s="3" t="str">
        <f t="shared" si="79"/>
        <v>Load Control GroupSDP-HD8/27/2021 (5:00pm-6:00pm)3</v>
      </c>
      <c r="B5092" t="s">
        <v>71</v>
      </c>
      <c r="C5092" t="s">
        <v>112</v>
      </c>
      <c r="D5092" t="s">
        <v>172</v>
      </c>
      <c r="E5092" t="s">
        <v>176</v>
      </c>
      <c r="F5092" s="69" t="s">
        <v>208</v>
      </c>
      <c r="G5092" s="69" t="s">
        <v>208</v>
      </c>
      <c r="H5092" s="69" t="s">
        <v>208</v>
      </c>
      <c r="I5092" s="69" t="s">
        <v>208</v>
      </c>
      <c r="J5092" s="64">
        <v>1</v>
      </c>
    </row>
    <row r="5093" spans="1:10" x14ac:dyDescent="0.25">
      <c r="A5093" s="3" t="str">
        <f t="shared" si="79"/>
        <v>Load Control GroupSDP-HD8/27/2021 (5:00pm-6:00pm)4</v>
      </c>
      <c r="B5093" t="s">
        <v>71</v>
      </c>
      <c r="C5093" t="s">
        <v>112</v>
      </c>
      <c r="D5093" t="s">
        <v>172</v>
      </c>
      <c r="E5093" t="s">
        <v>177</v>
      </c>
      <c r="F5093" s="69" t="s">
        <v>208</v>
      </c>
      <c r="G5093" s="69" t="s">
        <v>208</v>
      </c>
      <c r="H5093" s="69" t="s">
        <v>208</v>
      </c>
      <c r="I5093" s="69" t="s">
        <v>208</v>
      </c>
      <c r="J5093" s="64">
        <v>1</v>
      </c>
    </row>
    <row r="5094" spans="1:10" x14ac:dyDescent="0.25">
      <c r="A5094" s="3" t="str">
        <f t="shared" si="79"/>
        <v>Load Control GroupSDP-HD8/27/2021 (5:00pm-6:00pm)5</v>
      </c>
      <c r="B5094" t="s">
        <v>71</v>
      </c>
      <c r="C5094" t="s">
        <v>112</v>
      </c>
      <c r="D5094" t="s">
        <v>172</v>
      </c>
      <c r="E5094" t="s">
        <v>178</v>
      </c>
      <c r="F5094" s="69" t="s">
        <v>208</v>
      </c>
      <c r="G5094" s="69" t="s">
        <v>208</v>
      </c>
      <c r="H5094" s="69" t="s">
        <v>208</v>
      </c>
      <c r="I5094" s="69" t="s">
        <v>208</v>
      </c>
      <c r="J5094" s="64">
        <v>1</v>
      </c>
    </row>
    <row r="5095" spans="1:10" x14ac:dyDescent="0.25">
      <c r="A5095" s="3" t="str">
        <f t="shared" si="79"/>
        <v>Load Control GroupSDP-HD8/27/2021 (5:00pm-6:00pm)6</v>
      </c>
      <c r="B5095" t="s">
        <v>71</v>
      </c>
      <c r="C5095" t="s">
        <v>112</v>
      </c>
      <c r="D5095" t="s">
        <v>172</v>
      </c>
      <c r="E5095" t="s">
        <v>179</v>
      </c>
      <c r="F5095" s="69" t="s">
        <v>208</v>
      </c>
      <c r="G5095" s="69" t="s">
        <v>208</v>
      </c>
      <c r="H5095" s="69" t="s">
        <v>208</v>
      </c>
      <c r="I5095" s="69" t="s">
        <v>208</v>
      </c>
      <c r="J5095" s="64">
        <v>1</v>
      </c>
    </row>
    <row r="5096" spans="1:10" x14ac:dyDescent="0.25">
      <c r="A5096" s="3" t="str">
        <f t="shared" si="79"/>
        <v>Load Control GroupSDP-HD8/27/2021 (5:00pm-6:00pm)7</v>
      </c>
      <c r="B5096" t="s">
        <v>71</v>
      </c>
      <c r="C5096" t="s">
        <v>112</v>
      </c>
      <c r="D5096" t="s">
        <v>172</v>
      </c>
      <c r="E5096" t="s">
        <v>180</v>
      </c>
      <c r="F5096" s="69" t="s">
        <v>208</v>
      </c>
      <c r="G5096" s="69" t="s">
        <v>208</v>
      </c>
      <c r="H5096" s="69" t="s">
        <v>208</v>
      </c>
      <c r="I5096" s="69" t="s">
        <v>208</v>
      </c>
      <c r="J5096" s="64">
        <v>1</v>
      </c>
    </row>
    <row r="5097" spans="1:10" x14ac:dyDescent="0.25">
      <c r="A5097" s="3" t="str">
        <f t="shared" si="79"/>
        <v>Load Control GroupSDP-HD8/27/2021 (5:00pm-6:00pm)8</v>
      </c>
      <c r="B5097" t="s">
        <v>71</v>
      </c>
      <c r="C5097" t="s">
        <v>112</v>
      </c>
      <c r="D5097" t="s">
        <v>172</v>
      </c>
      <c r="E5097" t="s">
        <v>181</v>
      </c>
      <c r="F5097" s="69" t="s">
        <v>208</v>
      </c>
      <c r="G5097" s="69" t="s">
        <v>208</v>
      </c>
      <c r="H5097" s="69" t="s">
        <v>208</v>
      </c>
      <c r="I5097" s="69" t="s">
        <v>208</v>
      </c>
      <c r="J5097" s="64">
        <v>1</v>
      </c>
    </row>
    <row r="5098" spans="1:10" x14ac:dyDescent="0.25">
      <c r="A5098" s="3" t="str">
        <f t="shared" si="79"/>
        <v>Load Control GroupSDP-HD8/27/2021 (5:00pm-6:00pm)9</v>
      </c>
      <c r="B5098" t="s">
        <v>71</v>
      </c>
      <c r="C5098" t="s">
        <v>112</v>
      </c>
      <c r="D5098" t="s">
        <v>172</v>
      </c>
      <c r="E5098" t="s">
        <v>182</v>
      </c>
      <c r="F5098" s="69" t="s">
        <v>208</v>
      </c>
      <c r="G5098" s="69" t="s">
        <v>208</v>
      </c>
      <c r="H5098" s="69" t="s">
        <v>208</v>
      </c>
      <c r="I5098" s="69" t="s">
        <v>208</v>
      </c>
      <c r="J5098" s="64">
        <v>1</v>
      </c>
    </row>
    <row r="5099" spans="1:10" x14ac:dyDescent="0.25">
      <c r="A5099" s="3" t="str">
        <f t="shared" si="79"/>
        <v>Load Control GroupSDP-HD8/27/2021 (5:00pm-6:00pm)10</v>
      </c>
      <c r="B5099" t="s">
        <v>71</v>
      </c>
      <c r="C5099" t="s">
        <v>112</v>
      </c>
      <c r="D5099" t="s">
        <v>172</v>
      </c>
      <c r="E5099" t="s">
        <v>183</v>
      </c>
      <c r="F5099" s="69" t="s">
        <v>208</v>
      </c>
      <c r="G5099" s="69" t="s">
        <v>208</v>
      </c>
      <c r="H5099" s="69" t="s">
        <v>208</v>
      </c>
      <c r="I5099" s="69" t="s">
        <v>208</v>
      </c>
      <c r="J5099" s="64">
        <v>1</v>
      </c>
    </row>
    <row r="5100" spans="1:10" x14ac:dyDescent="0.25">
      <c r="A5100" s="3" t="str">
        <f t="shared" si="79"/>
        <v>Load Control GroupSDP-HD8/27/2021 (5:00pm-6:00pm)11</v>
      </c>
      <c r="B5100" t="s">
        <v>71</v>
      </c>
      <c r="C5100" t="s">
        <v>112</v>
      </c>
      <c r="D5100" t="s">
        <v>172</v>
      </c>
      <c r="E5100" t="s">
        <v>184</v>
      </c>
      <c r="F5100" s="69" t="s">
        <v>208</v>
      </c>
      <c r="G5100" s="69" t="s">
        <v>208</v>
      </c>
      <c r="H5100" s="69" t="s">
        <v>208</v>
      </c>
      <c r="I5100" s="69" t="s">
        <v>208</v>
      </c>
      <c r="J5100" s="64">
        <v>1</v>
      </c>
    </row>
    <row r="5101" spans="1:10" x14ac:dyDescent="0.25">
      <c r="A5101" s="3" t="str">
        <f t="shared" si="79"/>
        <v>Load Control GroupSDP-HD8/27/2021 (5:00pm-6:00pm)12</v>
      </c>
      <c r="B5101" t="s">
        <v>71</v>
      </c>
      <c r="C5101" t="s">
        <v>112</v>
      </c>
      <c r="D5101" t="s">
        <v>172</v>
      </c>
      <c r="E5101" t="s">
        <v>185</v>
      </c>
      <c r="F5101" s="69" t="s">
        <v>208</v>
      </c>
      <c r="G5101" s="69" t="s">
        <v>208</v>
      </c>
      <c r="H5101" s="69" t="s">
        <v>208</v>
      </c>
      <c r="I5101" s="69" t="s">
        <v>208</v>
      </c>
      <c r="J5101" s="64">
        <v>1</v>
      </c>
    </row>
    <row r="5102" spans="1:10" x14ac:dyDescent="0.25">
      <c r="A5102" s="3" t="str">
        <f t="shared" si="79"/>
        <v>Load Control GroupSDP-HD8/27/2021 (5:00pm-6:00pm)13</v>
      </c>
      <c r="B5102" t="s">
        <v>71</v>
      </c>
      <c r="C5102" t="s">
        <v>112</v>
      </c>
      <c r="D5102" t="s">
        <v>172</v>
      </c>
      <c r="E5102" t="s">
        <v>186</v>
      </c>
      <c r="F5102" s="69" t="s">
        <v>208</v>
      </c>
      <c r="G5102" s="69" t="s">
        <v>208</v>
      </c>
      <c r="H5102" s="69" t="s">
        <v>208</v>
      </c>
      <c r="I5102" s="69" t="s">
        <v>208</v>
      </c>
      <c r="J5102" s="64">
        <v>1</v>
      </c>
    </row>
    <row r="5103" spans="1:10" x14ac:dyDescent="0.25">
      <c r="A5103" s="3" t="str">
        <f t="shared" si="79"/>
        <v>Load Control GroupSDP-HD8/27/2021 (5:00pm-6:00pm)14</v>
      </c>
      <c r="B5103" t="s">
        <v>71</v>
      </c>
      <c r="C5103" t="s">
        <v>112</v>
      </c>
      <c r="D5103" t="s">
        <v>172</v>
      </c>
      <c r="E5103" t="s">
        <v>187</v>
      </c>
      <c r="F5103" s="69" t="s">
        <v>208</v>
      </c>
      <c r="G5103" s="69" t="s">
        <v>208</v>
      </c>
      <c r="H5103" s="69" t="s">
        <v>208</v>
      </c>
      <c r="I5103" s="69" t="s">
        <v>208</v>
      </c>
      <c r="J5103" s="64">
        <v>1</v>
      </c>
    </row>
    <row r="5104" spans="1:10" x14ac:dyDescent="0.25">
      <c r="A5104" s="3" t="str">
        <f t="shared" si="79"/>
        <v>Load Control GroupSDP-HD8/27/2021 (5:00pm-6:00pm)15</v>
      </c>
      <c r="B5104" t="s">
        <v>71</v>
      </c>
      <c r="C5104" t="s">
        <v>112</v>
      </c>
      <c r="D5104" t="s">
        <v>172</v>
      </c>
      <c r="E5104" t="s">
        <v>188</v>
      </c>
      <c r="F5104" s="69" t="s">
        <v>208</v>
      </c>
      <c r="G5104" s="69" t="s">
        <v>208</v>
      </c>
      <c r="H5104" s="69" t="s">
        <v>208</v>
      </c>
      <c r="I5104" s="69" t="s">
        <v>208</v>
      </c>
      <c r="J5104" s="64">
        <v>1</v>
      </c>
    </row>
    <row r="5105" spans="1:10" x14ac:dyDescent="0.25">
      <c r="A5105" s="3" t="str">
        <f t="shared" si="79"/>
        <v>Load Control GroupSDP-HD8/27/2021 (5:00pm-6:00pm)16</v>
      </c>
      <c r="B5105" t="s">
        <v>71</v>
      </c>
      <c r="C5105" t="s">
        <v>112</v>
      </c>
      <c r="D5105" t="s">
        <v>172</v>
      </c>
      <c r="E5105" t="s">
        <v>189</v>
      </c>
      <c r="F5105" s="69" t="s">
        <v>208</v>
      </c>
      <c r="G5105" s="69" t="s">
        <v>208</v>
      </c>
      <c r="H5105" s="69" t="s">
        <v>208</v>
      </c>
      <c r="I5105" s="69" t="s">
        <v>208</v>
      </c>
      <c r="J5105" s="64">
        <v>1</v>
      </c>
    </row>
    <row r="5106" spans="1:10" x14ac:dyDescent="0.25">
      <c r="A5106" s="3" t="str">
        <f t="shared" si="79"/>
        <v>Load Control GroupSDP-HD8/27/2021 (5:00pm-6:00pm)17</v>
      </c>
      <c r="B5106" t="s">
        <v>71</v>
      </c>
      <c r="C5106" t="s">
        <v>112</v>
      </c>
      <c r="D5106" t="s">
        <v>172</v>
      </c>
      <c r="E5106" t="s">
        <v>190</v>
      </c>
      <c r="F5106" s="69" t="s">
        <v>208</v>
      </c>
      <c r="G5106" s="69" t="s">
        <v>208</v>
      </c>
      <c r="H5106" s="69" t="s">
        <v>208</v>
      </c>
      <c r="I5106" s="69" t="s">
        <v>208</v>
      </c>
      <c r="J5106" s="64">
        <v>1</v>
      </c>
    </row>
    <row r="5107" spans="1:10" x14ac:dyDescent="0.25">
      <c r="A5107" s="3" t="str">
        <f t="shared" si="79"/>
        <v>Load Control GroupSDP-HD8/27/2021 (5:00pm-6:00pm)18</v>
      </c>
      <c r="B5107" t="s">
        <v>71</v>
      </c>
      <c r="C5107" t="s">
        <v>112</v>
      </c>
      <c r="D5107" t="s">
        <v>172</v>
      </c>
      <c r="E5107" t="s">
        <v>191</v>
      </c>
      <c r="F5107" s="69" t="s">
        <v>208</v>
      </c>
      <c r="G5107" s="69" t="s">
        <v>208</v>
      </c>
      <c r="H5107" s="69" t="s">
        <v>208</v>
      </c>
      <c r="I5107" s="69" t="s">
        <v>208</v>
      </c>
      <c r="J5107" s="64">
        <v>1</v>
      </c>
    </row>
    <row r="5108" spans="1:10" x14ac:dyDescent="0.25">
      <c r="A5108" s="3" t="str">
        <f t="shared" si="79"/>
        <v>Load Control GroupSDP-HD8/27/2021 (5:00pm-6:00pm)19</v>
      </c>
      <c r="B5108" t="s">
        <v>71</v>
      </c>
      <c r="C5108" t="s">
        <v>112</v>
      </c>
      <c r="D5108" t="s">
        <v>172</v>
      </c>
      <c r="E5108" t="s">
        <v>192</v>
      </c>
      <c r="F5108" s="69" t="s">
        <v>208</v>
      </c>
      <c r="G5108" s="69" t="s">
        <v>208</v>
      </c>
      <c r="H5108" s="69" t="s">
        <v>208</v>
      </c>
      <c r="I5108" s="69" t="s">
        <v>208</v>
      </c>
      <c r="J5108" s="64">
        <v>1</v>
      </c>
    </row>
    <row r="5109" spans="1:10" x14ac:dyDescent="0.25">
      <c r="A5109" s="3" t="str">
        <f t="shared" si="79"/>
        <v>Load Control GroupSDP-HD8/27/2021 (5:00pm-6:00pm)20</v>
      </c>
      <c r="B5109" t="s">
        <v>71</v>
      </c>
      <c r="C5109" t="s">
        <v>112</v>
      </c>
      <c r="D5109" t="s">
        <v>172</v>
      </c>
      <c r="E5109" t="s">
        <v>193</v>
      </c>
      <c r="F5109" s="69" t="s">
        <v>208</v>
      </c>
      <c r="G5109" s="69" t="s">
        <v>208</v>
      </c>
      <c r="H5109" s="69" t="s">
        <v>208</v>
      </c>
      <c r="I5109" s="69" t="s">
        <v>208</v>
      </c>
      <c r="J5109" s="64">
        <v>1</v>
      </c>
    </row>
    <row r="5110" spans="1:10" x14ac:dyDescent="0.25">
      <c r="A5110" s="3" t="str">
        <f t="shared" si="79"/>
        <v>Load Control GroupSDP-HD8/27/2021 (5:00pm-6:00pm)21</v>
      </c>
      <c r="B5110" t="s">
        <v>71</v>
      </c>
      <c r="C5110" t="s">
        <v>112</v>
      </c>
      <c r="D5110" t="s">
        <v>172</v>
      </c>
      <c r="E5110" t="s">
        <v>194</v>
      </c>
      <c r="F5110" s="69" t="s">
        <v>208</v>
      </c>
      <c r="G5110" s="69" t="s">
        <v>208</v>
      </c>
      <c r="H5110" s="69" t="s">
        <v>208</v>
      </c>
      <c r="I5110" s="69" t="s">
        <v>208</v>
      </c>
      <c r="J5110" s="64">
        <v>1</v>
      </c>
    </row>
    <row r="5111" spans="1:10" x14ac:dyDescent="0.25">
      <c r="A5111" s="3" t="str">
        <f t="shared" si="79"/>
        <v>Load Control GroupSDP-HD8/27/2021 (5:00pm-6:00pm)22</v>
      </c>
      <c r="B5111" t="s">
        <v>71</v>
      </c>
      <c r="C5111" t="s">
        <v>112</v>
      </c>
      <c r="D5111" t="s">
        <v>172</v>
      </c>
      <c r="E5111" t="s">
        <v>195</v>
      </c>
      <c r="F5111" s="69" t="s">
        <v>208</v>
      </c>
      <c r="G5111" s="69" t="s">
        <v>208</v>
      </c>
      <c r="H5111" s="69" t="s">
        <v>208</v>
      </c>
      <c r="I5111" s="69" t="s">
        <v>208</v>
      </c>
      <c r="J5111" s="64">
        <v>1</v>
      </c>
    </row>
    <row r="5112" spans="1:10" x14ac:dyDescent="0.25">
      <c r="A5112" s="3" t="str">
        <f t="shared" si="79"/>
        <v>Load Control GroupSDP-HD8/27/2021 (5:00pm-6:00pm)23</v>
      </c>
      <c r="B5112" t="s">
        <v>71</v>
      </c>
      <c r="C5112" t="s">
        <v>112</v>
      </c>
      <c r="D5112" t="s">
        <v>172</v>
      </c>
      <c r="E5112" t="s">
        <v>196</v>
      </c>
      <c r="F5112" s="69" t="s">
        <v>208</v>
      </c>
      <c r="G5112" s="69" t="s">
        <v>208</v>
      </c>
      <c r="H5112" s="69" t="s">
        <v>208</v>
      </c>
      <c r="I5112" s="69" t="s">
        <v>208</v>
      </c>
      <c r="J5112" s="64">
        <v>1</v>
      </c>
    </row>
    <row r="5113" spans="1:10" x14ac:dyDescent="0.25">
      <c r="A5113" s="3" t="str">
        <f t="shared" si="79"/>
        <v>Load Control GroupSDP-HD8/27/2021 (5:00pm-6:00pm)24</v>
      </c>
      <c r="B5113" t="s">
        <v>71</v>
      </c>
      <c r="C5113" t="s">
        <v>112</v>
      </c>
      <c r="D5113" t="s">
        <v>172</v>
      </c>
      <c r="E5113" t="s">
        <v>197</v>
      </c>
      <c r="F5113" s="69" t="s">
        <v>208</v>
      </c>
      <c r="G5113" s="69" t="s">
        <v>208</v>
      </c>
      <c r="H5113" s="69" t="s">
        <v>208</v>
      </c>
      <c r="I5113" s="69" t="s">
        <v>208</v>
      </c>
      <c r="J5113" s="64">
        <v>1</v>
      </c>
    </row>
    <row r="5114" spans="1:10" x14ac:dyDescent="0.25">
      <c r="A5114" s="3" t="str">
        <f t="shared" si="79"/>
        <v>Load Control GroupSDP-HD9/9/2021 (3:58pm-5:00pm)1</v>
      </c>
      <c r="B5114" t="s">
        <v>71</v>
      </c>
      <c r="C5114" t="s">
        <v>112</v>
      </c>
      <c r="D5114" t="s">
        <v>173</v>
      </c>
      <c r="E5114" t="s">
        <v>174</v>
      </c>
      <c r="F5114" s="69" t="s">
        <v>208</v>
      </c>
      <c r="G5114" s="69" t="s">
        <v>208</v>
      </c>
      <c r="H5114" s="69" t="s">
        <v>208</v>
      </c>
      <c r="I5114" s="69" t="s">
        <v>208</v>
      </c>
      <c r="J5114" s="64">
        <v>1</v>
      </c>
    </row>
    <row r="5115" spans="1:10" x14ac:dyDescent="0.25">
      <c r="A5115" s="3" t="str">
        <f t="shared" si="79"/>
        <v>Load Control GroupSDP-HD9/9/2021 (3:58pm-5:00pm)2</v>
      </c>
      <c r="B5115" t="s">
        <v>71</v>
      </c>
      <c r="C5115" t="s">
        <v>112</v>
      </c>
      <c r="D5115" t="s">
        <v>173</v>
      </c>
      <c r="E5115" t="s">
        <v>175</v>
      </c>
      <c r="F5115" s="69" t="s">
        <v>208</v>
      </c>
      <c r="G5115" s="69" t="s">
        <v>208</v>
      </c>
      <c r="H5115" s="69" t="s">
        <v>208</v>
      </c>
      <c r="I5115" s="69" t="s">
        <v>208</v>
      </c>
      <c r="J5115" s="64">
        <v>1</v>
      </c>
    </row>
    <row r="5116" spans="1:10" x14ac:dyDescent="0.25">
      <c r="A5116" s="3" t="str">
        <f t="shared" si="79"/>
        <v>Load Control GroupSDP-HD9/9/2021 (3:58pm-5:00pm)3</v>
      </c>
      <c r="B5116" t="s">
        <v>71</v>
      </c>
      <c r="C5116" t="s">
        <v>112</v>
      </c>
      <c r="D5116" t="s">
        <v>173</v>
      </c>
      <c r="E5116" t="s">
        <v>176</v>
      </c>
      <c r="F5116" s="69" t="s">
        <v>208</v>
      </c>
      <c r="G5116" s="69" t="s">
        <v>208</v>
      </c>
      <c r="H5116" s="69" t="s">
        <v>208</v>
      </c>
      <c r="I5116" s="69" t="s">
        <v>208</v>
      </c>
      <c r="J5116" s="64">
        <v>1</v>
      </c>
    </row>
    <row r="5117" spans="1:10" x14ac:dyDescent="0.25">
      <c r="A5117" s="3" t="str">
        <f t="shared" si="79"/>
        <v>Load Control GroupSDP-HD9/9/2021 (3:58pm-5:00pm)4</v>
      </c>
      <c r="B5117" t="s">
        <v>71</v>
      </c>
      <c r="C5117" t="s">
        <v>112</v>
      </c>
      <c r="D5117" t="s">
        <v>173</v>
      </c>
      <c r="E5117" t="s">
        <v>177</v>
      </c>
      <c r="F5117" s="69" t="s">
        <v>208</v>
      </c>
      <c r="G5117" s="69" t="s">
        <v>208</v>
      </c>
      <c r="H5117" s="69" t="s">
        <v>208</v>
      </c>
      <c r="I5117" s="69" t="s">
        <v>208</v>
      </c>
      <c r="J5117" s="64">
        <v>1</v>
      </c>
    </row>
    <row r="5118" spans="1:10" x14ac:dyDescent="0.25">
      <c r="A5118" s="3" t="str">
        <f t="shared" si="79"/>
        <v>Load Control GroupSDP-HD9/9/2021 (3:58pm-5:00pm)5</v>
      </c>
      <c r="B5118" t="s">
        <v>71</v>
      </c>
      <c r="C5118" t="s">
        <v>112</v>
      </c>
      <c r="D5118" t="s">
        <v>173</v>
      </c>
      <c r="E5118" t="s">
        <v>178</v>
      </c>
      <c r="F5118" s="69" t="s">
        <v>208</v>
      </c>
      <c r="G5118" s="69" t="s">
        <v>208</v>
      </c>
      <c r="H5118" s="69" t="s">
        <v>208</v>
      </c>
      <c r="I5118" s="69" t="s">
        <v>208</v>
      </c>
      <c r="J5118" s="64">
        <v>1</v>
      </c>
    </row>
    <row r="5119" spans="1:10" x14ac:dyDescent="0.25">
      <c r="A5119" s="3" t="str">
        <f t="shared" si="79"/>
        <v>Load Control GroupSDP-HD9/9/2021 (3:58pm-5:00pm)6</v>
      </c>
      <c r="B5119" t="s">
        <v>71</v>
      </c>
      <c r="C5119" t="s">
        <v>112</v>
      </c>
      <c r="D5119" t="s">
        <v>173</v>
      </c>
      <c r="E5119" t="s">
        <v>179</v>
      </c>
      <c r="F5119" s="69" t="s">
        <v>208</v>
      </c>
      <c r="G5119" s="69" t="s">
        <v>208</v>
      </c>
      <c r="H5119" s="69" t="s">
        <v>208</v>
      </c>
      <c r="I5119" s="69" t="s">
        <v>208</v>
      </c>
      <c r="J5119" s="64">
        <v>1</v>
      </c>
    </row>
    <row r="5120" spans="1:10" x14ac:dyDescent="0.25">
      <c r="A5120" s="3" t="str">
        <f t="shared" si="79"/>
        <v>Load Control GroupSDP-HD9/9/2021 (3:58pm-5:00pm)7</v>
      </c>
      <c r="B5120" t="s">
        <v>71</v>
      </c>
      <c r="C5120" t="s">
        <v>112</v>
      </c>
      <c r="D5120" t="s">
        <v>173</v>
      </c>
      <c r="E5120" t="s">
        <v>180</v>
      </c>
      <c r="F5120" s="69" t="s">
        <v>208</v>
      </c>
      <c r="G5120" s="69" t="s">
        <v>208</v>
      </c>
      <c r="H5120" s="69" t="s">
        <v>208</v>
      </c>
      <c r="I5120" s="69" t="s">
        <v>208</v>
      </c>
      <c r="J5120" s="64">
        <v>1</v>
      </c>
    </row>
    <row r="5121" spans="1:10" x14ac:dyDescent="0.25">
      <c r="A5121" s="3" t="str">
        <f t="shared" si="79"/>
        <v>Load Control GroupSDP-HD9/9/2021 (3:58pm-5:00pm)8</v>
      </c>
      <c r="B5121" t="s">
        <v>71</v>
      </c>
      <c r="C5121" t="s">
        <v>112</v>
      </c>
      <c r="D5121" t="s">
        <v>173</v>
      </c>
      <c r="E5121" t="s">
        <v>181</v>
      </c>
      <c r="F5121" s="69" t="s">
        <v>208</v>
      </c>
      <c r="G5121" s="69" t="s">
        <v>208</v>
      </c>
      <c r="H5121" s="69" t="s">
        <v>208</v>
      </c>
      <c r="I5121" s="69" t="s">
        <v>208</v>
      </c>
      <c r="J5121" s="64">
        <v>1</v>
      </c>
    </row>
    <row r="5122" spans="1:10" x14ac:dyDescent="0.25">
      <c r="A5122" s="3" t="str">
        <f t="shared" si="79"/>
        <v>Load Control GroupSDP-HD9/9/2021 (3:58pm-5:00pm)9</v>
      </c>
      <c r="B5122" t="s">
        <v>71</v>
      </c>
      <c r="C5122" t="s">
        <v>112</v>
      </c>
      <c r="D5122" t="s">
        <v>173</v>
      </c>
      <c r="E5122" t="s">
        <v>182</v>
      </c>
      <c r="F5122" s="69" t="s">
        <v>208</v>
      </c>
      <c r="G5122" s="69" t="s">
        <v>208</v>
      </c>
      <c r="H5122" s="69" t="s">
        <v>208</v>
      </c>
      <c r="I5122" s="69" t="s">
        <v>208</v>
      </c>
      <c r="J5122" s="64">
        <v>1</v>
      </c>
    </row>
    <row r="5123" spans="1:10" x14ac:dyDescent="0.25">
      <c r="A5123" s="3" t="str">
        <f t="shared" ref="A5123:A5186" si="80">B5123&amp;C5123&amp;D5123&amp;E5123</f>
        <v>Load Control GroupSDP-HD9/9/2021 (3:58pm-5:00pm)10</v>
      </c>
      <c r="B5123" t="s">
        <v>71</v>
      </c>
      <c r="C5123" t="s">
        <v>112</v>
      </c>
      <c r="D5123" t="s">
        <v>173</v>
      </c>
      <c r="E5123" t="s">
        <v>183</v>
      </c>
      <c r="F5123" s="69" t="s">
        <v>208</v>
      </c>
      <c r="G5123" s="69" t="s">
        <v>208</v>
      </c>
      <c r="H5123" s="69" t="s">
        <v>208</v>
      </c>
      <c r="I5123" s="69" t="s">
        <v>208</v>
      </c>
      <c r="J5123" s="64">
        <v>1</v>
      </c>
    </row>
    <row r="5124" spans="1:10" x14ac:dyDescent="0.25">
      <c r="A5124" s="3" t="str">
        <f t="shared" si="80"/>
        <v>Load Control GroupSDP-HD9/9/2021 (3:58pm-5:00pm)11</v>
      </c>
      <c r="B5124" t="s">
        <v>71</v>
      </c>
      <c r="C5124" t="s">
        <v>112</v>
      </c>
      <c r="D5124" t="s">
        <v>173</v>
      </c>
      <c r="E5124" t="s">
        <v>184</v>
      </c>
      <c r="F5124" s="69" t="s">
        <v>208</v>
      </c>
      <c r="G5124" s="69" t="s">
        <v>208</v>
      </c>
      <c r="H5124" s="69" t="s">
        <v>208</v>
      </c>
      <c r="I5124" s="69" t="s">
        <v>208</v>
      </c>
      <c r="J5124" s="64">
        <v>1</v>
      </c>
    </row>
    <row r="5125" spans="1:10" x14ac:dyDescent="0.25">
      <c r="A5125" s="3" t="str">
        <f t="shared" si="80"/>
        <v>Load Control GroupSDP-HD9/9/2021 (3:58pm-5:00pm)12</v>
      </c>
      <c r="B5125" t="s">
        <v>71</v>
      </c>
      <c r="C5125" t="s">
        <v>112</v>
      </c>
      <c r="D5125" t="s">
        <v>173</v>
      </c>
      <c r="E5125" t="s">
        <v>185</v>
      </c>
      <c r="F5125" s="69" t="s">
        <v>208</v>
      </c>
      <c r="G5125" s="69" t="s">
        <v>208</v>
      </c>
      <c r="H5125" s="69" t="s">
        <v>208</v>
      </c>
      <c r="I5125" s="69" t="s">
        <v>208</v>
      </c>
      <c r="J5125" s="64">
        <v>1</v>
      </c>
    </row>
    <row r="5126" spans="1:10" x14ac:dyDescent="0.25">
      <c r="A5126" s="3" t="str">
        <f t="shared" si="80"/>
        <v>Load Control GroupSDP-HD9/9/2021 (3:58pm-5:00pm)13</v>
      </c>
      <c r="B5126" t="s">
        <v>71</v>
      </c>
      <c r="C5126" t="s">
        <v>112</v>
      </c>
      <c r="D5126" t="s">
        <v>173</v>
      </c>
      <c r="E5126" t="s">
        <v>186</v>
      </c>
      <c r="F5126" s="69" t="s">
        <v>208</v>
      </c>
      <c r="G5126" s="69" t="s">
        <v>208</v>
      </c>
      <c r="H5126" s="69" t="s">
        <v>208</v>
      </c>
      <c r="I5126" s="69" t="s">
        <v>208</v>
      </c>
      <c r="J5126" s="64">
        <v>1</v>
      </c>
    </row>
    <row r="5127" spans="1:10" x14ac:dyDescent="0.25">
      <c r="A5127" s="3" t="str">
        <f t="shared" si="80"/>
        <v>Load Control GroupSDP-HD9/9/2021 (3:58pm-5:00pm)14</v>
      </c>
      <c r="B5127" t="s">
        <v>71</v>
      </c>
      <c r="C5127" t="s">
        <v>112</v>
      </c>
      <c r="D5127" t="s">
        <v>173</v>
      </c>
      <c r="E5127" t="s">
        <v>187</v>
      </c>
      <c r="F5127" s="69" t="s">
        <v>208</v>
      </c>
      <c r="G5127" s="69" t="s">
        <v>208</v>
      </c>
      <c r="H5127" s="69" t="s">
        <v>208</v>
      </c>
      <c r="I5127" s="69" t="s">
        <v>208</v>
      </c>
      <c r="J5127" s="64">
        <v>1</v>
      </c>
    </row>
    <row r="5128" spans="1:10" x14ac:dyDescent="0.25">
      <c r="A5128" s="3" t="str">
        <f t="shared" si="80"/>
        <v>Load Control GroupSDP-HD9/9/2021 (3:58pm-5:00pm)15</v>
      </c>
      <c r="B5128" t="s">
        <v>71</v>
      </c>
      <c r="C5128" t="s">
        <v>112</v>
      </c>
      <c r="D5128" t="s">
        <v>173</v>
      </c>
      <c r="E5128" t="s">
        <v>188</v>
      </c>
      <c r="F5128" s="69" t="s">
        <v>208</v>
      </c>
      <c r="G5128" s="69" t="s">
        <v>208</v>
      </c>
      <c r="H5128" s="69" t="s">
        <v>208</v>
      </c>
      <c r="I5128" s="69" t="s">
        <v>208</v>
      </c>
      <c r="J5128" s="64">
        <v>1</v>
      </c>
    </row>
    <row r="5129" spans="1:10" x14ac:dyDescent="0.25">
      <c r="A5129" s="3" t="str">
        <f t="shared" si="80"/>
        <v>Load Control GroupSDP-HD9/9/2021 (3:58pm-5:00pm)16</v>
      </c>
      <c r="B5129" t="s">
        <v>71</v>
      </c>
      <c r="C5129" t="s">
        <v>112</v>
      </c>
      <c r="D5129" t="s">
        <v>173</v>
      </c>
      <c r="E5129" t="s">
        <v>189</v>
      </c>
      <c r="F5129" s="69" t="s">
        <v>208</v>
      </c>
      <c r="G5129" s="69" t="s">
        <v>208</v>
      </c>
      <c r="H5129" s="69" t="s">
        <v>208</v>
      </c>
      <c r="I5129" s="69" t="s">
        <v>208</v>
      </c>
      <c r="J5129" s="64">
        <v>1</v>
      </c>
    </row>
    <row r="5130" spans="1:10" x14ac:dyDescent="0.25">
      <c r="A5130" s="3" t="str">
        <f t="shared" si="80"/>
        <v>Load Control GroupSDP-HD9/9/2021 (3:58pm-5:00pm)17</v>
      </c>
      <c r="B5130" t="s">
        <v>71</v>
      </c>
      <c r="C5130" t="s">
        <v>112</v>
      </c>
      <c r="D5130" t="s">
        <v>173</v>
      </c>
      <c r="E5130" t="s">
        <v>190</v>
      </c>
      <c r="F5130" s="69" t="s">
        <v>208</v>
      </c>
      <c r="G5130" s="69" t="s">
        <v>208</v>
      </c>
      <c r="H5130" s="69" t="s">
        <v>208</v>
      </c>
      <c r="I5130" s="69" t="s">
        <v>208</v>
      </c>
      <c r="J5130" s="64">
        <v>1</v>
      </c>
    </row>
    <row r="5131" spans="1:10" x14ac:dyDescent="0.25">
      <c r="A5131" s="3" t="str">
        <f t="shared" si="80"/>
        <v>Load Control GroupSDP-HD9/9/2021 (3:58pm-5:00pm)18</v>
      </c>
      <c r="B5131" t="s">
        <v>71</v>
      </c>
      <c r="C5131" t="s">
        <v>112</v>
      </c>
      <c r="D5131" t="s">
        <v>173</v>
      </c>
      <c r="E5131" t="s">
        <v>191</v>
      </c>
      <c r="F5131" s="69" t="s">
        <v>208</v>
      </c>
      <c r="G5131" s="69" t="s">
        <v>208</v>
      </c>
      <c r="H5131" s="69" t="s">
        <v>208</v>
      </c>
      <c r="I5131" s="69" t="s">
        <v>208</v>
      </c>
      <c r="J5131" s="64">
        <v>1</v>
      </c>
    </row>
    <row r="5132" spans="1:10" x14ac:dyDescent="0.25">
      <c r="A5132" s="3" t="str">
        <f t="shared" si="80"/>
        <v>Load Control GroupSDP-HD9/9/2021 (3:58pm-5:00pm)19</v>
      </c>
      <c r="B5132" t="s">
        <v>71</v>
      </c>
      <c r="C5132" t="s">
        <v>112</v>
      </c>
      <c r="D5132" t="s">
        <v>173</v>
      </c>
      <c r="E5132" t="s">
        <v>192</v>
      </c>
      <c r="F5132" s="69" t="s">
        <v>208</v>
      </c>
      <c r="G5132" s="69" t="s">
        <v>208</v>
      </c>
      <c r="H5132" s="69" t="s">
        <v>208</v>
      </c>
      <c r="I5132" s="69" t="s">
        <v>208</v>
      </c>
      <c r="J5132" s="64">
        <v>1</v>
      </c>
    </row>
    <row r="5133" spans="1:10" x14ac:dyDescent="0.25">
      <c r="A5133" s="3" t="str">
        <f t="shared" si="80"/>
        <v>Load Control GroupSDP-HD9/9/2021 (3:58pm-5:00pm)20</v>
      </c>
      <c r="B5133" t="s">
        <v>71</v>
      </c>
      <c r="C5133" t="s">
        <v>112</v>
      </c>
      <c r="D5133" t="s">
        <v>173</v>
      </c>
      <c r="E5133" t="s">
        <v>193</v>
      </c>
      <c r="F5133" s="69" t="s">
        <v>208</v>
      </c>
      <c r="G5133" s="69" t="s">
        <v>208</v>
      </c>
      <c r="H5133" s="69" t="s">
        <v>208</v>
      </c>
      <c r="I5133" s="69" t="s">
        <v>208</v>
      </c>
      <c r="J5133" s="64">
        <v>1</v>
      </c>
    </row>
    <row r="5134" spans="1:10" x14ac:dyDescent="0.25">
      <c r="A5134" s="3" t="str">
        <f t="shared" si="80"/>
        <v>Load Control GroupSDP-HD9/9/2021 (3:58pm-5:00pm)21</v>
      </c>
      <c r="B5134" t="s">
        <v>71</v>
      </c>
      <c r="C5134" t="s">
        <v>112</v>
      </c>
      <c r="D5134" t="s">
        <v>173</v>
      </c>
      <c r="E5134" t="s">
        <v>194</v>
      </c>
      <c r="F5134" s="69" t="s">
        <v>208</v>
      </c>
      <c r="G5134" s="69" t="s">
        <v>208</v>
      </c>
      <c r="H5134" s="69" t="s">
        <v>208</v>
      </c>
      <c r="I5134" s="69" t="s">
        <v>208</v>
      </c>
      <c r="J5134" s="64">
        <v>1</v>
      </c>
    </row>
    <row r="5135" spans="1:10" x14ac:dyDescent="0.25">
      <c r="A5135" s="3" t="str">
        <f t="shared" si="80"/>
        <v>Load Control GroupSDP-HD9/9/2021 (3:58pm-5:00pm)22</v>
      </c>
      <c r="B5135" t="s">
        <v>71</v>
      </c>
      <c r="C5135" t="s">
        <v>112</v>
      </c>
      <c r="D5135" t="s">
        <v>173</v>
      </c>
      <c r="E5135" t="s">
        <v>195</v>
      </c>
      <c r="F5135" s="69" t="s">
        <v>208</v>
      </c>
      <c r="G5135" s="69" t="s">
        <v>208</v>
      </c>
      <c r="H5135" s="69" t="s">
        <v>208</v>
      </c>
      <c r="I5135" s="69" t="s">
        <v>208</v>
      </c>
      <c r="J5135" s="64">
        <v>1</v>
      </c>
    </row>
    <row r="5136" spans="1:10" x14ac:dyDescent="0.25">
      <c r="A5136" s="3" t="str">
        <f t="shared" si="80"/>
        <v>Load Control GroupSDP-HD9/9/2021 (3:58pm-5:00pm)23</v>
      </c>
      <c r="B5136" t="s">
        <v>71</v>
      </c>
      <c r="C5136" t="s">
        <v>112</v>
      </c>
      <c r="D5136" t="s">
        <v>173</v>
      </c>
      <c r="E5136" t="s">
        <v>196</v>
      </c>
      <c r="F5136" s="69" t="s">
        <v>208</v>
      </c>
      <c r="G5136" s="69" t="s">
        <v>208</v>
      </c>
      <c r="H5136" s="69" t="s">
        <v>208</v>
      </c>
      <c r="I5136" s="69" t="s">
        <v>208</v>
      </c>
      <c r="J5136" s="64">
        <v>1</v>
      </c>
    </row>
    <row r="5137" spans="1:10" x14ac:dyDescent="0.25">
      <c r="A5137" s="3" t="str">
        <f t="shared" si="80"/>
        <v>Load Control GroupSDP-HD9/9/2021 (3:58pm-5:00pm)24</v>
      </c>
      <c r="B5137" t="s">
        <v>71</v>
      </c>
      <c r="C5137" t="s">
        <v>112</v>
      </c>
      <c r="D5137" t="s">
        <v>173</v>
      </c>
      <c r="E5137" t="s">
        <v>197</v>
      </c>
      <c r="F5137" s="69" t="s">
        <v>208</v>
      </c>
      <c r="G5137" s="69" t="s">
        <v>208</v>
      </c>
      <c r="H5137" s="69" t="s">
        <v>208</v>
      </c>
      <c r="I5137" s="69" t="s">
        <v>208</v>
      </c>
      <c r="J5137" s="64">
        <v>1</v>
      </c>
    </row>
    <row r="5138" spans="1:10" x14ac:dyDescent="0.25">
      <c r="A5138" s="3" t="str">
        <f t="shared" si="80"/>
        <v>Load Control GroupSDP-HDAverage Event Day (5:00pm-6:00pm)1</v>
      </c>
      <c r="B5138" t="s">
        <v>71</v>
      </c>
      <c r="C5138" t="s">
        <v>112</v>
      </c>
      <c r="D5138" t="s">
        <v>167</v>
      </c>
      <c r="E5138" t="s">
        <v>174</v>
      </c>
      <c r="F5138" s="69" t="s">
        <v>208</v>
      </c>
      <c r="G5138" s="69" t="s">
        <v>208</v>
      </c>
      <c r="H5138" s="69" t="s">
        <v>208</v>
      </c>
      <c r="I5138" s="69" t="s">
        <v>208</v>
      </c>
      <c r="J5138" s="64">
        <v>1</v>
      </c>
    </row>
    <row r="5139" spans="1:10" x14ac:dyDescent="0.25">
      <c r="A5139" s="3" t="str">
        <f t="shared" si="80"/>
        <v>Load Control GroupSDP-HDAverage Event Day (5:00pm-6:00pm)2</v>
      </c>
      <c r="B5139" t="s">
        <v>71</v>
      </c>
      <c r="C5139" t="s">
        <v>112</v>
      </c>
      <c r="D5139" t="s">
        <v>167</v>
      </c>
      <c r="E5139" t="s">
        <v>175</v>
      </c>
      <c r="F5139" s="69" t="s">
        <v>208</v>
      </c>
      <c r="G5139" s="69" t="s">
        <v>208</v>
      </c>
      <c r="H5139" s="69" t="s">
        <v>208</v>
      </c>
      <c r="I5139" s="69" t="s">
        <v>208</v>
      </c>
      <c r="J5139" s="64">
        <v>1</v>
      </c>
    </row>
    <row r="5140" spans="1:10" x14ac:dyDescent="0.25">
      <c r="A5140" s="3" t="str">
        <f t="shared" si="80"/>
        <v>Load Control GroupSDP-HDAverage Event Day (5:00pm-6:00pm)3</v>
      </c>
      <c r="B5140" t="s">
        <v>71</v>
      </c>
      <c r="C5140" t="s">
        <v>112</v>
      </c>
      <c r="D5140" t="s">
        <v>167</v>
      </c>
      <c r="E5140" t="s">
        <v>176</v>
      </c>
      <c r="F5140" s="69" t="s">
        <v>208</v>
      </c>
      <c r="G5140" s="69" t="s">
        <v>208</v>
      </c>
      <c r="H5140" s="69" t="s">
        <v>208</v>
      </c>
      <c r="I5140" s="69" t="s">
        <v>208</v>
      </c>
      <c r="J5140" s="64">
        <v>1</v>
      </c>
    </row>
    <row r="5141" spans="1:10" x14ac:dyDescent="0.25">
      <c r="A5141" s="3" t="str">
        <f t="shared" si="80"/>
        <v>Load Control GroupSDP-HDAverage Event Day (5:00pm-6:00pm)4</v>
      </c>
      <c r="B5141" t="s">
        <v>71</v>
      </c>
      <c r="C5141" t="s">
        <v>112</v>
      </c>
      <c r="D5141" t="s">
        <v>167</v>
      </c>
      <c r="E5141" t="s">
        <v>177</v>
      </c>
      <c r="F5141" s="69" t="s">
        <v>208</v>
      </c>
      <c r="G5141" s="69" t="s">
        <v>208</v>
      </c>
      <c r="H5141" s="69" t="s">
        <v>208</v>
      </c>
      <c r="I5141" s="69" t="s">
        <v>208</v>
      </c>
      <c r="J5141" s="64">
        <v>1</v>
      </c>
    </row>
    <row r="5142" spans="1:10" x14ac:dyDescent="0.25">
      <c r="A5142" s="3" t="str">
        <f t="shared" si="80"/>
        <v>Load Control GroupSDP-HDAverage Event Day (5:00pm-6:00pm)5</v>
      </c>
      <c r="B5142" t="s">
        <v>71</v>
      </c>
      <c r="C5142" t="s">
        <v>112</v>
      </c>
      <c r="D5142" t="s">
        <v>167</v>
      </c>
      <c r="E5142" t="s">
        <v>178</v>
      </c>
      <c r="F5142" s="69" t="s">
        <v>208</v>
      </c>
      <c r="G5142" s="69" t="s">
        <v>208</v>
      </c>
      <c r="H5142" s="69" t="s">
        <v>208</v>
      </c>
      <c r="I5142" s="69" t="s">
        <v>208</v>
      </c>
      <c r="J5142" s="64">
        <v>1</v>
      </c>
    </row>
    <row r="5143" spans="1:10" x14ac:dyDescent="0.25">
      <c r="A5143" s="3" t="str">
        <f t="shared" si="80"/>
        <v>Load Control GroupSDP-HDAverage Event Day (5:00pm-6:00pm)6</v>
      </c>
      <c r="B5143" t="s">
        <v>71</v>
      </c>
      <c r="C5143" t="s">
        <v>112</v>
      </c>
      <c r="D5143" t="s">
        <v>167</v>
      </c>
      <c r="E5143" t="s">
        <v>179</v>
      </c>
      <c r="F5143" s="69" t="s">
        <v>208</v>
      </c>
      <c r="G5143" s="69" t="s">
        <v>208</v>
      </c>
      <c r="H5143" s="69" t="s">
        <v>208</v>
      </c>
      <c r="I5143" s="69" t="s">
        <v>208</v>
      </c>
      <c r="J5143" s="64">
        <v>1</v>
      </c>
    </row>
    <row r="5144" spans="1:10" x14ac:dyDescent="0.25">
      <c r="A5144" s="3" t="str">
        <f t="shared" si="80"/>
        <v>Load Control GroupSDP-HDAverage Event Day (5:00pm-6:00pm)7</v>
      </c>
      <c r="B5144" t="s">
        <v>71</v>
      </c>
      <c r="C5144" t="s">
        <v>112</v>
      </c>
      <c r="D5144" t="s">
        <v>167</v>
      </c>
      <c r="E5144" t="s">
        <v>180</v>
      </c>
      <c r="F5144" s="69" t="s">
        <v>208</v>
      </c>
      <c r="G5144" s="69" t="s">
        <v>208</v>
      </c>
      <c r="H5144" s="69" t="s">
        <v>208</v>
      </c>
      <c r="I5144" s="69" t="s">
        <v>208</v>
      </c>
      <c r="J5144" s="64">
        <v>1</v>
      </c>
    </row>
    <row r="5145" spans="1:10" x14ac:dyDescent="0.25">
      <c r="A5145" s="3" t="str">
        <f t="shared" si="80"/>
        <v>Load Control GroupSDP-HDAverage Event Day (5:00pm-6:00pm)8</v>
      </c>
      <c r="B5145" t="s">
        <v>71</v>
      </c>
      <c r="C5145" t="s">
        <v>112</v>
      </c>
      <c r="D5145" t="s">
        <v>167</v>
      </c>
      <c r="E5145" t="s">
        <v>181</v>
      </c>
      <c r="F5145" s="69" t="s">
        <v>208</v>
      </c>
      <c r="G5145" s="69" t="s">
        <v>208</v>
      </c>
      <c r="H5145" s="69" t="s">
        <v>208</v>
      </c>
      <c r="I5145" s="69" t="s">
        <v>208</v>
      </c>
      <c r="J5145" s="64">
        <v>1</v>
      </c>
    </row>
    <row r="5146" spans="1:10" x14ac:dyDescent="0.25">
      <c r="A5146" s="3" t="str">
        <f t="shared" si="80"/>
        <v>Load Control GroupSDP-HDAverage Event Day (5:00pm-6:00pm)9</v>
      </c>
      <c r="B5146" t="s">
        <v>71</v>
      </c>
      <c r="C5146" t="s">
        <v>112</v>
      </c>
      <c r="D5146" t="s">
        <v>167</v>
      </c>
      <c r="E5146" t="s">
        <v>182</v>
      </c>
      <c r="F5146" s="69" t="s">
        <v>208</v>
      </c>
      <c r="G5146" s="69" t="s">
        <v>208</v>
      </c>
      <c r="H5146" s="69" t="s">
        <v>208</v>
      </c>
      <c r="I5146" s="69" t="s">
        <v>208</v>
      </c>
      <c r="J5146" s="64">
        <v>1</v>
      </c>
    </row>
    <row r="5147" spans="1:10" x14ac:dyDescent="0.25">
      <c r="A5147" s="3" t="str">
        <f t="shared" si="80"/>
        <v>Load Control GroupSDP-HDAverage Event Day (5:00pm-6:00pm)10</v>
      </c>
      <c r="B5147" t="s">
        <v>71</v>
      </c>
      <c r="C5147" t="s">
        <v>112</v>
      </c>
      <c r="D5147" t="s">
        <v>167</v>
      </c>
      <c r="E5147" t="s">
        <v>183</v>
      </c>
      <c r="F5147" s="69" t="s">
        <v>208</v>
      </c>
      <c r="G5147" s="69" t="s">
        <v>208</v>
      </c>
      <c r="H5147" s="69" t="s">
        <v>208</v>
      </c>
      <c r="I5147" s="69" t="s">
        <v>208</v>
      </c>
      <c r="J5147" s="64">
        <v>1</v>
      </c>
    </row>
    <row r="5148" spans="1:10" x14ac:dyDescent="0.25">
      <c r="A5148" s="3" t="str">
        <f t="shared" si="80"/>
        <v>Load Control GroupSDP-HDAverage Event Day (5:00pm-6:00pm)11</v>
      </c>
      <c r="B5148" t="s">
        <v>71</v>
      </c>
      <c r="C5148" t="s">
        <v>112</v>
      </c>
      <c r="D5148" t="s">
        <v>167</v>
      </c>
      <c r="E5148" t="s">
        <v>184</v>
      </c>
      <c r="F5148" s="69" t="s">
        <v>208</v>
      </c>
      <c r="G5148" s="69" t="s">
        <v>208</v>
      </c>
      <c r="H5148" s="69" t="s">
        <v>208</v>
      </c>
      <c r="I5148" s="69" t="s">
        <v>208</v>
      </c>
      <c r="J5148" s="64">
        <v>1</v>
      </c>
    </row>
    <row r="5149" spans="1:10" x14ac:dyDescent="0.25">
      <c r="A5149" s="3" t="str">
        <f t="shared" si="80"/>
        <v>Load Control GroupSDP-HDAverage Event Day (5:00pm-6:00pm)12</v>
      </c>
      <c r="B5149" t="s">
        <v>71</v>
      </c>
      <c r="C5149" t="s">
        <v>112</v>
      </c>
      <c r="D5149" t="s">
        <v>167</v>
      </c>
      <c r="E5149" t="s">
        <v>185</v>
      </c>
      <c r="F5149" s="69" t="s">
        <v>208</v>
      </c>
      <c r="G5149" s="69" t="s">
        <v>208</v>
      </c>
      <c r="H5149" s="69" t="s">
        <v>208</v>
      </c>
      <c r="I5149" s="69" t="s">
        <v>208</v>
      </c>
      <c r="J5149" s="64">
        <v>1</v>
      </c>
    </row>
    <row r="5150" spans="1:10" x14ac:dyDescent="0.25">
      <c r="A5150" s="3" t="str">
        <f t="shared" si="80"/>
        <v>Load Control GroupSDP-HDAverage Event Day (5:00pm-6:00pm)13</v>
      </c>
      <c r="B5150" t="s">
        <v>71</v>
      </c>
      <c r="C5150" t="s">
        <v>112</v>
      </c>
      <c r="D5150" t="s">
        <v>167</v>
      </c>
      <c r="E5150" t="s">
        <v>186</v>
      </c>
      <c r="F5150" s="69" t="s">
        <v>208</v>
      </c>
      <c r="G5150" s="69" t="s">
        <v>208</v>
      </c>
      <c r="H5150" s="69" t="s">
        <v>208</v>
      </c>
      <c r="I5150" s="69" t="s">
        <v>208</v>
      </c>
      <c r="J5150" s="64">
        <v>1</v>
      </c>
    </row>
    <row r="5151" spans="1:10" x14ac:dyDescent="0.25">
      <c r="A5151" s="3" t="str">
        <f t="shared" si="80"/>
        <v>Load Control GroupSDP-HDAverage Event Day (5:00pm-6:00pm)14</v>
      </c>
      <c r="B5151" t="s">
        <v>71</v>
      </c>
      <c r="C5151" t="s">
        <v>112</v>
      </c>
      <c r="D5151" t="s">
        <v>167</v>
      </c>
      <c r="E5151" t="s">
        <v>187</v>
      </c>
      <c r="F5151" s="69" t="s">
        <v>208</v>
      </c>
      <c r="G5151" s="69" t="s">
        <v>208</v>
      </c>
      <c r="H5151" s="69" t="s">
        <v>208</v>
      </c>
      <c r="I5151" s="69" t="s">
        <v>208</v>
      </c>
      <c r="J5151" s="64">
        <v>1</v>
      </c>
    </row>
    <row r="5152" spans="1:10" x14ac:dyDescent="0.25">
      <c r="A5152" s="3" t="str">
        <f t="shared" si="80"/>
        <v>Load Control GroupSDP-HDAverage Event Day (5:00pm-6:00pm)15</v>
      </c>
      <c r="B5152" t="s">
        <v>71</v>
      </c>
      <c r="C5152" t="s">
        <v>112</v>
      </c>
      <c r="D5152" t="s">
        <v>167</v>
      </c>
      <c r="E5152" t="s">
        <v>188</v>
      </c>
      <c r="F5152" s="69" t="s">
        <v>208</v>
      </c>
      <c r="G5152" s="69" t="s">
        <v>208</v>
      </c>
      <c r="H5152" s="69" t="s">
        <v>208</v>
      </c>
      <c r="I5152" s="69" t="s">
        <v>208</v>
      </c>
      <c r="J5152" s="64">
        <v>1</v>
      </c>
    </row>
    <row r="5153" spans="1:10" x14ac:dyDescent="0.25">
      <c r="A5153" s="3" t="str">
        <f t="shared" si="80"/>
        <v>Load Control GroupSDP-HDAverage Event Day (5:00pm-6:00pm)16</v>
      </c>
      <c r="B5153" t="s">
        <v>71</v>
      </c>
      <c r="C5153" t="s">
        <v>112</v>
      </c>
      <c r="D5153" t="s">
        <v>167</v>
      </c>
      <c r="E5153" t="s">
        <v>189</v>
      </c>
      <c r="F5153" s="69" t="s">
        <v>208</v>
      </c>
      <c r="G5153" s="69" t="s">
        <v>208</v>
      </c>
      <c r="H5153" s="69" t="s">
        <v>208</v>
      </c>
      <c r="I5153" s="69" t="s">
        <v>208</v>
      </c>
      <c r="J5153" s="64">
        <v>1</v>
      </c>
    </row>
    <row r="5154" spans="1:10" x14ac:dyDescent="0.25">
      <c r="A5154" s="3" t="str">
        <f t="shared" si="80"/>
        <v>Load Control GroupSDP-HDAverage Event Day (5:00pm-6:00pm)17</v>
      </c>
      <c r="B5154" t="s">
        <v>71</v>
      </c>
      <c r="C5154" t="s">
        <v>112</v>
      </c>
      <c r="D5154" t="s">
        <v>167</v>
      </c>
      <c r="E5154" t="s">
        <v>190</v>
      </c>
      <c r="F5154" s="69" t="s">
        <v>208</v>
      </c>
      <c r="G5154" s="69" t="s">
        <v>208</v>
      </c>
      <c r="H5154" s="69" t="s">
        <v>208</v>
      </c>
      <c r="I5154" s="69" t="s">
        <v>208</v>
      </c>
      <c r="J5154" s="64">
        <v>1</v>
      </c>
    </row>
    <row r="5155" spans="1:10" x14ac:dyDescent="0.25">
      <c r="A5155" s="3" t="str">
        <f t="shared" si="80"/>
        <v>Load Control GroupSDP-HDAverage Event Day (5:00pm-6:00pm)18</v>
      </c>
      <c r="B5155" t="s">
        <v>71</v>
      </c>
      <c r="C5155" t="s">
        <v>112</v>
      </c>
      <c r="D5155" t="s">
        <v>167</v>
      </c>
      <c r="E5155" t="s">
        <v>191</v>
      </c>
      <c r="F5155" s="69" t="s">
        <v>208</v>
      </c>
      <c r="G5155" s="69" t="s">
        <v>208</v>
      </c>
      <c r="H5155" s="69" t="s">
        <v>208</v>
      </c>
      <c r="I5155" s="69" t="s">
        <v>208</v>
      </c>
      <c r="J5155" s="64">
        <v>1</v>
      </c>
    </row>
    <row r="5156" spans="1:10" x14ac:dyDescent="0.25">
      <c r="A5156" s="3" t="str">
        <f t="shared" si="80"/>
        <v>Load Control GroupSDP-HDAverage Event Day (5:00pm-6:00pm)19</v>
      </c>
      <c r="B5156" t="s">
        <v>71</v>
      </c>
      <c r="C5156" t="s">
        <v>112</v>
      </c>
      <c r="D5156" t="s">
        <v>167</v>
      </c>
      <c r="E5156" t="s">
        <v>192</v>
      </c>
      <c r="F5156" s="69" t="s">
        <v>208</v>
      </c>
      <c r="G5156" s="69" t="s">
        <v>208</v>
      </c>
      <c r="H5156" s="69" t="s">
        <v>208</v>
      </c>
      <c r="I5156" s="69" t="s">
        <v>208</v>
      </c>
      <c r="J5156" s="64">
        <v>1</v>
      </c>
    </row>
    <row r="5157" spans="1:10" x14ac:dyDescent="0.25">
      <c r="A5157" s="3" t="str">
        <f t="shared" si="80"/>
        <v>Load Control GroupSDP-HDAverage Event Day (5:00pm-6:00pm)20</v>
      </c>
      <c r="B5157" t="s">
        <v>71</v>
      </c>
      <c r="C5157" t="s">
        <v>112</v>
      </c>
      <c r="D5157" t="s">
        <v>167</v>
      </c>
      <c r="E5157" t="s">
        <v>193</v>
      </c>
      <c r="F5157" s="69" t="s">
        <v>208</v>
      </c>
      <c r="G5157" s="69" t="s">
        <v>208</v>
      </c>
      <c r="H5157" s="69" t="s">
        <v>208</v>
      </c>
      <c r="I5157" s="69" t="s">
        <v>208</v>
      </c>
      <c r="J5157" s="64">
        <v>1</v>
      </c>
    </row>
    <row r="5158" spans="1:10" x14ac:dyDescent="0.25">
      <c r="A5158" s="3" t="str">
        <f t="shared" si="80"/>
        <v>Load Control GroupSDP-HDAverage Event Day (5:00pm-6:00pm)21</v>
      </c>
      <c r="B5158" t="s">
        <v>71</v>
      </c>
      <c r="C5158" t="s">
        <v>112</v>
      </c>
      <c r="D5158" t="s">
        <v>167</v>
      </c>
      <c r="E5158" t="s">
        <v>194</v>
      </c>
      <c r="F5158" s="69" t="s">
        <v>208</v>
      </c>
      <c r="G5158" s="69" t="s">
        <v>208</v>
      </c>
      <c r="H5158" s="69" t="s">
        <v>208</v>
      </c>
      <c r="I5158" s="69" t="s">
        <v>208</v>
      </c>
      <c r="J5158" s="64">
        <v>1</v>
      </c>
    </row>
    <row r="5159" spans="1:10" x14ac:dyDescent="0.25">
      <c r="A5159" s="3" t="str">
        <f t="shared" si="80"/>
        <v>Load Control GroupSDP-HDAverage Event Day (5:00pm-6:00pm)22</v>
      </c>
      <c r="B5159" t="s">
        <v>71</v>
      </c>
      <c r="C5159" t="s">
        <v>112</v>
      </c>
      <c r="D5159" t="s">
        <v>167</v>
      </c>
      <c r="E5159" t="s">
        <v>195</v>
      </c>
      <c r="F5159" s="69" t="s">
        <v>208</v>
      </c>
      <c r="G5159" s="69" t="s">
        <v>208</v>
      </c>
      <c r="H5159" s="69" t="s">
        <v>208</v>
      </c>
      <c r="I5159" s="69" t="s">
        <v>208</v>
      </c>
      <c r="J5159" s="64">
        <v>1</v>
      </c>
    </row>
    <row r="5160" spans="1:10" x14ac:dyDescent="0.25">
      <c r="A5160" s="3" t="str">
        <f t="shared" si="80"/>
        <v>Load Control GroupSDP-HDAverage Event Day (5:00pm-6:00pm)23</v>
      </c>
      <c r="B5160" t="s">
        <v>71</v>
      </c>
      <c r="C5160" t="s">
        <v>112</v>
      </c>
      <c r="D5160" t="s">
        <v>167</v>
      </c>
      <c r="E5160" t="s">
        <v>196</v>
      </c>
      <c r="F5160" s="69" t="s">
        <v>208</v>
      </c>
      <c r="G5160" s="69" t="s">
        <v>208</v>
      </c>
      <c r="H5160" s="69" t="s">
        <v>208</v>
      </c>
      <c r="I5160" s="69" t="s">
        <v>208</v>
      </c>
      <c r="J5160" s="64">
        <v>1</v>
      </c>
    </row>
    <row r="5161" spans="1:10" x14ac:dyDescent="0.25">
      <c r="A5161" s="3" t="str">
        <f t="shared" si="80"/>
        <v>Load Control GroupSDP-HDAverage Event Day (5:00pm-6:00pm)24</v>
      </c>
      <c r="B5161" t="s">
        <v>71</v>
      </c>
      <c r="C5161" t="s">
        <v>112</v>
      </c>
      <c r="D5161" t="s">
        <v>167</v>
      </c>
      <c r="E5161" t="s">
        <v>197</v>
      </c>
      <c r="F5161" s="69" t="s">
        <v>208</v>
      </c>
      <c r="G5161" s="69" t="s">
        <v>208</v>
      </c>
      <c r="H5161" s="69" t="s">
        <v>208</v>
      </c>
      <c r="I5161" s="69" t="s">
        <v>208</v>
      </c>
      <c r="J5161" s="64">
        <v>1</v>
      </c>
    </row>
    <row r="5162" spans="1:10" x14ac:dyDescent="0.25">
      <c r="A5162" s="3" t="str">
        <f t="shared" si="80"/>
        <v>Load Control GroupSDP-LD10/14/2020 (6:00pm-7:00pm)1</v>
      </c>
      <c r="B5162" t="s">
        <v>71</v>
      </c>
      <c r="C5162" t="s">
        <v>113</v>
      </c>
      <c r="D5162" t="s">
        <v>168</v>
      </c>
      <c r="E5162" t="s">
        <v>174</v>
      </c>
      <c r="F5162" s="69" t="s">
        <v>208</v>
      </c>
      <c r="G5162" s="69" t="s">
        <v>208</v>
      </c>
      <c r="H5162" s="69" t="s">
        <v>208</v>
      </c>
      <c r="I5162" s="69" t="s">
        <v>208</v>
      </c>
      <c r="J5162" s="64">
        <v>1</v>
      </c>
    </row>
    <row r="5163" spans="1:10" x14ac:dyDescent="0.25">
      <c r="A5163" s="3" t="str">
        <f t="shared" si="80"/>
        <v>Load Control GroupSDP-LD10/14/2020 (6:00pm-7:00pm)2</v>
      </c>
      <c r="B5163" t="s">
        <v>71</v>
      </c>
      <c r="C5163" t="s">
        <v>113</v>
      </c>
      <c r="D5163" t="s">
        <v>168</v>
      </c>
      <c r="E5163" t="s">
        <v>175</v>
      </c>
      <c r="F5163" s="69" t="s">
        <v>208</v>
      </c>
      <c r="G5163" s="69" t="s">
        <v>208</v>
      </c>
      <c r="H5163" s="69" t="s">
        <v>208</v>
      </c>
      <c r="I5163" s="69" t="s">
        <v>208</v>
      </c>
      <c r="J5163" s="64">
        <v>1</v>
      </c>
    </row>
    <row r="5164" spans="1:10" x14ac:dyDescent="0.25">
      <c r="A5164" s="3" t="str">
        <f t="shared" si="80"/>
        <v>Load Control GroupSDP-LD10/14/2020 (6:00pm-7:00pm)3</v>
      </c>
      <c r="B5164" t="s">
        <v>71</v>
      </c>
      <c r="C5164" t="s">
        <v>113</v>
      </c>
      <c r="D5164" t="s">
        <v>168</v>
      </c>
      <c r="E5164" t="s">
        <v>176</v>
      </c>
      <c r="F5164" s="69" t="s">
        <v>208</v>
      </c>
      <c r="G5164" s="69" t="s">
        <v>208</v>
      </c>
      <c r="H5164" s="69" t="s">
        <v>208</v>
      </c>
      <c r="I5164" s="69" t="s">
        <v>208</v>
      </c>
      <c r="J5164" s="64">
        <v>1</v>
      </c>
    </row>
    <row r="5165" spans="1:10" x14ac:dyDescent="0.25">
      <c r="A5165" s="3" t="str">
        <f t="shared" si="80"/>
        <v>Load Control GroupSDP-LD10/14/2020 (6:00pm-7:00pm)4</v>
      </c>
      <c r="B5165" t="s">
        <v>71</v>
      </c>
      <c r="C5165" t="s">
        <v>113</v>
      </c>
      <c r="D5165" t="s">
        <v>168</v>
      </c>
      <c r="E5165" t="s">
        <v>177</v>
      </c>
      <c r="F5165" s="69" t="s">
        <v>208</v>
      </c>
      <c r="G5165" s="69" t="s">
        <v>208</v>
      </c>
      <c r="H5165" s="69" t="s">
        <v>208</v>
      </c>
      <c r="I5165" s="69" t="s">
        <v>208</v>
      </c>
      <c r="J5165" s="64">
        <v>1</v>
      </c>
    </row>
    <row r="5166" spans="1:10" x14ac:dyDescent="0.25">
      <c r="A5166" s="3" t="str">
        <f t="shared" si="80"/>
        <v>Load Control GroupSDP-LD10/14/2020 (6:00pm-7:00pm)5</v>
      </c>
      <c r="B5166" t="s">
        <v>71</v>
      </c>
      <c r="C5166" t="s">
        <v>113</v>
      </c>
      <c r="D5166" t="s">
        <v>168</v>
      </c>
      <c r="E5166" t="s">
        <v>178</v>
      </c>
      <c r="F5166" s="69" t="s">
        <v>208</v>
      </c>
      <c r="G5166" s="69" t="s">
        <v>208</v>
      </c>
      <c r="H5166" s="69" t="s">
        <v>208</v>
      </c>
      <c r="I5166" s="69" t="s">
        <v>208</v>
      </c>
      <c r="J5166" s="64">
        <v>1</v>
      </c>
    </row>
    <row r="5167" spans="1:10" x14ac:dyDescent="0.25">
      <c r="A5167" s="3" t="str">
        <f t="shared" si="80"/>
        <v>Load Control GroupSDP-LD10/14/2020 (6:00pm-7:00pm)6</v>
      </c>
      <c r="B5167" t="s">
        <v>71</v>
      </c>
      <c r="C5167" t="s">
        <v>113</v>
      </c>
      <c r="D5167" t="s">
        <v>168</v>
      </c>
      <c r="E5167" t="s">
        <v>179</v>
      </c>
      <c r="F5167" s="69" t="s">
        <v>208</v>
      </c>
      <c r="G5167" s="69" t="s">
        <v>208</v>
      </c>
      <c r="H5167" s="69" t="s">
        <v>208</v>
      </c>
      <c r="I5167" s="69" t="s">
        <v>208</v>
      </c>
      <c r="J5167" s="64">
        <v>1</v>
      </c>
    </row>
    <row r="5168" spans="1:10" x14ac:dyDescent="0.25">
      <c r="A5168" s="3" t="str">
        <f t="shared" si="80"/>
        <v>Load Control GroupSDP-LD10/14/2020 (6:00pm-7:00pm)7</v>
      </c>
      <c r="B5168" t="s">
        <v>71</v>
      </c>
      <c r="C5168" t="s">
        <v>113</v>
      </c>
      <c r="D5168" t="s">
        <v>168</v>
      </c>
      <c r="E5168" t="s">
        <v>180</v>
      </c>
      <c r="F5168" s="69" t="s">
        <v>208</v>
      </c>
      <c r="G5168" s="69" t="s">
        <v>208</v>
      </c>
      <c r="H5168" s="69" t="s">
        <v>208</v>
      </c>
      <c r="I5168" s="69" t="s">
        <v>208</v>
      </c>
      <c r="J5168" s="64">
        <v>1</v>
      </c>
    </row>
    <row r="5169" spans="1:10" x14ac:dyDescent="0.25">
      <c r="A5169" s="3" t="str">
        <f t="shared" si="80"/>
        <v>Load Control GroupSDP-LD10/14/2020 (6:00pm-7:00pm)8</v>
      </c>
      <c r="B5169" t="s">
        <v>71</v>
      </c>
      <c r="C5169" t="s">
        <v>113</v>
      </c>
      <c r="D5169" t="s">
        <v>168</v>
      </c>
      <c r="E5169" t="s">
        <v>181</v>
      </c>
      <c r="F5169" s="69" t="s">
        <v>208</v>
      </c>
      <c r="G5169" s="69" t="s">
        <v>208</v>
      </c>
      <c r="H5169" s="69" t="s">
        <v>208</v>
      </c>
      <c r="I5169" s="69" t="s">
        <v>208</v>
      </c>
      <c r="J5169" s="64">
        <v>1</v>
      </c>
    </row>
    <row r="5170" spans="1:10" x14ac:dyDescent="0.25">
      <c r="A5170" s="3" t="str">
        <f t="shared" si="80"/>
        <v>Load Control GroupSDP-LD10/14/2020 (6:00pm-7:00pm)9</v>
      </c>
      <c r="B5170" t="s">
        <v>71</v>
      </c>
      <c r="C5170" t="s">
        <v>113</v>
      </c>
      <c r="D5170" t="s">
        <v>168</v>
      </c>
      <c r="E5170" t="s">
        <v>182</v>
      </c>
      <c r="F5170" s="69" t="s">
        <v>208</v>
      </c>
      <c r="G5170" s="69" t="s">
        <v>208</v>
      </c>
      <c r="H5170" s="69" t="s">
        <v>208</v>
      </c>
      <c r="I5170" s="69" t="s">
        <v>208</v>
      </c>
      <c r="J5170" s="64">
        <v>1</v>
      </c>
    </row>
    <row r="5171" spans="1:10" x14ac:dyDescent="0.25">
      <c r="A5171" s="3" t="str">
        <f t="shared" si="80"/>
        <v>Load Control GroupSDP-LD10/14/2020 (6:00pm-7:00pm)10</v>
      </c>
      <c r="B5171" t="s">
        <v>71</v>
      </c>
      <c r="C5171" t="s">
        <v>113</v>
      </c>
      <c r="D5171" t="s">
        <v>168</v>
      </c>
      <c r="E5171" t="s">
        <v>183</v>
      </c>
      <c r="F5171" s="69" t="s">
        <v>208</v>
      </c>
      <c r="G5171" s="69" t="s">
        <v>208</v>
      </c>
      <c r="H5171" s="69" t="s">
        <v>208</v>
      </c>
      <c r="I5171" s="69" t="s">
        <v>208</v>
      </c>
      <c r="J5171" s="64">
        <v>1</v>
      </c>
    </row>
    <row r="5172" spans="1:10" x14ac:dyDescent="0.25">
      <c r="A5172" s="3" t="str">
        <f t="shared" si="80"/>
        <v>Load Control GroupSDP-LD10/14/2020 (6:00pm-7:00pm)11</v>
      </c>
      <c r="B5172" t="s">
        <v>71</v>
      </c>
      <c r="C5172" t="s">
        <v>113</v>
      </c>
      <c r="D5172" t="s">
        <v>168</v>
      </c>
      <c r="E5172" t="s">
        <v>184</v>
      </c>
      <c r="F5172" s="69" t="s">
        <v>208</v>
      </c>
      <c r="G5172" s="69" t="s">
        <v>208</v>
      </c>
      <c r="H5172" s="69" t="s">
        <v>208</v>
      </c>
      <c r="I5172" s="69" t="s">
        <v>208</v>
      </c>
      <c r="J5172" s="64">
        <v>1</v>
      </c>
    </row>
    <row r="5173" spans="1:10" x14ac:dyDescent="0.25">
      <c r="A5173" s="3" t="str">
        <f t="shared" si="80"/>
        <v>Load Control GroupSDP-LD10/14/2020 (6:00pm-7:00pm)12</v>
      </c>
      <c r="B5173" t="s">
        <v>71</v>
      </c>
      <c r="C5173" t="s">
        <v>113</v>
      </c>
      <c r="D5173" t="s">
        <v>168</v>
      </c>
      <c r="E5173" t="s">
        <v>185</v>
      </c>
      <c r="F5173" s="69" t="s">
        <v>208</v>
      </c>
      <c r="G5173" s="69" t="s">
        <v>208</v>
      </c>
      <c r="H5173" s="69" t="s">
        <v>208</v>
      </c>
      <c r="I5173" s="69" t="s">
        <v>208</v>
      </c>
      <c r="J5173" s="64">
        <v>1</v>
      </c>
    </row>
    <row r="5174" spans="1:10" x14ac:dyDescent="0.25">
      <c r="A5174" s="3" t="str">
        <f t="shared" si="80"/>
        <v>Load Control GroupSDP-LD10/14/2020 (6:00pm-7:00pm)13</v>
      </c>
      <c r="B5174" t="s">
        <v>71</v>
      </c>
      <c r="C5174" t="s">
        <v>113</v>
      </c>
      <c r="D5174" t="s">
        <v>168</v>
      </c>
      <c r="E5174" t="s">
        <v>186</v>
      </c>
      <c r="F5174" s="69" t="s">
        <v>208</v>
      </c>
      <c r="G5174" s="69" t="s">
        <v>208</v>
      </c>
      <c r="H5174" s="69" t="s">
        <v>208</v>
      </c>
      <c r="I5174" s="69" t="s">
        <v>208</v>
      </c>
      <c r="J5174" s="64">
        <v>1</v>
      </c>
    </row>
    <row r="5175" spans="1:10" x14ac:dyDescent="0.25">
      <c r="A5175" s="3" t="str">
        <f t="shared" si="80"/>
        <v>Load Control GroupSDP-LD10/14/2020 (6:00pm-7:00pm)14</v>
      </c>
      <c r="B5175" t="s">
        <v>71</v>
      </c>
      <c r="C5175" t="s">
        <v>113</v>
      </c>
      <c r="D5175" t="s">
        <v>168</v>
      </c>
      <c r="E5175" t="s">
        <v>187</v>
      </c>
      <c r="F5175" s="69" t="s">
        <v>208</v>
      </c>
      <c r="G5175" s="69" t="s">
        <v>208</v>
      </c>
      <c r="H5175" s="69" t="s">
        <v>208</v>
      </c>
      <c r="I5175" s="69" t="s">
        <v>208</v>
      </c>
      <c r="J5175" s="64">
        <v>1</v>
      </c>
    </row>
    <row r="5176" spans="1:10" x14ac:dyDescent="0.25">
      <c r="A5176" s="3" t="str">
        <f t="shared" si="80"/>
        <v>Load Control GroupSDP-LD10/14/2020 (6:00pm-7:00pm)15</v>
      </c>
      <c r="B5176" t="s">
        <v>71</v>
      </c>
      <c r="C5176" t="s">
        <v>113</v>
      </c>
      <c r="D5176" t="s">
        <v>168</v>
      </c>
      <c r="E5176" t="s">
        <v>188</v>
      </c>
      <c r="F5176" s="69" t="s">
        <v>208</v>
      </c>
      <c r="G5176" s="69" t="s">
        <v>208</v>
      </c>
      <c r="H5176" s="69" t="s">
        <v>208</v>
      </c>
      <c r="I5176" s="69" t="s">
        <v>208</v>
      </c>
      <c r="J5176" s="64">
        <v>1</v>
      </c>
    </row>
    <row r="5177" spans="1:10" x14ac:dyDescent="0.25">
      <c r="A5177" s="3" t="str">
        <f t="shared" si="80"/>
        <v>Load Control GroupSDP-LD10/14/2020 (6:00pm-7:00pm)16</v>
      </c>
      <c r="B5177" t="s">
        <v>71</v>
      </c>
      <c r="C5177" t="s">
        <v>113</v>
      </c>
      <c r="D5177" t="s">
        <v>168</v>
      </c>
      <c r="E5177" t="s">
        <v>189</v>
      </c>
      <c r="F5177" s="69" t="s">
        <v>208</v>
      </c>
      <c r="G5177" s="69" t="s">
        <v>208</v>
      </c>
      <c r="H5177" s="69" t="s">
        <v>208</v>
      </c>
      <c r="I5177" s="69" t="s">
        <v>208</v>
      </c>
      <c r="J5177" s="64">
        <v>1</v>
      </c>
    </row>
    <row r="5178" spans="1:10" x14ac:dyDescent="0.25">
      <c r="A5178" s="3" t="str">
        <f t="shared" si="80"/>
        <v>Load Control GroupSDP-LD10/14/2020 (6:00pm-7:00pm)17</v>
      </c>
      <c r="B5178" t="s">
        <v>71</v>
      </c>
      <c r="C5178" t="s">
        <v>113</v>
      </c>
      <c r="D5178" t="s">
        <v>168</v>
      </c>
      <c r="E5178" t="s">
        <v>190</v>
      </c>
      <c r="F5178" s="69" t="s">
        <v>208</v>
      </c>
      <c r="G5178" s="69" t="s">
        <v>208</v>
      </c>
      <c r="H5178" s="69" t="s">
        <v>208</v>
      </c>
      <c r="I5178" s="69" t="s">
        <v>208</v>
      </c>
      <c r="J5178" s="64">
        <v>1</v>
      </c>
    </row>
    <row r="5179" spans="1:10" x14ac:dyDescent="0.25">
      <c r="A5179" s="3" t="str">
        <f t="shared" si="80"/>
        <v>Load Control GroupSDP-LD10/14/2020 (6:00pm-7:00pm)18</v>
      </c>
      <c r="B5179" t="s">
        <v>71</v>
      </c>
      <c r="C5179" t="s">
        <v>113</v>
      </c>
      <c r="D5179" t="s">
        <v>168</v>
      </c>
      <c r="E5179" t="s">
        <v>191</v>
      </c>
      <c r="F5179" s="69" t="s">
        <v>208</v>
      </c>
      <c r="G5179" s="69" t="s">
        <v>208</v>
      </c>
      <c r="H5179" s="69" t="s">
        <v>208</v>
      </c>
      <c r="I5179" s="69" t="s">
        <v>208</v>
      </c>
      <c r="J5179" s="64">
        <v>1</v>
      </c>
    </row>
    <row r="5180" spans="1:10" x14ac:dyDescent="0.25">
      <c r="A5180" s="3" t="str">
        <f t="shared" si="80"/>
        <v>Load Control GroupSDP-LD10/14/2020 (6:00pm-7:00pm)19</v>
      </c>
      <c r="B5180" t="s">
        <v>71</v>
      </c>
      <c r="C5180" t="s">
        <v>113</v>
      </c>
      <c r="D5180" t="s">
        <v>168</v>
      </c>
      <c r="E5180" t="s">
        <v>192</v>
      </c>
      <c r="F5180" s="69" t="s">
        <v>208</v>
      </c>
      <c r="G5180" s="69" t="s">
        <v>208</v>
      </c>
      <c r="H5180" s="69" t="s">
        <v>208</v>
      </c>
      <c r="I5180" s="69" t="s">
        <v>208</v>
      </c>
      <c r="J5180" s="64">
        <v>1</v>
      </c>
    </row>
    <row r="5181" spans="1:10" x14ac:dyDescent="0.25">
      <c r="A5181" s="3" t="str">
        <f t="shared" si="80"/>
        <v>Load Control GroupSDP-LD10/14/2020 (6:00pm-7:00pm)20</v>
      </c>
      <c r="B5181" t="s">
        <v>71</v>
      </c>
      <c r="C5181" t="s">
        <v>113</v>
      </c>
      <c r="D5181" t="s">
        <v>168</v>
      </c>
      <c r="E5181" t="s">
        <v>193</v>
      </c>
      <c r="F5181" s="69" t="s">
        <v>208</v>
      </c>
      <c r="G5181" s="69" t="s">
        <v>208</v>
      </c>
      <c r="H5181" s="69" t="s">
        <v>208</v>
      </c>
      <c r="I5181" s="69" t="s">
        <v>208</v>
      </c>
      <c r="J5181" s="64">
        <v>1</v>
      </c>
    </row>
    <row r="5182" spans="1:10" x14ac:dyDescent="0.25">
      <c r="A5182" s="3" t="str">
        <f t="shared" si="80"/>
        <v>Load Control GroupSDP-LD10/14/2020 (6:00pm-7:00pm)21</v>
      </c>
      <c r="B5182" t="s">
        <v>71</v>
      </c>
      <c r="C5182" t="s">
        <v>113</v>
      </c>
      <c r="D5182" t="s">
        <v>168</v>
      </c>
      <c r="E5182" t="s">
        <v>194</v>
      </c>
      <c r="F5182" s="69" t="s">
        <v>208</v>
      </c>
      <c r="G5182" s="69" t="s">
        <v>208</v>
      </c>
      <c r="H5182" s="69" t="s">
        <v>208</v>
      </c>
      <c r="I5182" s="69" t="s">
        <v>208</v>
      </c>
      <c r="J5182" s="64">
        <v>1</v>
      </c>
    </row>
    <row r="5183" spans="1:10" x14ac:dyDescent="0.25">
      <c r="A5183" s="3" t="str">
        <f t="shared" si="80"/>
        <v>Load Control GroupSDP-LD10/14/2020 (6:00pm-7:00pm)22</v>
      </c>
      <c r="B5183" t="s">
        <v>71</v>
      </c>
      <c r="C5183" t="s">
        <v>113</v>
      </c>
      <c r="D5183" t="s">
        <v>168</v>
      </c>
      <c r="E5183" t="s">
        <v>195</v>
      </c>
      <c r="F5183" s="69" t="s">
        <v>208</v>
      </c>
      <c r="G5183" s="69" t="s">
        <v>208</v>
      </c>
      <c r="H5183" s="69" t="s">
        <v>208</v>
      </c>
      <c r="I5183" s="69" t="s">
        <v>208</v>
      </c>
      <c r="J5183" s="64">
        <v>1</v>
      </c>
    </row>
    <row r="5184" spans="1:10" x14ac:dyDescent="0.25">
      <c r="A5184" s="3" t="str">
        <f t="shared" si="80"/>
        <v>Load Control GroupSDP-LD10/14/2020 (6:00pm-7:00pm)23</v>
      </c>
      <c r="B5184" t="s">
        <v>71</v>
      </c>
      <c r="C5184" t="s">
        <v>113</v>
      </c>
      <c r="D5184" t="s">
        <v>168</v>
      </c>
      <c r="E5184" t="s">
        <v>196</v>
      </c>
      <c r="F5184" s="69" t="s">
        <v>208</v>
      </c>
      <c r="G5184" s="69" t="s">
        <v>208</v>
      </c>
      <c r="H5184" s="69" t="s">
        <v>208</v>
      </c>
      <c r="I5184" s="69" t="s">
        <v>208</v>
      </c>
      <c r="J5184" s="64">
        <v>1</v>
      </c>
    </row>
    <row r="5185" spans="1:10" x14ac:dyDescent="0.25">
      <c r="A5185" s="3" t="str">
        <f t="shared" si="80"/>
        <v>Load Control GroupSDP-LD10/14/2020 (6:00pm-7:00pm)24</v>
      </c>
      <c r="B5185" t="s">
        <v>71</v>
      </c>
      <c r="C5185" t="s">
        <v>113</v>
      </c>
      <c r="D5185" t="s">
        <v>168</v>
      </c>
      <c r="E5185" t="s">
        <v>197</v>
      </c>
      <c r="F5185" s="69" t="s">
        <v>208</v>
      </c>
      <c r="G5185" s="69" t="s">
        <v>208</v>
      </c>
      <c r="H5185" s="69" t="s">
        <v>208</v>
      </c>
      <c r="I5185" s="69" t="s">
        <v>208</v>
      </c>
      <c r="J5185" s="64">
        <v>1</v>
      </c>
    </row>
    <row r="5186" spans="1:10" x14ac:dyDescent="0.25">
      <c r="A5186" s="3" t="str">
        <f t="shared" si="80"/>
        <v>Load Control GroupSDP-LD10/15/2020 (6:00pm-7:00pm)1</v>
      </c>
      <c r="B5186" t="s">
        <v>71</v>
      </c>
      <c r="C5186" t="s">
        <v>113</v>
      </c>
      <c r="D5186" t="s">
        <v>169</v>
      </c>
      <c r="E5186" t="s">
        <v>174</v>
      </c>
      <c r="F5186" s="69" t="s">
        <v>208</v>
      </c>
      <c r="G5186" s="69" t="s">
        <v>208</v>
      </c>
      <c r="H5186" s="69" t="s">
        <v>208</v>
      </c>
      <c r="I5186" s="69" t="s">
        <v>208</v>
      </c>
      <c r="J5186" s="64">
        <v>1</v>
      </c>
    </row>
    <row r="5187" spans="1:10" x14ac:dyDescent="0.25">
      <c r="A5187" s="3" t="str">
        <f t="shared" ref="A5187:A5250" si="81">B5187&amp;C5187&amp;D5187&amp;E5187</f>
        <v>Load Control GroupSDP-LD10/15/2020 (6:00pm-7:00pm)2</v>
      </c>
      <c r="B5187" t="s">
        <v>71</v>
      </c>
      <c r="C5187" t="s">
        <v>113</v>
      </c>
      <c r="D5187" t="s">
        <v>169</v>
      </c>
      <c r="E5187" t="s">
        <v>175</v>
      </c>
      <c r="F5187" s="69" t="s">
        <v>208</v>
      </c>
      <c r="G5187" s="69" t="s">
        <v>208</v>
      </c>
      <c r="H5187" s="69" t="s">
        <v>208</v>
      </c>
      <c r="I5187" s="69" t="s">
        <v>208</v>
      </c>
      <c r="J5187" s="64">
        <v>1</v>
      </c>
    </row>
    <row r="5188" spans="1:10" x14ac:dyDescent="0.25">
      <c r="A5188" s="3" t="str">
        <f t="shared" si="81"/>
        <v>Load Control GroupSDP-LD10/15/2020 (6:00pm-7:00pm)3</v>
      </c>
      <c r="B5188" t="s">
        <v>71</v>
      </c>
      <c r="C5188" t="s">
        <v>113</v>
      </c>
      <c r="D5188" t="s">
        <v>169</v>
      </c>
      <c r="E5188" t="s">
        <v>176</v>
      </c>
      <c r="F5188" s="69" t="s">
        <v>208</v>
      </c>
      <c r="G5188" s="69" t="s">
        <v>208</v>
      </c>
      <c r="H5188" s="69" t="s">
        <v>208</v>
      </c>
      <c r="I5188" s="69" t="s">
        <v>208</v>
      </c>
      <c r="J5188" s="64">
        <v>1</v>
      </c>
    </row>
    <row r="5189" spans="1:10" x14ac:dyDescent="0.25">
      <c r="A5189" s="3" t="str">
        <f t="shared" si="81"/>
        <v>Load Control GroupSDP-LD10/15/2020 (6:00pm-7:00pm)4</v>
      </c>
      <c r="B5189" t="s">
        <v>71</v>
      </c>
      <c r="C5189" t="s">
        <v>113</v>
      </c>
      <c r="D5189" t="s">
        <v>169</v>
      </c>
      <c r="E5189" t="s">
        <v>177</v>
      </c>
      <c r="F5189" s="69" t="s">
        <v>208</v>
      </c>
      <c r="G5189" s="69" t="s">
        <v>208</v>
      </c>
      <c r="H5189" s="69" t="s">
        <v>208</v>
      </c>
      <c r="I5189" s="69" t="s">
        <v>208</v>
      </c>
      <c r="J5189" s="64">
        <v>1</v>
      </c>
    </row>
    <row r="5190" spans="1:10" x14ac:dyDescent="0.25">
      <c r="A5190" s="3" t="str">
        <f t="shared" si="81"/>
        <v>Load Control GroupSDP-LD10/15/2020 (6:00pm-7:00pm)5</v>
      </c>
      <c r="B5190" t="s">
        <v>71</v>
      </c>
      <c r="C5190" t="s">
        <v>113</v>
      </c>
      <c r="D5190" t="s">
        <v>169</v>
      </c>
      <c r="E5190" t="s">
        <v>178</v>
      </c>
      <c r="F5190" s="69" t="s">
        <v>208</v>
      </c>
      <c r="G5190" s="69" t="s">
        <v>208</v>
      </c>
      <c r="H5190" s="69" t="s">
        <v>208</v>
      </c>
      <c r="I5190" s="69" t="s">
        <v>208</v>
      </c>
      <c r="J5190" s="64">
        <v>1</v>
      </c>
    </row>
    <row r="5191" spans="1:10" x14ac:dyDescent="0.25">
      <c r="A5191" s="3" t="str">
        <f t="shared" si="81"/>
        <v>Load Control GroupSDP-LD10/15/2020 (6:00pm-7:00pm)6</v>
      </c>
      <c r="B5191" t="s">
        <v>71</v>
      </c>
      <c r="C5191" t="s">
        <v>113</v>
      </c>
      <c r="D5191" t="s">
        <v>169</v>
      </c>
      <c r="E5191" t="s">
        <v>179</v>
      </c>
      <c r="F5191" s="69" t="s">
        <v>208</v>
      </c>
      <c r="G5191" s="69" t="s">
        <v>208</v>
      </c>
      <c r="H5191" s="69" t="s">
        <v>208</v>
      </c>
      <c r="I5191" s="69" t="s">
        <v>208</v>
      </c>
      <c r="J5191" s="64">
        <v>1</v>
      </c>
    </row>
    <row r="5192" spans="1:10" x14ac:dyDescent="0.25">
      <c r="A5192" s="3" t="str">
        <f t="shared" si="81"/>
        <v>Load Control GroupSDP-LD10/15/2020 (6:00pm-7:00pm)7</v>
      </c>
      <c r="B5192" t="s">
        <v>71</v>
      </c>
      <c r="C5192" t="s">
        <v>113</v>
      </c>
      <c r="D5192" t="s">
        <v>169</v>
      </c>
      <c r="E5192" t="s">
        <v>180</v>
      </c>
      <c r="F5192" s="69" t="s">
        <v>208</v>
      </c>
      <c r="G5192" s="69" t="s">
        <v>208</v>
      </c>
      <c r="H5192" s="69" t="s">
        <v>208</v>
      </c>
      <c r="I5192" s="69" t="s">
        <v>208</v>
      </c>
      <c r="J5192" s="64">
        <v>1</v>
      </c>
    </row>
    <row r="5193" spans="1:10" x14ac:dyDescent="0.25">
      <c r="A5193" s="3" t="str">
        <f t="shared" si="81"/>
        <v>Load Control GroupSDP-LD10/15/2020 (6:00pm-7:00pm)8</v>
      </c>
      <c r="B5193" t="s">
        <v>71</v>
      </c>
      <c r="C5193" t="s">
        <v>113</v>
      </c>
      <c r="D5193" t="s">
        <v>169</v>
      </c>
      <c r="E5193" t="s">
        <v>181</v>
      </c>
      <c r="F5193" s="69" t="s">
        <v>208</v>
      </c>
      <c r="G5193" s="69" t="s">
        <v>208</v>
      </c>
      <c r="H5193" s="69" t="s">
        <v>208</v>
      </c>
      <c r="I5193" s="69" t="s">
        <v>208</v>
      </c>
      <c r="J5193" s="64">
        <v>1</v>
      </c>
    </row>
    <row r="5194" spans="1:10" x14ac:dyDescent="0.25">
      <c r="A5194" s="3" t="str">
        <f t="shared" si="81"/>
        <v>Load Control GroupSDP-LD10/15/2020 (6:00pm-7:00pm)9</v>
      </c>
      <c r="B5194" t="s">
        <v>71</v>
      </c>
      <c r="C5194" t="s">
        <v>113</v>
      </c>
      <c r="D5194" t="s">
        <v>169</v>
      </c>
      <c r="E5194" t="s">
        <v>182</v>
      </c>
      <c r="F5194" s="69" t="s">
        <v>208</v>
      </c>
      <c r="G5194" s="69" t="s">
        <v>208</v>
      </c>
      <c r="H5194" s="69" t="s">
        <v>208</v>
      </c>
      <c r="I5194" s="69" t="s">
        <v>208</v>
      </c>
      <c r="J5194" s="64">
        <v>1</v>
      </c>
    </row>
    <row r="5195" spans="1:10" x14ac:dyDescent="0.25">
      <c r="A5195" s="3" t="str">
        <f t="shared" si="81"/>
        <v>Load Control GroupSDP-LD10/15/2020 (6:00pm-7:00pm)10</v>
      </c>
      <c r="B5195" t="s">
        <v>71</v>
      </c>
      <c r="C5195" t="s">
        <v>113</v>
      </c>
      <c r="D5195" t="s">
        <v>169</v>
      </c>
      <c r="E5195" t="s">
        <v>183</v>
      </c>
      <c r="F5195" s="69" t="s">
        <v>208</v>
      </c>
      <c r="G5195" s="69" t="s">
        <v>208</v>
      </c>
      <c r="H5195" s="69" t="s">
        <v>208</v>
      </c>
      <c r="I5195" s="69" t="s">
        <v>208</v>
      </c>
      <c r="J5195" s="64">
        <v>1</v>
      </c>
    </row>
    <row r="5196" spans="1:10" x14ac:dyDescent="0.25">
      <c r="A5196" s="3" t="str">
        <f t="shared" si="81"/>
        <v>Load Control GroupSDP-LD10/15/2020 (6:00pm-7:00pm)11</v>
      </c>
      <c r="B5196" t="s">
        <v>71</v>
      </c>
      <c r="C5196" t="s">
        <v>113</v>
      </c>
      <c r="D5196" t="s">
        <v>169</v>
      </c>
      <c r="E5196" t="s">
        <v>184</v>
      </c>
      <c r="F5196" s="69" t="s">
        <v>208</v>
      </c>
      <c r="G5196" s="69" t="s">
        <v>208</v>
      </c>
      <c r="H5196" s="69" t="s">
        <v>208</v>
      </c>
      <c r="I5196" s="69" t="s">
        <v>208</v>
      </c>
      <c r="J5196" s="64">
        <v>1</v>
      </c>
    </row>
    <row r="5197" spans="1:10" x14ac:dyDescent="0.25">
      <c r="A5197" s="3" t="str">
        <f t="shared" si="81"/>
        <v>Load Control GroupSDP-LD10/15/2020 (6:00pm-7:00pm)12</v>
      </c>
      <c r="B5197" t="s">
        <v>71</v>
      </c>
      <c r="C5197" t="s">
        <v>113</v>
      </c>
      <c r="D5197" t="s">
        <v>169</v>
      </c>
      <c r="E5197" t="s">
        <v>185</v>
      </c>
      <c r="F5197" s="69" t="s">
        <v>208</v>
      </c>
      <c r="G5197" s="69" t="s">
        <v>208</v>
      </c>
      <c r="H5197" s="69" t="s">
        <v>208</v>
      </c>
      <c r="I5197" s="69" t="s">
        <v>208</v>
      </c>
      <c r="J5197" s="64">
        <v>1</v>
      </c>
    </row>
    <row r="5198" spans="1:10" x14ac:dyDescent="0.25">
      <c r="A5198" s="3" t="str">
        <f t="shared" si="81"/>
        <v>Load Control GroupSDP-LD10/15/2020 (6:00pm-7:00pm)13</v>
      </c>
      <c r="B5198" t="s">
        <v>71</v>
      </c>
      <c r="C5198" t="s">
        <v>113</v>
      </c>
      <c r="D5198" t="s">
        <v>169</v>
      </c>
      <c r="E5198" t="s">
        <v>186</v>
      </c>
      <c r="F5198" s="69" t="s">
        <v>208</v>
      </c>
      <c r="G5198" s="69" t="s">
        <v>208</v>
      </c>
      <c r="H5198" s="69" t="s">
        <v>208</v>
      </c>
      <c r="I5198" s="69" t="s">
        <v>208</v>
      </c>
      <c r="J5198" s="64">
        <v>1</v>
      </c>
    </row>
    <row r="5199" spans="1:10" x14ac:dyDescent="0.25">
      <c r="A5199" s="3" t="str">
        <f t="shared" si="81"/>
        <v>Load Control GroupSDP-LD10/15/2020 (6:00pm-7:00pm)14</v>
      </c>
      <c r="B5199" t="s">
        <v>71</v>
      </c>
      <c r="C5199" t="s">
        <v>113</v>
      </c>
      <c r="D5199" t="s">
        <v>169</v>
      </c>
      <c r="E5199" t="s">
        <v>187</v>
      </c>
      <c r="F5199" s="69" t="s">
        <v>208</v>
      </c>
      <c r="G5199" s="69" t="s">
        <v>208</v>
      </c>
      <c r="H5199" s="69" t="s">
        <v>208</v>
      </c>
      <c r="I5199" s="69" t="s">
        <v>208</v>
      </c>
      <c r="J5199" s="64">
        <v>1</v>
      </c>
    </row>
    <row r="5200" spans="1:10" x14ac:dyDescent="0.25">
      <c r="A5200" s="3" t="str">
        <f t="shared" si="81"/>
        <v>Load Control GroupSDP-LD10/15/2020 (6:00pm-7:00pm)15</v>
      </c>
      <c r="B5200" t="s">
        <v>71</v>
      </c>
      <c r="C5200" t="s">
        <v>113</v>
      </c>
      <c r="D5200" t="s">
        <v>169</v>
      </c>
      <c r="E5200" t="s">
        <v>188</v>
      </c>
      <c r="F5200" s="69" t="s">
        <v>208</v>
      </c>
      <c r="G5200" s="69" t="s">
        <v>208</v>
      </c>
      <c r="H5200" s="69" t="s">
        <v>208</v>
      </c>
      <c r="I5200" s="69" t="s">
        <v>208</v>
      </c>
      <c r="J5200" s="64">
        <v>1</v>
      </c>
    </row>
    <row r="5201" spans="1:10" x14ac:dyDescent="0.25">
      <c r="A5201" s="3" t="str">
        <f t="shared" si="81"/>
        <v>Load Control GroupSDP-LD10/15/2020 (6:00pm-7:00pm)16</v>
      </c>
      <c r="B5201" t="s">
        <v>71</v>
      </c>
      <c r="C5201" t="s">
        <v>113</v>
      </c>
      <c r="D5201" t="s">
        <v>169</v>
      </c>
      <c r="E5201" t="s">
        <v>189</v>
      </c>
      <c r="F5201" s="69" t="s">
        <v>208</v>
      </c>
      <c r="G5201" s="69" t="s">
        <v>208</v>
      </c>
      <c r="H5201" s="69" t="s">
        <v>208</v>
      </c>
      <c r="I5201" s="69" t="s">
        <v>208</v>
      </c>
      <c r="J5201" s="64">
        <v>1</v>
      </c>
    </row>
    <row r="5202" spans="1:10" x14ac:dyDescent="0.25">
      <c r="A5202" s="3" t="str">
        <f t="shared" si="81"/>
        <v>Load Control GroupSDP-LD10/15/2020 (6:00pm-7:00pm)17</v>
      </c>
      <c r="B5202" t="s">
        <v>71</v>
      </c>
      <c r="C5202" t="s">
        <v>113</v>
      </c>
      <c r="D5202" t="s">
        <v>169</v>
      </c>
      <c r="E5202" t="s">
        <v>190</v>
      </c>
      <c r="F5202" s="69" t="s">
        <v>208</v>
      </c>
      <c r="G5202" s="69" t="s">
        <v>208</v>
      </c>
      <c r="H5202" s="69" t="s">
        <v>208</v>
      </c>
      <c r="I5202" s="69" t="s">
        <v>208</v>
      </c>
      <c r="J5202" s="64">
        <v>1</v>
      </c>
    </row>
    <row r="5203" spans="1:10" x14ac:dyDescent="0.25">
      <c r="A5203" s="3" t="str">
        <f t="shared" si="81"/>
        <v>Load Control GroupSDP-LD10/15/2020 (6:00pm-7:00pm)18</v>
      </c>
      <c r="B5203" t="s">
        <v>71</v>
      </c>
      <c r="C5203" t="s">
        <v>113</v>
      </c>
      <c r="D5203" t="s">
        <v>169</v>
      </c>
      <c r="E5203" t="s">
        <v>191</v>
      </c>
      <c r="F5203" s="69" t="s">
        <v>208</v>
      </c>
      <c r="G5203" s="69" t="s">
        <v>208</v>
      </c>
      <c r="H5203" s="69" t="s">
        <v>208</v>
      </c>
      <c r="I5203" s="69" t="s">
        <v>208</v>
      </c>
      <c r="J5203" s="64">
        <v>1</v>
      </c>
    </row>
    <row r="5204" spans="1:10" x14ac:dyDescent="0.25">
      <c r="A5204" s="3" t="str">
        <f t="shared" si="81"/>
        <v>Load Control GroupSDP-LD10/15/2020 (6:00pm-7:00pm)19</v>
      </c>
      <c r="B5204" t="s">
        <v>71</v>
      </c>
      <c r="C5204" t="s">
        <v>113</v>
      </c>
      <c r="D5204" t="s">
        <v>169</v>
      </c>
      <c r="E5204" t="s">
        <v>192</v>
      </c>
      <c r="F5204" s="69" t="s">
        <v>208</v>
      </c>
      <c r="G5204" s="69" t="s">
        <v>208</v>
      </c>
      <c r="H5204" s="69" t="s">
        <v>208</v>
      </c>
      <c r="I5204" s="69" t="s">
        <v>208</v>
      </c>
      <c r="J5204" s="64">
        <v>1</v>
      </c>
    </row>
    <row r="5205" spans="1:10" x14ac:dyDescent="0.25">
      <c r="A5205" s="3" t="str">
        <f t="shared" si="81"/>
        <v>Load Control GroupSDP-LD10/15/2020 (6:00pm-7:00pm)20</v>
      </c>
      <c r="B5205" t="s">
        <v>71</v>
      </c>
      <c r="C5205" t="s">
        <v>113</v>
      </c>
      <c r="D5205" t="s">
        <v>169</v>
      </c>
      <c r="E5205" t="s">
        <v>193</v>
      </c>
      <c r="F5205" s="69" t="s">
        <v>208</v>
      </c>
      <c r="G5205" s="69" t="s">
        <v>208</v>
      </c>
      <c r="H5205" s="69" t="s">
        <v>208</v>
      </c>
      <c r="I5205" s="69" t="s">
        <v>208</v>
      </c>
      <c r="J5205" s="64">
        <v>1</v>
      </c>
    </row>
    <row r="5206" spans="1:10" x14ac:dyDescent="0.25">
      <c r="A5206" s="3" t="str">
        <f t="shared" si="81"/>
        <v>Load Control GroupSDP-LD10/15/2020 (6:00pm-7:00pm)21</v>
      </c>
      <c r="B5206" t="s">
        <v>71</v>
      </c>
      <c r="C5206" t="s">
        <v>113</v>
      </c>
      <c r="D5206" t="s">
        <v>169</v>
      </c>
      <c r="E5206" t="s">
        <v>194</v>
      </c>
      <c r="F5206" s="69" t="s">
        <v>208</v>
      </c>
      <c r="G5206" s="69" t="s">
        <v>208</v>
      </c>
      <c r="H5206" s="69" t="s">
        <v>208</v>
      </c>
      <c r="I5206" s="69" t="s">
        <v>208</v>
      </c>
      <c r="J5206" s="64">
        <v>1</v>
      </c>
    </row>
    <row r="5207" spans="1:10" x14ac:dyDescent="0.25">
      <c r="A5207" s="3" t="str">
        <f t="shared" si="81"/>
        <v>Load Control GroupSDP-LD10/15/2020 (6:00pm-7:00pm)22</v>
      </c>
      <c r="B5207" t="s">
        <v>71</v>
      </c>
      <c r="C5207" t="s">
        <v>113</v>
      </c>
      <c r="D5207" t="s">
        <v>169</v>
      </c>
      <c r="E5207" t="s">
        <v>195</v>
      </c>
      <c r="F5207" s="69" t="s">
        <v>208</v>
      </c>
      <c r="G5207" s="69" t="s">
        <v>208</v>
      </c>
      <c r="H5207" s="69" t="s">
        <v>208</v>
      </c>
      <c r="I5207" s="69" t="s">
        <v>208</v>
      </c>
      <c r="J5207" s="64">
        <v>1</v>
      </c>
    </row>
    <row r="5208" spans="1:10" x14ac:dyDescent="0.25">
      <c r="A5208" s="3" t="str">
        <f t="shared" si="81"/>
        <v>Load Control GroupSDP-LD10/15/2020 (6:00pm-7:00pm)23</v>
      </c>
      <c r="B5208" t="s">
        <v>71</v>
      </c>
      <c r="C5208" t="s">
        <v>113</v>
      </c>
      <c r="D5208" t="s">
        <v>169</v>
      </c>
      <c r="E5208" t="s">
        <v>196</v>
      </c>
      <c r="F5208" s="69" t="s">
        <v>208</v>
      </c>
      <c r="G5208" s="69" t="s">
        <v>208</v>
      </c>
      <c r="H5208" s="69" t="s">
        <v>208</v>
      </c>
      <c r="I5208" s="69" t="s">
        <v>208</v>
      </c>
      <c r="J5208" s="64">
        <v>1</v>
      </c>
    </row>
    <row r="5209" spans="1:10" x14ac:dyDescent="0.25">
      <c r="A5209" s="3" t="str">
        <f t="shared" si="81"/>
        <v>Load Control GroupSDP-LD10/15/2020 (6:00pm-7:00pm)24</v>
      </c>
      <c r="B5209" t="s">
        <v>71</v>
      </c>
      <c r="C5209" t="s">
        <v>113</v>
      </c>
      <c r="D5209" t="s">
        <v>169</v>
      </c>
      <c r="E5209" t="s">
        <v>197</v>
      </c>
      <c r="F5209" s="69" t="s">
        <v>208</v>
      </c>
      <c r="G5209" s="69" t="s">
        <v>208</v>
      </c>
      <c r="H5209" s="69" t="s">
        <v>208</v>
      </c>
      <c r="I5209" s="69" t="s">
        <v>208</v>
      </c>
      <c r="J5209" s="64">
        <v>1</v>
      </c>
    </row>
    <row r="5210" spans="1:10" x14ac:dyDescent="0.25">
      <c r="A5210" s="3" t="str">
        <f t="shared" si="81"/>
        <v>Load Control GroupSDP-LD7/9/2021 (5:50pm-8:55pm)1</v>
      </c>
      <c r="B5210" t="s">
        <v>71</v>
      </c>
      <c r="C5210" t="s">
        <v>113</v>
      </c>
      <c r="D5210" t="s">
        <v>171</v>
      </c>
      <c r="E5210" t="s">
        <v>174</v>
      </c>
      <c r="F5210" s="69" t="s">
        <v>208</v>
      </c>
      <c r="G5210" s="69" t="s">
        <v>208</v>
      </c>
      <c r="H5210" s="69" t="s">
        <v>208</v>
      </c>
      <c r="I5210" s="69" t="s">
        <v>208</v>
      </c>
      <c r="J5210" s="64">
        <v>1</v>
      </c>
    </row>
    <row r="5211" spans="1:10" x14ac:dyDescent="0.25">
      <c r="A5211" s="3" t="str">
        <f t="shared" si="81"/>
        <v>Load Control GroupSDP-LD7/9/2021 (5:50pm-8:55pm)2</v>
      </c>
      <c r="B5211" t="s">
        <v>71</v>
      </c>
      <c r="C5211" t="s">
        <v>113</v>
      </c>
      <c r="D5211" t="s">
        <v>171</v>
      </c>
      <c r="E5211" t="s">
        <v>175</v>
      </c>
      <c r="F5211" s="69" t="s">
        <v>208</v>
      </c>
      <c r="G5211" s="69" t="s">
        <v>208</v>
      </c>
      <c r="H5211" s="69" t="s">
        <v>208</v>
      </c>
      <c r="I5211" s="69" t="s">
        <v>208</v>
      </c>
      <c r="J5211" s="64">
        <v>1</v>
      </c>
    </row>
    <row r="5212" spans="1:10" x14ac:dyDescent="0.25">
      <c r="A5212" s="3" t="str">
        <f t="shared" si="81"/>
        <v>Load Control GroupSDP-LD7/9/2021 (5:50pm-8:55pm)3</v>
      </c>
      <c r="B5212" t="s">
        <v>71</v>
      </c>
      <c r="C5212" t="s">
        <v>113</v>
      </c>
      <c r="D5212" t="s">
        <v>171</v>
      </c>
      <c r="E5212" t="s">
        <v>176</v>
      </c>
      <c r="F5212" s="69" t="s">
        <v>208</v>
      </c>
      <c r="G5212" s="69" t="s">
        <v>208</v>
      </c>
      <c r="H5212" s="69" t="s">
        <v>208</v>
      </c>
      <c r="I5212" s="69" t="s">
        <v>208</v>
      </c>
      <c r="J5212" s="64">
        <v>1</v>
      </c>
    </row>
    <row r="5213" spans="1:10" x14ac:dyDescent="0.25">
      <c r="A5213" s="3" t="str">
        <f t="shared" si="81"/>
        <v>Load Control GroupSDP-LD7/9/2021 (5:50pm-8:55pm)4</v>
      </c>
      <c r="B5213" t="s">
        <v>71</v>
      </c>
      <c r="C5213" t="s">
        <v>113</v>
      </c>
      <c r="D5213" t="s">
        <v>171</v>
      </c>
      <c r="E5213" t="s">
        <v>177</v>
      </c>
      <c r="F5213" s="69" t="s">
        <v>208</v>
      </c>
      <c r="G5213" s="69" t="s">
        <v>208</v>
      </c>
      <c r="H5213" s="69" t="s">
        <v>208</v>
      </c>
      <c r="I5213" s="69" t="s">
        <v>208</v>
      </c>
      <c r="J5213" s="64">
        <v>1</v>
      </c>
    </row>
    <row r="5214" spans="1:10" x14ac:dyDescent="0.25">
      <c r="A5214" s="3" t="str">
        <f t="shared" si="81"/>
        <v>Load Control GroupSDP-LD7/9/2021 (5:50pm-8:55pm)5</v>
      </c>
      <c r="B5214" t="s">
        <v>71</v>
      </c>
      <c r="C5214" t="s">
        <v>113</v>
      </c>
      <c r="D5214" t="s">
        <v>171</v>
      </c>
      <c r="E5214" t="s">
        <v>178</v>
      </c>
      <c r="F5214" s="69" t="s">
        <v>208</v>
      </c>
      <c r="G5214" s="69" t="s">
        <v>208</v>
      </c>
      <c r="H5214" s="69" t="s">
        <v>208</v>
      </c>
      <c r="I5214" s="69" t="s">
        <v>208</v>
      </c>
      <c r="J5214" s="64">
        <v>1</v>
      </c>
    </row>
    <row r="5215" spans="1:10" x14ac:dyDescent="0.25">
      <c r="A5215" s="3" t="str">
        <f t="shared" si="81"/>
        <v>Load Control GroupSDP-LD7/9/2021 (5:50pm-8:55pm)6</v>
      </c>
      <c r="B5215" t="s">
        <v>71</v>
      </c>
      <c r="C5215" t="s">
        <v>113</v>
      </c>
      <c r="D5215" t="s">
        <v>171</v>
      </c>
      <c r="E5215" t="s">
        <v>179</v>
      </c>
      <c r="F5215" s="69" t="s">
        <v>208</v>
      </c>
      <c r="G5215" s="69" t="s">
        <v>208</v>
      </c>
      <c r="H5215" s="69" t="s">
        <v>208</v>
      </c>
      <c r="I5215" s="69" t="s">
        <v>208</v>
      </c>
      <c r="J5215" s="64">
        <v>1</v>
      </c>
    </row>
    <row r="5216" spans="1:10" x14ac:dyDescent="0.25">
      <c r="A5216" s="3" t="str">
        <f t="shared" si="81"/>
        <v>Load Control GroupSDP-LD7/9/2021 (5:50pm-8:55pm)7</v>
      </c>
      <c r="B5216" t="s">
        <v>71</v>
      </c>
      <c r="C5216" t="s">
        <v>113</v>
      </c>
      <c r="D5216" t="s">
        <v>171</v>
      </c>
      <c r="E5216" t="s">
        <v>180</v>
      </c>
      <c r="F5216" s="69" t="s">
        <v>208</v>
      </c>
      <c r="G5216" s="69" t="s">
        <v>208</v>
      </c>
      <c r="H5216" s="69" t="s">
        <v>208</v>
      </c>
      <c r="I5216" s="69" t="s">
        <v>208</v>
      </c>
      <c r="J5216" s="64">
        <v>1</v>
      </c>
    </row>
    <row r="5217" spans="1:10" x14ac:dyDescent="0.25">
      <c r="A5217" s="3" t="str">
        <f t="shared" si="81"/>
        <v>Load Control GroupSDP-LD7/9/2021 (5:50pm-8:55pm)8</v>
      </c>
      <c r="B5217" t="s">
        <v>71</v>
      </c>
      <c r="C5217" t="s">
        <v>113</v>
      </c>
      <c r="D5217" t="s">
        <v>171</v>
      </c>
      <c r="E5217" t="s">
        <v>181</v>
      </c>
      <c r="F5217" s="69" t="s">
        <v>208</v>
      </c>
      <c r="G5217" s="69" t="s">
        <v>208</v>
      </c>
      <c r="H5217" s="69" t="s">
        <v>208</v>
      </c>
      <c r="I5217" s="69" t="s">
        <v>208</v>
      </c>
      <c r="J5217" s="64">
        <v>1</v>
      </c>
    </row>
    <row r="5218" spans="1:10" x14ac:dyDescent="0.25">
      <c r="A5218" s="3" t="str">
        <f t="shared" si="81"/>
        <v>Load Control GroupSDP-LD7/9/2021 (5:50pm-8:55pm)9</v>
      </c>
      <c r="B5218" t="s">
        <v>71</v>
      </c>
      <c r="C5218" t="s">
        <v>113</v>
      </c>
      <c r="D5218" t="s">
        <v>171</v>
      </c>
      <c r="E5218" t="s">
        <v>182</v>
      </c>
      <c r="F5218" s="69" t="s">
        <v>208</v>
      </c>
      <c r="G5218" s="69" t="s">
        <v>208</v>
      </c>
      <c r="H5218" s="69" t="s">
        <v>208</v>
      </c>
      <c r="I5218" s="69" t="s">
        <v>208</v>
      </c>
      <c r="J5218" s="64">
        <v>1</v>
      </c>
    </row>
    <row r="5219" spans="1:10" x14ac:dyDescent="0.25">
      <c r="A5219" s="3" t="str">
        <f t="shared" si="81"/>
        <v>Load Control GroupSDP-LD7/9/2021 (5:50pm-8:55pm)10</v>
      </c>
      <c r="B5219" t="s">
        <v>71</v>
      </c>
      <c r="C5219" t="s">
        <v>113</v>
      </c>
      <c r="D5219" t="s">
        <v>171</v>
      </c>
      <c r="E5219" t="s">
        <v>183</v>
      </c>
      <c r="F5219" s="69" t="s">
        <v>208</v>
      </c>
      <c r="G5219" s="69" t="s">
        <v>208</v>
      </c>
      <c r="H5219" s="69" t="s">
        <v>208</v>
      </c>
      <c r="I5219" s="69" t="s">
        <v>208</v>
      </c>
      <c r="J5219" s="64">
        <v>1</v>
      </c>
    </row>
    <row r="5220" spans="1:10" x14ac:dyDescent="0.25">
      <c r="A5220" s="3" t="str">
        <f t="shared" si="81"/>
        <v>Load Control GroupSDP-LD7/9/2021 (5:50pm-8:55pm)11</v>
      </c>
      <c r="B5220" t="s">
        <v>71</v>
      </c>
      <c r="C5220" t="s">
        <v>113</v>
      </c>
      <c r="D5220" t="s">
        <v>171</v>
      </c>
      <c r="E5220" t="s">
        <v>184</v>
      </c>
      <c r="F5220" s="69" t="s">
        <v>208</v>
      </c>
      <c r="G5220" s="69" t="s">
        <v>208</v>
      </c>
      <c r="H5220" s="69" t="s">
        <v>208</v>
      </c>
      <c r="I5220" s="69" t="s">
        <v>208</v>
      </c>
      <c r="J5220" s="64">
        <v>1</v>
      </c>
    </row>
    <row r="5221" spans="1:10" x14ac:dyDescent="0.25">
      <c r="A5221" s="3" t="str">
        <f t="shared" si="81"/>
        <v>Load Control GroupSDP-LD7/9/2021 (5:50pm-8:55pm)12</v>
      </c>
      <c r="B5221" t="s">
        <v>71</v>
      </c>
      <c r="C5221" t="s">
        <v>113</v>
      </c>
      <c r="D5221" t="s">
        <v>171</v>
      </c>
      <c r="E5221" t="s">
        <v>185</v>
      </c>
      <c r="F5221" s="69" t="s">
        <v>208</v>
      </c>
      <c r="G5221" s="69" t="s">
        <v>208</v>
      </c>
      <c r="H5221" s="69" t="s">
        <v>208</v>
      </c>
      <c r="I5221" s="69" t="s">
        <v>208</v>
      </c>
      <c r="J5221" s="64">
        <v>1</v>
      </c>
    </row>
    <row r="5222" spans="1:10" x14ac:dyDescent="0.25">
      <c r="A5222" s="3" t="str">
        <f t="shared" si="81"/>
        <v>Load Control GroupSDP-LD7/9/2021 (5:50pm-8:55pm)13</v>
      </c>
      <c r="B5222" t="s">
        <v>71</v>
      </c>
      <c r="C5222" t="s">
        <v>113</v>
      </c>
      <c r="D5222" t="s">
        <v>171</v>
      </c>
      <c r="E5222" t="s">
        <v>186</v>
      </c>
      <c r="F5222" s="69" t="s">
        <v>208</v>
      </c>
      <c r="G5222" s="69" t="s">
        <v>208</v>
      </c>
      <c r="H5222" s="69" t="s">
        <v>208</v>
      </c>
      <c r="I5222" s="69" t="s">
        <v>208</v>
      </c>
      <c r="J5222" s="64">
        <v>1</v>
      </c>
    </row>
    <row r="5223" spans="1:10" x14ac:dyDescent="0.25">
      <c r="A5223" s="3" t="str">
        <f t="shared" si="81"/>
        <v>Load Control GroupSDP-LD7/9/2021 (5:50pm-8:55pm)14</v>
      </c>
      <c r="B5223" t="s">
        <v>71</v>
      </c>
      <c r="C5223" t="s">
        <v>113</v>
      </c>
      <c r="D5223" t="s">
        <v>171</v>
      </c>
      <c r="E5223" t="s">
        <v>187</v>
      </c>
      <c r="F5223" s="69" t="s">
        <v>208</v>
      </c>
      <c r="G5223" s="69" t="s">
        <v>208</v>
      </c>
      <c r="H5223" s="69" t="s">
        <v>208</v>
      </c>
      <c r="I5223" s="69" t="s">
        <v>208</v>
      </c>
      <c r="J5223" s="64">
        <v>1</v>
      </c>
    </row>
    <row r="5224" spans="1:10" x14ac:dyDescent="0.25">
      <c r="A5224" s="3" t="str">
        <f t="shared" si="81"/>
        <v>Load Control GroupSDP-LD7/9/2021 (5:50pm-8:55pm)15</v>
      </c>
      <c r="B5224" t="s">
        <v>71</v>
      </c>
      <c r="C5224" t="s">
        <v>113</v>
      </c>
      <c r="D5224" t="s">
        <v>171</v>
      </c>
      <c r="E5224" t="s">
        <v>188</v>
      </c>
      <c r="F5224" s="69" t="s">
        <v>208</v>
      </c>
      <c r="G5224" s="69" t="s">
        <v>208</v>
      </c>
      <c r="H5224" s="69" t="s">
        <v>208</v>
      </c>
      <c r="I5224" s="69" t="s">
        <v>208</v>
      </c>
      <c r="J5224" s="64">
        <v>1</v>
      </c>
    </row>
    <row r="5225" spans="1:10" x14ac:dyDescent="0.25">
      <c r="A5225" s="3" t="str">
        <f t="shared" si="81"/>
        <v>Load Control GroupSDP-LD7/9/2021 (5:50pm-8:55pm)16</v>
      </c>
      <c r="B5225" t="s">
        <v>71</v>
      </c>
      <c r="C5225" t="s">
        <v>113</v>
      </c>
      <c r="D5225" t="s">
        <v>171</v>
      </c>
      <c r="E5225" t="s">
        <v>189</v>
      </c>
      <c r="F5225" s="69" t="s">
        <v>208</v>
      </c>
      <c r="G5225" s="69" t="s">
        <v>208</v>
      </c>
      <c r="H5225" s="69" t="s">
        <v>208</v>
      </c>
      <c r="I5225" s="69" t="s">
        <v>208</v>
      </c>
      <c r="J5225" s="64">
        <v>1</v>
      </c>
    </row>
    <row r="5226" spans="1:10" x14ac:dyDescent="0.25">
      <c r="A5226" s="3" t="str">
        <f t="shared" si="81"/>
        <v>Load Control GroupSDP-LD7/9/2021 (5:50pm-8:55pm)17</v>
      </c>
      <c r="B5226" t="s">
        <v>71</v>
      </c>
      <c r="C5226" t="s">
        <v>113</v>
      </c>
      <c r="D5226" t="s">
        <v>171</v>
      </c>
      <c r="E5226" t="s">
        <v>190</v>
      </c>
      <c r="F5226" s="69" t="s">
        <v>208</v>
      </c>
      <c r="G5226" s="69" t="s">
        <v>208</v>
      </c>
      <c r="H5226" s="69" t="s">
        <v>208</v>
      </c>
      <c r="I5226" s="69" t="s">
        <v>208</v>
      </c>
      <c r="J5226" s="64">
        <v>1</v>
      </c>
    </row>
    <row r="5227" spans="1:10" x14ac:dyDescent="0.25">
      <c r="A5227" s="3" t="str">
        <f t="shared" si="81"/>
        <v>Load Control GroupSDP-LD7/9/2021 (5:50pm-8:55pm)18</v>
      </c>
      <c r="B5227" t="s">
        <v>71</v>
      </c>
      <c r="C5227" t="s">
        <v>113</v>
      </c>
      <c r="D5227" t="s">
        <v>171</v>
      </c>
      <c r="E5227" t="s">
        <v>191</v>
      </c>
      <c r="F5227" s="69" t="s">
        <v>208</v>
      </c>
      <c r="G5227" s="69" t="s">
        <v>208</v>
      </c>
      <c r="H5227" s="69" t="s">
        <v>208</v>
      </c>
      <c r="I5227" s="69" t="s">
        <v>208</v>
      </c>
      <c r="J5227" s="64">
        <v>1</v>
      </c>
    </row>
    <row r="5228" spans="1:10" x14ac:dyDescent="0.25">
      <c r="A5228" s="3" t="str">
        <f t="shared" si="81"/>
        <v>Load Control GroupSDP-LD7/9/2021 (5:50pm-8:55pm)19</v>
      </c>
      <c r="B5228" t="s">
        <v>71</v>
      </c>
      <c r="C5228" t="s">
        <v>113</v>
      </c>
      <c r="D5228" t="s">
        <v>171</v>
      </c>
      <c r="E5228" t="s">
        <v>192</v>
      </c>
      <c r="F5228" s="69" t="s">
        <v>208</v>
      </c>
      <c r="G5228" s="69" t="s">
        <v>208</v>
      </c>
      <c r="H5228" s="69" t="s">
        <v>208</v>
      </c>
      <c r="I5228" s="69" t="s">
        <v>208</v>
      </c>
      <c r="J5228" s="64">
        <v>1</v>
      </c>
    </row>
    <row r="5229" spans="1:10" x14ac:dyDescent="0.25">
      <c r="A5229" s="3" t="str">
        <f t="shared" si="81"/>
        <v>Load Control GroupSDP-LD7/9/2021 (5:50pm-8:55pm)20</v>
      </c>
      <c r="B5229" t="s">
        <v>71</v>
      </c>
      <c r="C5229" t="s">
        <v>113</v>
      </c>
      <c r="D5229" t="s">
        <v>171</v>
      </c>
      <c r="E5229" t="s">
        <v>193</v>
      </c>
      <c r="F5229" s="69" t="s">
        <v>208</v>
      </c>
      <c r="G5229" s="69" t="s">
        <v>208</v>
      </c>
      <c r="H5229" s="69" t="s">
        <v>208</v>
      </c>
      <c r="I5229" s="69" t="s">
        <v>208</v>
      </c>
      <c r="J5229" s="64">
        <v>1</v>
      </c>
    </row>
    <row r="5230" spans="1:10" x14ac:dyDescent="0.25">
      <c r="A5230" s="3" t="str">
        <f t="shared" si="81"/>
        <v>Load Control GroupSDP-LD7/9/2021 (5:50pm-8:55pm)21</v>
      </c>
      <c r="B5230" t="s">
        <v>71</v>
      </c>
      <c r="C5230" t="s">
        <v>113</v>
      </c>
      <c r="D5230" t="s">
        <v>171</v>
      </c>
      <c r="E5230" t="s">
        <v>194</v>
      </c>
      <c r="F5230" s="69" t="s">
        <v>208</v>
      </c>
      <c r="G5230" s="69" t="s">
        <v>208</v>
      </c>
      <c r="H5230" s="69" t="s">
        <v>208</v>
      </c>
      <c r="I5230" s="69" t="s">
        <v>208</v>
      </c>
      <c r="J5230" s="64">
        <v>1</v>
      </c>
    </row>
    <row r="5231" spans="1:10" x14ac:dyDescent="0.25">
      <c r="A5231" s="3" t="str">
        <f t="shared" si="81"/>
        <v>Load Control GroupSDP-LD7/9/2021 (5:50pm-8:55pm)22</v>
      </c>
      <c r="B5231" t="s">
        <v>71</v>
      </c>
      <c r="C5231" t="s">
        <v>113</v>
      </c>
      <c r="D5231" t="s">
        <v>171</v>
      </c>
      <c r="E5231" t="s">
        <v>195</v>
      </c>
      <c r="F5231" s="69" t="s">
        <v>208</v>
      </c>
      <c r="G5231" s="69" t="s">
        <v>208</v>
      </c>
      <c r="H5231" s="69" t="s">
        <v>208</v>
      </c>
      <c r="I5231" s="69" t="s">
        <v>208</v>
      </c>
      <c r="J5231" s="64">
        <v>1</v>
      </c>
    </row>
    <row r="5232" spans="1:10" x14ac:dyDescent="0.25">
      <c r="A5232" s="3" t="str">
        <f t="shared" si="81"/>
        <v>Load Control GroupSDP-LD7/9/2021 (5:50pm-8:55pm)23</v>
      </c>
      <c r="B5232" t="s">
        <v>71</v>
      </c>
      <c r="C5232" t="s">
        <v>113</v>
      </c>
      <c r="D5232" t="s">
        <v>171</v>
      </c>
      <c r="E5232" t="s">
        <v>196</v>
      </c>
      <c r="F5232" s="69" t="s">
        <v>208</v>
      </c>
      <c r="G5232" s="69" t="s">
        <v>208</v>
      </c>
      <c r="H5232" s="69" t="s">
        <v>208</v>
      </c>
      <c r="I5232" s="69" t="s">
        <v>208</v>
      </c>
      <c r="J5232" s="64">
        <v>1</v>
      </c>
    </row>
    <row r="5233" spans="1:10" x14ac:dyDescent="0.25">
      <c r="A5233" s="3" t="str">
        <f t="shared" si="81"/>
        <v>Load Control GroupSDP-LD7/9/2021 (5:50pm-8:55pm)24</v>
      </c>
      <c r="B5233" t="s">
        <v>71</v>
      </c>
      <c r="C5233" t="s">
        <v>113</v>
      </c>
      <c r="D5233" t="s">
        <v>171</v>
      </c>
      <c r="E5233" t="s">
        <v>197</v>
      </c>
      <c r="F5233" s="69" t="s">
        <v>208</v>
      </c>
      <c r="G5233" s="69" t="s">
        <v>208</v>
      </c>
      <c r="H5233" s="69" t="s">
        <v>208</v>
      </c>
      <c r="I5233" s="69" t="s">
        <v>208</v>
      </c>
      <c r="J5233" s="64">
        <v>1</v>
      </c>
    </row>
    <row r="5234" spans="1:10" x14ac:dyDescent="0.25">
      <c r="A5234" s="3" t="str">
        <f t="shared" si="81"/>
        <v>Load Control GroupSDP-LD8/27/2021 (5:00pm-6:00pm)1</v>
      </c>
      <c r="B5234" t="s">
        <v>71</v>
      </c>
      <c r="C5234" t="s">
        <v>113</v>
      </c>
      <c r="D5234" t="s">
        <v>172</v>
      </c>
      <c r="E5234" t="s">
        <v>174</v>
      </c>
      <c r="F5234" s="69" t="s">
        <v>208</v>
      </c>
      <c r="G5234" s="69" t="s">
        <v>208</v>
      </c>
      <c r="H5234" s="69" t="s">
        <v>208</v>
      </c>
      <c r="I5234" s="69" t="s">
        <v>208</v>
      </c>
      <c r="J5234" s="64">
        <v>1</v>
      </c>
    </row>
    <row r="5235" spans="1:10" x14ac:dyDescent="0.25">
      <c r="A5235" s="3" t="str">
        <f t="shared" si="81"/>
        <v>Load Control GroupSDP-LD8/27/2021 (5:00pm-6:00pm)2</v>
      </c>
      <c r="B5235" t="s">
        <v>71</v>
      </c>
      <c r="C5235" t="s">
        <v>113</v>
      </c>
      <c r="D5235" t="s">
        <v>172</v>
      </c>
      <c r="E5235" t="s">
        <v>175</v>
      </c>
      <c r="F5235" s="69" t="s">
        <v>208</v>
      </c>
      <c r="G5235" s="69" t="s">
        <v>208</v>
      </c>
      <c r="H5235" s="69" t="s">
        <v>208</v>
      </c>
      <c r="I5235" s="69" t="s">
        <v>208</v>
      </c>
      <c r="J5235" s="64">
        <v>1</v>
      </c>
    </row>
    <row r="5236" spans="1:10" x14ac:dyDescent="0.25">
      <c r="A5236" s="3" t="str">
        <f t="shared" si="81"/>
        <v>Load Control GroupSDP-LD8/27/2021 (5:00pm-6:00pm)3</v>
      </c>
      <c r="B5236" t="s">
        <v>71</v>
      </c>
      <c r="C5236" t="s">
        <v>113</v>
      </c>
      <c r="D5236" t="s">
        <v>172</v>
      </c>
      <c r="E5236" t="s">
        <v>176</v>
      </c>
      <c r="F5236" s="69" t="s">
        <v>208</v>
      </c>
      <c r="G5236" s="69" t="s">
        <v>208</v>
      </c>
      <c r="H5236" s="69" t="s">
        <v>208</v>
      </c>
      <c r="I5236" s="69" t="s">
        <v>208</v>
      </c>
      <c r="J5236" s="64">
        <v>1</v>
      </c>
    </row>
    <row r="5237" spans="1:10" x14ac:dyDescent="0.25">
      <c r="A5237" s="3" t="str">
        <f t="shared" si="81"/>
        <v>Load Control GroupSDP-LD8/27/2021 (5:00pm-6:00pm)4</v>
      </c>
      <c r="B5237" t="s">
        <v>71</v>
      </c>
      <c r="C5237" t="s">
        <v>113</v>
      </c>
      <c r="D5237" t="s">
        <v>172</v>
      </c>
      <c r="E5237" t="s">
        <v>177</v>
      </c>
      <c r="F5237" s="69" t="s">
        <v>208</v>
      </c>
      <c r="G5237" s="69" t="s">
        <v>208</v>
      </c>
      <c r="H5237" s="69" t="s">
        <v>208</v>
      </c>
      <c r="I5237" s="69" t="s">
        <v>208</v>
      </c>
      <c r="J5237" s="64">
        <v>1</v>
      </c>
    </row>
    <row r="5238" spans="1:10" x14ac:dyDescent="0.25">
      <c r="A5238" s="3" t="str">
        <f t="shared" si="81"/>
        <v>Load Control GroupSDP-LD8/27/2021 (5:00pm-6:00pm)5</v>
      </c>
      <c r="B5238" t="s">
        <v>71</v>
      </c>
      <c r="C5238" t="s">
        <v>113</v>
      </c>
      <c r="D5238" t="s">
        <v>172</v>
      </c>
      <c r="E5238" t="s">
        <v>178</v>
      </c>
      <c r="F5238" s="69" t="s">
        <v>208</v>
      </c>
      <c r="G5238" s="69" t="s">
        <v>208</v>
      </c>
      <c r="H5238" s="69" t="s">
        <v>208</v>
      </c>
      <c r="I5238" s="69" t="s">
        <v>208</v>
      </c>
      <c r="J5238" s="64">
        <v>1</v>
      </c>
    </row>
    <row r="5239" spans="1:10" x14ac:dyDescent="0.25">
      <c r="A5239" s="3" t="str">
        <f t="shared" si="81"/>
        <v>Load Control GroupSDP-LD8/27/2021 (5:00pm-6:00pm)6</v>
      </c>
      <c r="B5239" t="s">
        <v>71</v>
      </c>
      <c r="C5239" t="s">
        <v>113</v>
      </c>
      <c r="D5239" t="s">
        <v>172</v>
      </c>
      <c r="E5239" t="s">
        <v>179</v>
      </c>
      <c r="F5239" s="69" t="s">
        <v>208</v>
      </c>
      <c r="G5239" s="69" t="s">
        <v>208</v>
      </c>
      <c r="H5239" s="69" t="s">
        <v>208</v>
      </c>
      <c r="I5239" s="69" t="s">
        <v>208</v>
      </c>
      <c r="J5239" s="64">
        <v>1</v>
      </c>
    </row>
    <row r="5240" spans="1:10" x14ac:dyDescent="0.25">
      <c r="A5240" s="3" t="str">
        <f t="shared" si="81"/>
        <v>Load Control GroupSDP-LD8/27/2021 (5:00pm-6:00pm)7</v>
      </c>
      <c r="B5240" t="s">
        <v>71</v>
      </c>
      <c r="C5240" t="s">
        <v>113</v>
      </c>
      <c r="D5240" t="s">
        <v>172</v>
      </c>
      <c r="E5240" t="s">
        <v>180</v>
      </c>
      <c r="F5240" s="69" t="s">
        <v>208</v>
      </c>
      <c r="G5240" s="69" t="s">
        <v>208</v>
      </c>
      <c r="H5240" s="69" t="s">
        <v>208</v>
      </c>
      <c r="I5240" s="69" t="s">
        <v>208</v>
      </c>
      <c r="J5240" s="64">
        <v>1</v>
      </c>
    </row>
    <row r="5241" spans="1:10" x14ac:dyDescent="0.25">
      <c r="A5241" s="3" t="str">
        <f t="shared" si="81"/>
        <v>Load Control GroupSDP-LD8/27/2021 (5:00pm-6:00pm)8</v>
      </c>
      <c r="B5241" t="s">
        <v>71</v>
      </c>
      <c r="C5241" t="s">
        <v>113</v>
      </c>
      <c r="D5241" t="s">
        <v>172</v>
      </c>
      <c r="E5241" t="s">
        <v>181</v>
      </c>
      <c r="F5241" s="69" t="s">
        <v>208</v>
      </c>
      <c r="G5241" s="69" t="s">
        <v>208</v>
      </c>
      <c r="H5241" s="69" t="s">
        <v>208</v>
      </c>
      <c r="I5241" s="69" t="s">
        <v>208</v>
      </c>
      <c r="J5241" s="64">
        <v>1</v>
      </c>
    </row>
    <row r="5242" spans="1:10" x14ac:dyDescent="0.25">
      <c r="A5242" s="3" t="str">
        <f t="shared" si="81"/>
        <v>Load Control GroupSDP-LD8/27/2021 (5:00pm-6:00pm)9</v>
      </c>
      <c r="B5242" t="s">
        <v>71</v>
      </c>
      <c r="C5242" t="s">
        <v>113</v>
      </c>
      <c r="D5242" t="s">
        <v>172</v>
      </c>
      <c r="E5242" t="s">
        <v>182</v>
      </c>
      <c r="F5242" s="69" t="s">
        <v>208</v>
      </c>
      <c r="G5242" s="69" t="s">
        <v>208</v>
      </c>
      <c r="H5242" s="69" t="s">
        <v>208</v>
      </c>
      <c r="I5242" s="69" t="s">
        <v>208</v>
      </c>
      <c r="J5242" s="64">
        <v>1</v>
      </c>
    </row>
    <row r="5243" spans="1:10" x14ac:dyDescent="0.25">
      <c r="A5243" s="3" t="str">
        <f t="shared" si="81"/>
        <v>Load Control GroupSDP-LD8/27/2021 (5:00pm-6:00pm)10</v>
      </c>
      <c r="B5243" t="s">
        <v>71</v>
      </c>
      <c r="C5243" t="s">
        <v>113</v>
      </c>
      <c r="D5243" t="s">
        <v>172</v>
      </c>
      <c r="E5243" t="s">
        <v>183</v>
      </c>
      <c r="F5243" s="69" t="s">
        <v>208</v>
      </c>
      <c r="G5243" s="69" t="s">
        <v>208</v>
      </c>
      <c r="H5243" s="69" t="s">
        <v>208</v>
      </c>
      <c r="I5243" s="69" t="s">
        <v>208</v>
      </c>
      <c r="J5243" s="64">
        <v>1</v>
      </c>
    </row>
    <row r="5244" spans="1:10" x14ac:dyDescent="0.25">
      <c r="A5244" s="3" t="str">
        <f t="shared" si="81"/>
        <v>Load Control GroupSDP-LD8/27/2021 (5:00pm-6:00pm)11</v>
      </c>
      <c r="B5244" t="s">
        <v>71</v>
      </c>
      <c r="C5244" t="s">
        <v>113</v>
      </c>
      <c r="D5244" t="s">
        <v>172</v>
      </c>
      <c r="E5244" t="s">
        <v>184</v>
      </c>
      <c r="F5244" s="69" t="s">
        <v>208</v>
      </c>
      <c r="G5244" s="69" t="s">
        <v>208</v>
      </c>
      <c r="H5244" s="69" t="s">
        <v>208</v>
      </c>
      <c r="I5244" s="69" t="s">
        <v>208</v>
      </c>
      <c r="J5244" s="64">
        <v>1</v>
      </c>
    </row>
    <row r="5245" spans="1:10" x14ac:dyDescent="0.25">
      <c r="A5245" s="3" t="str">
        <f t="shared" si="81"/>
        <v>Load Control GroupSDP-LD8/27/2021 (5:00pm-6:00pm)12</v>
      </c>
      <c r="B5245" t="s">
        <v>71</v>
      </c>
      <c r="C5245" t="s">
        <v>113</v>
      </c>
      <c r="D5245" t="s">
        <v>172</v>
      </c>
      <c r="E5245" t="s">
        <v>185</v>
      </c>
      <c r="F5245" s="69" t="s">
        <v>208</v>
      </c>
      <c r="G5245" s="69" t="s">
        <v>208</v>
      </c>
      <c r="H5245" s="69" t="s">
        <v>208</v>
      </c>
      <c r="I5245" s="69" t="s">
        <v>208</v>
      </c>
      <c r="J5245" s="64">
        <v>1</v>
      </c>
    </row>
    <row r="5246" spans="1:10" x14ac:dyDescent="0.25">
      <c r="A5246" s="3" t="str">
        <f t="shared" si="81"/>
        <v>Load Control GroupSDP-LD8/27/2021 (5:00pm-6:00pm)13</v>
      </c>
      <c r="B5246" t="s">
        <v>71</v>
      </c>
      <c r="C5246" t="s">
        <v>113</v>
      </c>
      <c r="D5246" t="s">
        <v>172</v>
      </c>
      <c r="E5246" t="s">
        <v>186</v>
      </c>
      <c r="F5246" s="69" t="s">
        <v>208</v>
      </c>
      <c r="G5246" s="69" t="s">
        <v>208</v>
      </c>
      <c r="H5246" s="69" t="s">
        <v>208</v>
      </c>
      <c r="I5246" s="69" t="s">
        <v>208</v>
      </c>
      <c r="J5246" s="64">
        <v>1</v>
      </c>
    </row>
    <row r="5247" spans="1:10" x14ac:dyDescent="0.25">
      <c r="A5247" s="3" t="str">
        <f t="shared" si="81"/>
        <v>Load Control GroupSDP-LD8/27/2021 (5:00pm-6:00pm)14</v>
      </c>
      <c r="B5247" t="s">
        <v>71</v>
      </c>
      <c r="C5247" t="s">
        <v>113</v>
      </c>
      <c r="D5247" t="s">
        <v>172</v>
      </c>
      <c r="E5247" t="s">
        <v>187</v>
      </c>
      <c r="F5247" s="69" t="s">
        <v>208</v>
      </c>
      <c r="G5247" s="69" t="s">
        <v>208</v>
      </c>
      <c r="H5247" s="69" t="s">
        <v>208</v>
      </c>
      <c r="I5247" s="69" t="s">
        <v>208</v>
      </c>
      <c r="J5247" s="64">
        <v>1</v>
      </c>
    </row>
    <row r="5248" spans="1:10" x14ac:dyDescent="0.25">
      <c r="A5248" s="3" t="str">
        <f t="shared" si="81"/>
        <v>Load Control GroupSDP-LD8/27/2021 (5:00pm-6:00pm)15</v>
      </c>
      <c r="B5248" t="s">
        <v>71</v>
      </c>
      <c r="C5248" t="s">
        <v>113</v>
      </c>
      <c r="D5248" t="s">
        <v>172</v>
      </c>
      <c r="E5248" t="s">
        <v>188</v>
      </c>
      <c r="F5248" s="69" t="s">
        <v>208</v>
      </c>
      <c r="G5248" s="69" t="s">
        <v>208</v>
      </c>
      <c r="H5248" s="69" t="s">
        <v>208</v>
      </c>
      <c r="I5248" s="69" t="s">
        <v>208</v>
      </c>
      <c r="J5248" s="64">
        <v>1</v>
      </c>
    </row>
    <row r="5249" spans="1:10" x14ac:dyDescent="0.25">
      <c r="A5249" s="3" t="str">
        <f t="shared" si="81"/>
        <v>Load Control GroupSDP-LD8/27/2021 (5:00pm-6:00pm)16</v>
      </c>
      <c r="B5249" t="s">
        <v>71</v>
      </c>
      <c r="C5249" t="s">
        <v>113</v>
      </c>
      <c r="D5249" t="s">
        <v>172</v>
      </c>
      <c r="E5249" t="s">
        <v>189</v>
      </c>
      <c r="F5249" s="69" t="s">
        <v>208</v>
      </c>
      <c r="G5249" s="69" t="s">
        <v>208</v>
      </c>
      <c r="H5249" s="69" t="s">
        <v>208</v>
      </c>
      <c r="I5249" s="69" t="s">
        <v>208</v>
      </c>
      <c r="J5249" s="64">
        <v>1</v>
      </c>
    </row>
    <row r="5250" spans="1:10" x14ac:dyDescent="0.25">
      <c r="A5250" s="3" t="str">
        <f t="shared" si="81"/>
        <v>Load Control GroupSDP-LD8/27/2021 (5:00pm-6:00pm)17</v>
      </c>
      <c r="B5250" t="s">
        <v>71</v>
      </c>
      <c r="C5250" t="s">
        <v>113</v>
      </c>
      <c r="D5250" t="s">
        <v>172</v>
      </c>
      <c r="E5250" t="s">
        <v>190</v>
      </c>
      <c r="F5250" s="69" t="s">
        <v>208</v>
      </c>
      <c r="G5250" s="69" t="s">
        <v>208</v>
      </c>
      <c r="H5250" s="69" t="s">
        <v>208</v>
      </c>
      <c r="I5250" s="69" t="s">
        <v>208</v>
      </c>
      <c r="J5250" s="64">
        <v>1</v>
      </c>
    </row>
    <row r="5251" spans="1:10" x14ac:dyDescent="0.25">
      <c r="A5251" s="3" t="str">
        <f t="shared" ref="A5251:A5314" si="82">B5251&amp;C5251&amp;D5251&amp;E5251</f>
        <v>Load Control GroupSDP-LD8/27/2021 (5:00pm-6:00pm)18</v>
      </c>
      <c r="B5251" t="s">
        <v>71</v>
      </c>
      <c r="C5251" t="s">
        <v>113</v>
      </c>
      <c r="D5251" t="s">
        <v>172</v>
      </c>
      <c r="E5251" t="s">
        <v>191</v>
      </c>
      <c r="F5251" s="69" t="s">
        <v>208</v>
      </c>
      <c r="G5251" s="69" t="s">
        <v>208</v>
      </c>
      <c r="H5251" s="69" t="s">
        <v>208</v>
      </c>
      <c r="I5251" s="69" t="s">
        <v>208</v>
      </c>
      <c r="J5251" s="64">
        <v>1</v>
      </c>
    </row>
    <row r="5252" spans="1:10" x14ac:dyDescent="0.25">
      <c r="A5252" s="3" t="str">
        <f t="shared" si="82"/>
        <v>Load Control GroupSDP-LD8/27/2021 (5:00pm-6:00pm)19</v>
      </c>
      <c r="B5252" t="s">
        <v>71</v>
      </c>
      <c r="C5252" t="s">
        <v>113</v>
      </c>
      <c r="D5252" t="s">
        <v>172</v>
      </c>
      <c r="E5252" t="s">
        <v>192</v>
      </c>
      <c r="F5252" s="69" t="s">
        <v>208</v>
      </c>
      <c r="G5252" s="69" t="s">
        <v>208</v>
      </c>
      <c r="H5252" s="69" t="s">
        <v>208</v>
      </c>
      <c r="I5252" s="69" t="s">
        <v>208</v>
      </c>
      <c r="J5252" s="64">
        <v>1</v>
      </c>
    </row>
    <row r="5253" spans="1:10" x14ac:dyDescent="0.25">
      <c r="A5253" s="3" t="str">
        <f t="shared" si="82"/>
        <v>Load Control GroupSDP-LD8/27/2021 (5:00pm-6:00pm)20</v>
      </c>
      <c r="B5253" t="s">
        <v>71</v>
      </c>
      <c r="C5253" t="s">
        <v>113</v>
      </c>
      <c r="D5253" t="s">
        <v>172</v>
      </c>
      <c r="E5253" t="s">
        <v>193</v>
      </c>
      <c r="F5253" s="69" t="s">
        <v>208</v>
      </c>
      <c r="G5253" s="69" t="s">
        <v>208</v>
      </c>
      <c r="H5253" s="69" t="s">
        <v>208</v>
      </c>
      <c r="I5253" s="69" t="s">
        <v>208</v>
      </c>
      <c r="J5253" s="64">
        <v>1</v>
      </c>
    </row>
    <row r="5254" spans="1:10" x14ac:dyDescent="0.25">
      <c r="A5254" s="3" t="str">
        <f t="shared" si="82"/>
        <v>Load Control GroupSDP-LD8/27/2021 (5:00pm-6:00pm)21</v>
      </c>
      <c r="B5254" t="s">
        <v>71</v>
      </c>
      <c r="C5254" t="s">
        <v>113</v>
      </c>
      <c r="D5254" t="s">
        <v>172</v>
      </c>
      <c r="E5254" t="s">
        <v>194</v>
      </c>
      <c r="F5254" s="69" t="s">
        <v>208</v>
      </c>
      <c r="G5254" s="69" t="s">
        <v>208</v>
      </c>
      <c r="H5254" s="69" t="s">
        <v>208</v>
      </c>
      <c r="I5254" s="69" t="s">
        <v>208</v>
      </c>
      <c r="J5254" s="64">
        <v>1</v>
      </c>
    </row>
    <row r="5255" spans="1:10" x14ac:dyDescent="0.25">
      <c r="A5255" s="3" t="str">
        <f t="shared" si="82"/>
        <v>Load Control GroupSDP-LD8/27/2021 (5:00pm-6:00pm)22</v>
      </c>
      <c r="B5255" t="s">
        <v>71</v>
      </c>
      <c r="C5255" t="s">
        <v>113</v>
      </c>
      <c r="D5255" t="s">
        <v>172</v>
      </c>
      <c r="E5255" t="s">
        <v>195</v>
      </c>
      <c r="F5255" s="69" t="s">
        <v>208</v>
      </c>
      <c r="G5255" s="69" t="s">
        <v>208</v>
      </c>
      <c r="H5255" s="69" t="s">
        <v>208</v>
      </c>
      <c r="I5255" s="69" t="s">
        <v>208</v>
      </c>
      <c r="J5255" s="64">
        <v>1</v>
      </c>
    </row>
    <row r="5256" spans="1:10" x14ac:dyDescent="0.25">
      <c r="A5256" s="3" t="str">
        <f t="shared" si="82"/>
        <v>Load Control GroupSDP-LD8/27/2021 (5:00pm-6:00pm)23</v>
      </c>
      <c r="B5256" t="s">
        <v>71</v>
      </c>
      <c r="C5256" t="s">
        <v>113</v>
      </c>
      <c r="D5256" t="s">
        <v>172</v>
      </c>
      <c r="E5256" t="s">
        <v>196</v>
      </c>
      <c r="F5256" s="69" t="s">
        <v>208</v>
      </c>
      <c r="G5256" s="69" t="s">
        <v>208</v>
      </c>
      <c r="H5256" s="69" t="s">
        <v>208</v>
      </c>
      <c r="I5256" s="69" t="s">
        <v>208</v>
      </c>
      <c r="J5256" s="64">
        <v>1</v>
      </c>
    </row>
    <row r="5257" spans="1:10" x14ac:dyDescent="0.25">
      <c r="A5257" s="3" t="str">
        <f t="shared" si="82"/>
        <v>Load Control GroupSDP-LD8/27/2021 (5:00pm-6:00pm)24</v>
      </c>
      <c r="B5257" t="s">
        <v>71</v>
      </c>
      <c r="C5257" t="s">
        <v>113</v>
      </c>
      <c r="D5257" t="s">
        <v>172</v>
      </c>
      <c r="E5257" t="s">
        <v>197</v>
      </c>
      <c r="F5257" s="69" t="s">
        <v>208</v>
      </c>
      <c r="G5257" s="69" t="s">
        <v>208</v>
      </c>
      <c r="H5257" s="69" t="s">
        <v>208</v>
      </c>
      <c r="I5257" s="69" t="s">
        <v>208</v>
      </c>
      <c r="J5257" s="64">
        <v>1</v>
      </c>
    </row>
    <row r="5258" spans="1:10" x14ac:dyDescent="0.25">
      <c r="A5258" s="3" t="str">
        <f t="shared" si="82"/>
        <v>Load Control GroupSDP-LD9/9/2021 (3:58pm-5:00pm)1</v>
      </c>
      <c r="B5258" t="s">
        <v>71</v>
      </c>
      <c r="C5258" t="s">
        <v>113</v>
      </c>
      <c r="D5258" t="s">
        <v>173</v>
      </c>
      <c r="E5258" t="s">
        <v>174</v>
      </c>
      <c r="F5258" s="69" t="s">
        <v>208</v>
      </c>
      <c r="G5258" s="69" t="s">
        <v>208</v>
      </c>
      <c r="H5258" s="69" t="s">
        <v>208</v>
      </c>
      <c r="I5258" s="69" t="s">
        <v>208</v>
      </c>
      <c r="J5258" s="64">
        <v>1</v>
      </c>
    </row>
    <row r="5259" spans="1:10" x14ac:dyDescent="0.25">
      <c r="A5259" s="3" t="str">
        <f t="shared" si="82"/>
        <v>Load Control GroupSDP-LD9/9/2021 (3:58pm-5:00pm)2</v>
      </c>
      <c r="B5259" t="s">
        <v>71</v>
      </c>
      <c r="C5259" t="s">
        <v>113</v>
      </c>
      <c r="D5259" t="s">
        <v>173</v>
      </c>
      <c r="E5259" t="s">
        <v>175</v>
      </c>
      <c r="F5259" s="69" t="s">
        <v>208</v>
      </c>
      <c r="G5259" s="69" t="s">
        <v>208</v>
      </c>
      <c r="H5259" s="69" t="s">
        <v>208</v>
      </c>
      <c r="I5259" s="69" t="s">
        <v>208</v>
      </c>
      <c r="J5259" s="64">
        <v>1</v>
      </c>
    </row>
    <row r="5260" spans="1:10" x14ac:dyDescent="0.25">
      <c r="A5260" s="3" t="str">
        <f t="shared" si="82"/>
        <v>Load Control GroupSDP-LD9/9/2021 (3:58pm-5:00pm)3</v>
      </c>
      <c r="B5260" t="s">
        <v>71</v>
      </c>
      <c r="C5260" t="s">
        <v>113</v>
      </c>
      <c r="D5260" t="s">
        <v>173</v>
      </c>
      <c r="E5260" t="s">
        <v>176</v>
      </c>
      <c r="F5260" s="69" t="s">
        <v>208</v>
      </c>
      <c r="G5260" s="69" t="s">
        <v>208</v>
      </c>
      <c r="H5260" s="69" t="s">
        <v>208</v>
      </c>
      <c r="I5260" s="69" t="s">
        <v>208</v>
      </c>
      <c r="J5260" s="64">
        <v>1</v>
      </c>
    </row>
    <row r="5261" spans="1:10" x14ac:dyDescent="0.25">
      <c r="A5261" s="3" t="str">
        <f t="shared" si="82"/>
        <v>Load Control GroupSDP-LD9/9/2021 (3:58pm-5:00pm)4</v>
      </c>
      <c r="B5261" t="s">
        <v>71</v>
      </c>
      <c r="C5261" t="s">
        <v>113</v>
      </c>
      <c r="D5261" t="s">
        <v>173</v>
      </c>
      <c r="E5261" t="s">
        <v>177</v>
      </c>
      <c r="F5261" s="69" t="s">
        <v>208</v>
      </c>
      <c r="G5261" s="69" t="s">
        <v>208</v>
      </c>
      <c r="H5261" s="69" t="s">
        <v>208</v>
      </c>
      <c r="I5261" s="69" t="s">
        <v>208</v>
      </c>
      <c r="J5261" s="64">
        <v>1</v>
      </c>
    </row>
    <row r="5262" spans="1:10" x14ac:dyDescent="0.25">
      <c r="A5262" s="3" t="str">
        <f t="shared" si="82"/>
        <v>Load Control GroupSDP-LD9/9/2021 (3:58pm-5:00pm)5</v>
      </c>
      <c r="B5262" t="s">
        <v>71</v>
      </c>
      <c r="C5262" t="s">
        <v>113</v>
      </c>
      <c r="D5262" t="s">
        <v>173</v>
      </c>
      <c r="E5262" t="s">
        <v>178</v>
      </c>
      <c r="F5262" s="69" t="s">
        <v>208</v>
      </c>
      <c r="G5262" s="69" t="s">
        <v>208</v>
      </c>
      <c r="H5262" s="69" t="s">
        <v>208</v>
      </c>
      <c r="I5262" s="69" t="s">
        <v>208</v>
      </c>
      <c r="J5262" s="64">
        <v>1</v>
      </c>
    </row>
    <row r="5263" spans="1:10" x14ac:dyDescent="0.25">
      <c r="A5263" s="3" t="str">
        <f t="shared" si="82"/>
        <v>Load Control GroupSDP-LD9/9/2021 (3:58pm-5:00pm)6</v>
      </c>
      <c r="B5263" t="s">
        <v>71</v>
      </c>
      <c r="C5263" t="s">
        <v>113</v>
      </c>
      <c r="D5263" t="s">
        <v>173</v>
      </c>
      <c r="E5263" t="s">
        <v>179</v>
      </c>
      <c r="F5263" s="69" t="s">
        <v>208</v>
      </c>
      <c r="G5263" s="69" t="s">
        <v>208</v>
      </c>
      <c r="H5263" s="69" t="s">
        <v>208</v>
      </c>
      <c r="I5263" s="69" t="s">
        <v>208</v>
      </c>
      <c r="J5263" s="64">
        <v>1</v>
      </c>
    </row>
    <row r="5264" spans="1:10" x14ac:dyDescent="0.25">
      <c r="A5264" s="3" t="str">
        <f t="shared" si="82"/>
        <v>Load Control GroupSDP-LD9/9/2021 (3:58pm-5:00pm)7</v>
      </c>
      <c r="B5264" t="s">
        <v>71</v>
      </c>
      <c r="C5264" t="s">
        <v>113</v>
      </c>
      <c r="D5264" t="s">
        <v>173</v>
      </c>
      <c r="E5264" t="s">
        <v>180</v>
      </c>
      <c r="F5264" s="69" t="s">
        <v>208</v>
      </c>
      <c r="G5264" s="69" t="s">
        <v>208</v>
      </c>
      <c r="H5264" s="69" t="s">
        <v>208</v>
      </c>
      <c r="I5264" s="69" t="s">
        <v>208</v>
      </c>
      <c r="J5264" s="64">
        <v>1</v>
      </c>
    </row>
    <row r="5265" spans="1:10" x14ac:dyDescent="0.25">
      <c r="A5265" s="3" t="str">
        <f t="shared" si="82"/>
        <v>Load Control GroupSDP-LD9/9/2021 (3:58pm-5:00pm)8</v>
      </c>
      <c r="B5265" t="s">
        <v>71</v>
      </c>
      <c r="C5265" t="s">
        <v>113</v>
      </c>
      <c r="D5265" t="s">
        <v>173</v>
      </c>
      <c r="E5265" t="s">
        <v>181</v>
      </c>
      <c r="F5265" s="69" t="s">
        <v>208</v>
      </c>
      <c r="G5265" s="69" t="s">
        <v>208</v>
      </c>
      <c r="H5265" s="69" t="s">
        <v>208</v>
      </c>
      <c r="I5265" s="69" t="s">
        <v>208</v>
      </c>
      <c r="J5265" s="64">
        <v>1</v>
      </c>
    </row>
    <row r="5266" spans="1:10" x14ac:dyDescent="0.25">
      <c r="A5266" s="3" t="str">
        <f t="shared" si="82"/>
        <v>Load Control GroupSDP-LD9/9/2021 (3:58pm-5:00pm)9</v>
      </c>
      <c r="B5266" t="s">
        <v>71</v>
      </c>
      <c r="C5266" t="s">
        <v>113</v>
      </c>
      <c r="D5266" t="s">
        <v>173</v>
      </c>
      <c r="E5266" t="s">
        <v>182</v>
      </c>
      <c r="F5266" s="69" t="s">
        <v>208</v>
      </c>
      <c r="G5266" s="69" t="s">
        <v>208</v>
      </c>
      <c r="H5266" s="69" t="s">
        <v>208</v>
      </c>
      <c r="I5266" s="69" t="s">
        <v>208</v>
      </c>
      <c r="J5266" s="64">
        <v>1</v>
      </c>
    </row>
    <row r="5267" spans="1:10" x14ac:dyDescent="0.25">
      <c r="A5267" s="3" t="str">
        <f t="shared" si="82"/>
        <v>Load Control GroupSDP-LD9/9/2021 (3:58pm-5:00pm)10</v>
      </c>
      <c r="B5267" t="s">
        <v>71</v>
      </c>
      <c r="C5267" t="s">
        <v>113</v>
      </c>
      <c r="D5267" t="s">
        <v>173</v>
      </c>
      <c r="E5267" t="s">
        <v>183</v>
      </c>
      <c r="F5267" s="69" t="s">
        <v>208</v>
      </c>
      <c r="G5267" s="69" t="s">
        <v>208</v>
      </c>
      <c r="H5267" s="69" t="s">
        <v>208</v>
      </c>
      <c r="I5267" s="69" t="s">
        <v>208</v>
      </c>
      <c r="J5267" s="64">
        <v>1</v>
      </c>
    </row>
    <row r="5268" spans="1:10" x14ac:dyDescent="0.25">
      <c r="A5268" s="3" t="str">
        <f t="shared" si="82"/>
        <v>Load Control GroupSDP-LD9/9/2021 (3:58pm-5:00pm)11</v>
      </c>
      <c r="B5268" t="s">
        <v>71</v>
      </c>
      <c r="C5268" t="s">
        <v>113</v>
      </c>
      <c r="D5268" t="s">
        <v>173</v>
      </c>
      <c r="E5268" t="s">
        <v>184</v>
      </c>
      <c r="F5268" s="69" t="s">
        <v>208</v>
      </c>
      <c r="G5268" s="69" t="s">
        <v>208</v>
      </c>
      <c r="H5268" s="69" t="s">
        <v>208</v>
      </c>
      <c r="I5268" s="69" t="s">
        <v>208</v>
      </c>
      <c r="J5268" s="64">
        <v>1</v>
      </c>
    </row>
    <row r="5269" spans="1:10" x14ac:dyDescent="0.25">
      <c r="A5269" s="3" t="str">
        <f t="shared" si="82"/>
        <v>Load Control GroupSDP-LD9/9/2021 (3:58pm-5:00pm)12</v>
      </c>
      <c r="B5269" t="s">
        <v>71</v>
      </c>
      <c r="C5269" t="s">
        <v>113</v>
      </c>
      <c r="D5269" t="s">
        <v>173</v>
      </c>
      <c r="E5269" t="s">
        <v>185</v>
      </c>
      <c r="F5269" s="69" t="s">
        <v>208</v>
      </c>
      <c r="G5269" s="69" t="s">
        <v>208</v>
      </c>
      <c r="H5269" s="69" t="s">
        <v>208</v>
      </c>
      <c r="I5269" s="69" t="s">
        <v>208</v>
      </c>
      <c r="J5269" s="64">
        <v>1</v>
      </c>
    </row>
    <row r="5270" spans="1:10" x14ac:dyDescent="0.25">
      <c r="A5270" s="3" t="str">
        <f t="shared" si="82"/>
        <v>Load Control GroupSDP-LD9/9/2021 (3:58pm-5:00pm)13</v>
      </c>
      <c r="B5270" t="s">
        <v>71</v>
      </c>
      <c r="C5270" t="s">
        <v>113</v>
      </c>
      <c r="D5270" t="s">
        <v>173</v>
      </c>
      <c r="E5270" t="s">
        <v>186</v>
      </c>
      <c r="F5270" s="69" t="s">
        <v>208</v>
      </c>
      <c r="G5270" s="69" t="s">
        <v>208</v>
      </c>
      <c r="H5270" s="69" t="s">
        <v>208</v>
      </c>
      <c r="I5270" s="69" t="s">
        <v>208</v>
      </c>
      <c r="J5270" s="64">
        <v>1</v>
      </c>
    </row>
    <row r="5271" spans="1:10" x14ac:dyDescent="0.25">
      <c r="A5271" s="3" t="str">
        <f t="shared" si="82"/>
        <v>Load Control GroupSDP-LD9/9/2021 (3:58pm-5:00pm)14</v>
      </c>
      <c r="B5271" t="s">
        <v>71</v>
      </c>
      <c r="C5271" t="s">
        <v>113</v>
      </c>
      <c r="D5271" t="s">
        <v>173</v>
      </c>
      <c r="E5271" t="s">
        <v>187</v>
      </c>
      <c r="F5271" s="69" t="s">
        <v>208</v>
      </c>
      <c r="G5271" s="69" t="s">
        <v>208</v>
      </c>
      <c r="H5271" s="69" t="s">
        <v>208</v>
      </c>
      <c r="I5271" s="69" t="s">
        <v>208</v>
      </c>
      <c r="J5271" s="64">
        <v>1</v>
      </c>
    </row>
    <row r="5272" spans="1:10" x14ac:dyDescent="0.25">
      <c r="A5272" s="3" t="str">
        <f t="shared" si="82"/>
        <v>Load Control GroupSDP-LD9/9/2021 (3:58pm-5:00pm)15</v>
      </c>
      <c r="B5272" t="s">
        <v>71</v>
      </c>
      <c r="C5272" t="s">
        <v>113</v>
      </c>
      <c r="D5272" t="s">
        <v>173</v>
      </c>
      <c r="E5272" t="s">
        <v>188</v>
      </c>
      <c r="F5272" s="69" t="s">
        <v>208</v>
      </c>
      <c r="G5272" s="69" t="s">
        <v>208</v>
      </c>
      <c r="H5272" s="69" t="s">
        <v>208</v>
      </c>
      <c r="I5272" s="69" t="s">
        <v>208</v>
      </c>
      <c r="J5272" s="64">
        <v>1</v>
      </c>
    </row>
    <row r="5273" spans="1:10" x14ac:dyDescent="0.25">
      <c r="A5273" s="3" t="str">
        <f t="shared" si="82"/>
        <v>Load Control GroupSDP-LD9/9/2021 (3:58pm-5:00pm)16</v>
      </c>
      <c r="B5273" t="s">
        <v>71</v>
      </c>
      <c r="C5273" t="s">
        <v>113</v>
      </c>
      <c r="D5273" t="s">
        <v>173</v>
      </c>
      <c r="E5273" t="s">
        <v>189</v>
      </c>
      <c r="F5273" s="69" t="s">
        <v>208</v>
      </c>
      <c r="G5273" s="69" t="s">
        <v>208</v>
      </c>
      <c r="H5273" s="69" t="s">
        <v>208</v>
      </c>
      <c r="I5273" s="69" t="s">
        <v>208</v>
      </c>
      <c r="J5273" s="64">
        <v>1</v>
      </c>
    </row>
    <row r="5274" spans="1:10" x14ac:dyDescent="0.25">
      <c r="A5274" s="3" t="str">
        <f t="shared" si="82"/>
        <v>Load Control GroupSDP-LD9/9/2021 (3:58pm-5:00pm)17</v>
      </c>
      <c r="B5274" t="s">
        <v>71</v>
      </c>
      <c r="C5274" t="s">
        <v>113</v>
      </c>
      <c r="D5274" t="s">
        <v>173</v>
      </c>
      <c r="E5274" t="s">
        <v>190</v>
      </c>
      <c r="F5274" s="69" t="s">
        <v>208</v>
      </c>
      <c r="G5274" s="69" t="s">
        <v>208</v>
      </c>
      <c r="H5274" s="69" t="s">
        <v>208</v>
      </c>
      <c r="I5274" s="69" t="s">
        <v>208</v>
      </c>
      <c r="J5274" s="64">
        <v>1</v>
      </c>
    </row>
    <row r="5275" spans="1:10" x14ac:dyDescent="0.25">
      <c r="A5275" s="3" t="str">
        <f t="shared" si="82"/>
        <v>Load Control GroupSDP-LD9/9/2021 (3:58pm-5:00pm)18</v>
      </c>
      <c r="B5275" t="s">
        <v>71</v>
      </c>
      <c r="C5275" t="s">
        <v>113</v>
      </c>
      <c r="D5275" t="s">
        <v>173</v>
      </c>
      <c r="E5275" t="s">
        <v>191</v>
      </c>
      <c r="F5275" s="69" t="s">
        <v>208</v>
      </c>
      <c r="G5275" s="69" t="s">
        <v>208</v>
      </c>
      <c r="H5275" s="69" t="s">
        <v>208</v>
      </c>
      <c r="I5275" s="69" t="s">
        <v>208</v>
      </c>
      <c r="J5275" s="64">
        <v>1</v>
      </c>
    </row>
    <row r="5276" spans="1:10" x14ac:dyDescent="0.25">
      <c r="A5276" s="3" t="str">
        <f t="shared" si="82"/>
        <v>Load Control GroupSDP-LD9/9/2021 (3:58pm-5:00pm)19</v>
      </c>
      <c r="B5276" t="s">
        <v>71</v>
      </c>
      <c r="C5276" t="s">
        <v>113</v>
      </c>
      <c r="D5276" t="s">
        <v>173</v>
      </c>
      <c r="E5276" t="s">
        <v>192</v>
      </c>
      <c r="F5276" s="69" t="s">
        <v>208</v>
      </c>
      <c r="G5276" s="69" t="s">
        <v>208</v>
      </c>
      <c r="H5276" s="69" t="s">
        <v>208</v>
      </c>
      <c r="I5276" s="69" t="s">
        <v>208</v>
      </c>
      <c r="J5276" s="64">
        <v>1</v>
      </c>
    </row>
    <row r="5277" spans="1:10" x14ac:dyDescent="0.25">
      <c r="A5277" s="3" t="str">
        <f t="shared" si="82"/>
        <v>Load Control GroupSDP-LD9/9/2021 (3:58pm-5:00pm)20</v>
      </c>
      <c r="B5277" t="s">
        <v>71</v>
      </c>
      <c r="C5277" t="s">
        <v>113</v>
      </c>
      <c r="D5277" t="s">
        <v>173</v>
      </c>
      <c r="E5277" t="s">
        <v>193</v>
      </c>
      <c r="F5277" s="69" t="s">
        <v>208</v>
      </c>
      <c r="G5277" s="69" t="s">
        <v>208</v>
      </c>
      <c r="H5277" s="69" t="s">
        <v>208</v>
      </c>
      <c r="I5277" s="69" t="s">
        <v>208</v>
      </c>
      <c r="J5277" s="64">
        <v>1</v>
      </c>
    </row>
    <row r="5278" spans="1:10" x14ac:dyDescent="0.25">
      <c r="A5278" s="3" t="str">
        <f t="shared" si="82"/>
        <v>Load Control GroupSDP-LD9/9/2021 (3:58pm-5:00pm)21</v>
      </c>
      <c r="B5278" t="s">
        <v>71</v>
      </c>
      <c r="C5278" t="s">
        <v>113</v>
      </c>
      <c r="D5278" t="s">
        <v>173</v>
      </c>
      <c r="E5278" t="s">
        <v>194</v>
      </c>
      <c r="F5278" s="69" t="s">
        <v>208</v>
      </c>
      <c r="G5278" s="69" t="s">
        <v>208</v>
      </c>
      <c r="H5278" s="69" t="s">
        <v>208</v>
      </c>
      <c r="I5278" s="69" t="s">
        <v>208</v>
      </c>
      <c r="J5278" s="64">
        <v>1</v>
      </c>
    </row>
    <row r="5279" spans="1:10" x14ac:dyDescent="0.25">
      <c r="A5279" s="3" t="str">
        <f t="shared" si="82"/>
        <v>Load Control GroupSDP-LD9/9/2021 (3:58pm-5:00pm)22</v>
      </c>
      <c r="B5279" t="s">
        <v>71</v>
      </c>
      <c r="C5279" t="s">
        <v>113</v>
      </c>
      <c r="D5279" t="s">
        <v>173</v>
      </c>
      <c r="E5279" t="s">
        <v>195</v>
      </c>
      <c r="F5279" s="69" t="s">
        <v>208</v>
      </c>
      <c r="G5279" s="69" t="s">
        <v>208</v>
      </c>
      <c r="H5279" s="69" t="s">
        <v>208</v>
      </c>
      <c r="I5279" s="69" t="s">
        <v>208</v>
      </c>
      <c r="J5279" s="64">
        <v>1</v>
      </c>
    </row>
    <row r="5280" spans="1:10" x14ac:dyDescent="0.25">
      <c r="A5280" s="3" t="str">
        <f t="shared" si="82"/>
        <v>Load Control GroupSDP-LD9/9/2021 (3:58pm-5:00pm)23</v>
      </c>
      <c r="B5280" t="s">
        <v>71</v>
      </c>
      <c r="C5280" t="s">
        <v>113</v>
      </c>
      <c r="D5280" t="s">
        <v>173</v>
      </c>
      <c r="E5280" t="s">
        <v>196</v>
      </c>
      <c r="F5280" s="69" t="s">
        <v>208</v>
      </c>
      <c r="G5280" s="69" t="s">
        <v>208</v>
      </c>
      <c r="H5280" s="69" t="s">
        <v>208</v>
      </c>
      <c r="I5280" s="69" t="s">
        <v>208</v>
      </c>
      <c r="J5280" s="64">
        <v>1</v>
      </c>
    </row>
    <row r="5281" spans="1:10" x14ac:dyDescent="0.25">
      <c r="A5281" s="3" t="str">
        <f t="shared" si="82"/>
        <v>Load Control GroupSDP-LD9/9/2021 (3:58pm-5:00pm)24</v>
      </c>
      <c r="B5281" t="s">
        <v>71</v>
      </c>
      <c r="C5281" t="s">
        <v>113</v>
      </c>
      <c r="D5281" t="s">
        <v>173</v>
      </c>
      <c r="E5281" t="s">
        <v>197</v>
      </c>
      <c r="F5281" s="69" t="s">
        <v>208</v>
      </c>
      <c r="G5281" s="69" t="s">
        <v>208</v>
      </c>
      <c r="H5281" s="69" t="s">
        <v>208</v>
      </c>
      <c r="I5281" s="69" t="s">
        <v>208</v>
      </c>
      <c r="J5281" s="64">
        <v>1</v>
      </c>
    </row>
    <row r="5282" spans="1:10" x14ac:dyDescent="0.25">
      <c r="A5282" s="3" t="str">
        <f t="shared" si="82"/>
        <v>Load Control GroupSDP-LDAverage Event Day (5:00pm-6:00pm)1</v>
      </c>
      <c r="B5282" t="s">
        <v>71</v>
      </c>
      <c r="C5282" t="s">
        <v>113</v>
      </c>
      <c r="D5282" t="s">
        <v>167</v>
      </c>
      <c r="E5282" t="s">
        <v>174</v>
      </c>
      <c r="F5282" s="69" t="s">
        <v>208</v>
      </c>
      <c r="G5282" s="69" t="s">
        <v>208</v>
      </c>
      <c r="H5282" s="69" t="s">
        <v>208</v>
      </c>
      <c r="I5282" s="69" t="s">
        <v>208</v>
      </c>
      <c r="J5282" s="64">
        <v>1</v>
      </c>
    </row>
    <row r="5283" spans="1:10" x14ac:dyDescent="0.25">
      <c r="A5283" s="3" t="str">
        <f t="shared" si="82"/>
        <v>Load Control GroupSDP-LDAverage Event Day (5:00pm-6:00pm)2</v>
      </c>
      <c r="B5283" t="s">
        <v>71</v>
      </c>
      <c r="C5283" t="s">
        <v>113</v>
      </c>
      <c r="D5283" t="s">
        <v>167</v>
      </c>
      <c r="E5283" t="s">
        <v>175</v>
      </c>
      <c r="F5283" s="69" t="s">
        <v>208</v>
      </c>
      <c r="G5283" s="69" t="s">
        <v>208</v>
      </c>
      <c r="H5283" s="69" t="s">
        <v>208</v>
      </c>
      <c r="I5283" s="69" t="s">
        <v>208</v>
      </c>
      <c r="J5283" s="64">
        <v>1</v>
      </c>
    </row>
    <row r="5284" spans="1:10" x14ac:dyDescent="0.25">
      <c r="A5284" s="3" t="str">
        <f t="shared" si="82"/>
        <v>Load Control GroupSDP-LDAverage Event Day (5:00pm-6:00pm)3</v>
      </c>
      <c r="B5284" t="s">
        <v>71</v>
      </c>
      <c r="C5284" t="s">
        <v>113</v>
      </c>
      <c r="D5284" t="s">
        <v>167</v>
      </c>
      <c r="E5284" t="s">
        <v>176</v>
      </c>
      <c r="F5284" s="69" t="s">
        <v>208</v>
      </c>
      <c r="G5284" s="69" t="s">
        <v>208</v>
      </c>
      <c r="H5284" s="69" t="s">
        <v>208</v>
      </c>
      <c r="I5284" s="69" t="s">
        <v>208</v>
      </c>
      <c r="J5284" s="64">
        <v>1</v>
      </c>
    </row>
    <row r="5285" spans="1:10" x14ac:dyDescent="0.25">
      <c r="A5285" s="3" t="str">
        <f t="shared" si="82"/>
        <v>Load Control GroupSDP-LDAverage Event Day (5:00pm-6:00pm)4</v>
      </c>
      <c r="B5285" t="s">
        <v>71</v>
      </c>
      <c r="C5285" t="s">
        <v>113</v>
      </c>
      <c r="D5285" t="s">
        <v>167</v>
      </c>
      <c r="E5285" t="s">
        <v>177</v>
      </c>
      <c r="F5285" s="69" t="s">
        <v>208</v>
      </c>
      <c r="G5285" s="69" t="s">
        <v>208</v>
      </c>
      <c r="H5285" s="69" t="s">
        <v>208</v>
      </c>
      <c r="I5285" s="69" t="s">
        <v>208</v>
      </c>
      <c r="J5285" s="64">
        <v>1</v>
      </c>
    </row>
    <row r="5286" spans="1:10" x14ac:dyDescent="0.25">
      <c r="A5286" s="3" t="str">
        <f t="shared" si="82"/>
        <v>Load Control GroupSDP-LDAverage Event Day (5:00pm-6:00pm)5</v>
      </c>
      <c r="B5286" t="s">
        <v>71</v>
      </c>
      <c r="C5286" t="s">
        <v>113</v>
      </c>
      <c r="D5286" t="s">
        <v>167</v>
      </c>
      <c r="E5286" t="s">
        <v>178</v>
      </c>
      <c r="F5286" s="69" t="s">
        <v>208</v>
      </c>
      <c r="G5286" s="69" t="s">
        <v>208</v>
      </c>
      <c r="H5286" s="69" t="s">
        <v>208</v>
      </c>
      <c r="I5286" s="69" t="s">
        <v>208</v>
      </c>
      <c r="J5286" s="64">
        <v>1</v>
      </c>
    </row>
    <row r="5287" spans="1:10" x14ac:dyDescent="0.25">
      <c r="A5287" s="3" t="str">
        <f t="shared" si="82"/>
        <v>Load Control GroupSDP-LDAverage Event Day (5:00pm-6:00pm)6</v>
      </c>
      <c r="B5287" t="s">
        <v>71</v>
      </c>
      <c r="C5287" t="s">
        <v>113</v>
      </c>
      <c r="D5287" t="s">
        <v>167</v>
      </c>
      <c r="E5287" t="s">
        <v>179</v>
      </c>
      <c r="F5287" s="69" t="s">
        <v>208</v>
      </c>
      <c r="G5287" s="69" t="s">
        <v>208</v>
      </c>
      <c r="H5287" s="69" t="s">
        <v>208</v>
      </c>
      <c r="I5287" s="69" t="s">
        <v>208</v>
      </c>
      <c r="J5287" s="64">
        <v>1</v>
      </c>
    </row>
    <row r="5288" spans="1:10" x14ac:dyDescent="0.25">
      <c r="A5288" s="3" t="str">
        <f t="shared" si="82"/>
        <v>Load Control GroupSDP-LDAverage Event Day (5:00pm-6:00pm)7</v>
      </c>
      <c r="B5288" t="s">
        <v>71</v>
      </c>
      <c r="C5288" t="s">
        <v>113</v>
      </c>
      <c r="D5288" t="s">
        <v>167</v>
      </c>
      <c r="E5288" t="s">
        <v>180</v>
      </c>
      <c r="F5288" s="69" t="s">
        <v>208</v>
      </c>
      <c r="G5288" s="69" t="s">
        <v>208</v>
      </c>
      <c r="H5288" s="69" t="s">
        <v>208</v>
      </c>
      <c r="I5288" s="69" t="s">
        <v>208</v>
      </c>
      <c r="J5288" s="64">
        <v>1</v>
      </c>
    </row>
    <row r="5289" spans="1:10" x14ac:dyDescent="0.25">
      <c r="A5289" s="3" t="str">
        <f t="shared" si="82"/>
        <v>Load Control GroupSDP-LDAverage Event Day (5:00pm-6:00pm)8</v>
      </c>
      <c r="B5289" t="s">
        <v>71</v>
      </c>
      <c r="C5289" t="s">
        <v>113</v>
      </c>
      <c r="D5289" t="s">
        <v>167</v>
      </c>
      <c r="E5289" t="s">
        <v>181</v>
      </c>
      <c r="F5289" s="69" t="s">
        <v>208</v>
      </c>
      <c r="G5289" s="69" t="s">
        <v>208</v>
      </c>
      <c r="H5289" s="69" t="s">
        <v>208</v>
      </c>
      <c r="I5289" s="69" t="s">
        <v>208</v>
      </c>
      <c r="J5289" s="64">
        <v>1</v>
      </c>
    </row>
    <row r="5290" spans="1:10" x14ac:dyDescent="0.25">
      <c r="A5290" s="3" t="str">
        <f t="shared" si="82"/>
        <v>Load Control GroupSDP-LDAverage Event Day (5:00pm-6:00pm)9</v>
      </c>
      <c r="B5290" t="s">
        <v>71</v>
      </c>
      <c r="C5290" t="s">
        <v>113</v>
      </c>
      <c r="D5290" t="s">
        <v>167</v>
      </c>
      <c r="E5290" t="s">
        <v>182</v>
      </c>
      <c r="F5290" s="69" t="s">
        <v>208</v>
      </c>
      <c r="G5290" s="69" t="s">
        <v>208</v>
      </c>
      <c r="H5290" s="69" t="s">
        <v>208</v>
      </c>
      <c r="I5290" s="69" t="s">
        <v>208</v>
      </c>
      <c r="J5290" s="64">
        <v>1</v>
      </c>
    </row>
    <row r="5291" spans="1:10" x14ac:dyDescent="0.25">
      <c r="A5291" s="3" t="str">
        <f t="shared" si="82"/>
        <v>Load Control GroupSDP-LDAverage Event Day (5:00pm-6:00pm)10</v>
      </c>
      <c r="B5291" t="s">
        <v>71</v>
      </c>
      <c r="C5291" t="s">
        <v>113</v>
      </c>
      <c r="D5291" t="s">
        <v>167</v>
      </c>
      <c r="E5291" t="s">
        <v>183</v>
      </c>
      <c r="F5291" s="69" t="s">
        <v>208</v>
      </c>
      <c r="G5291" s="69" t="s">
        <v>208</v>
      </c>
      <c r="H5291" s="69" t="s">
        <v>208</v>
      </c>
      <c r="I5291" s="69" t="s">
        <v>208</v>
      </c>
      <c r="J5291" s="64">
        <v>1</v>
      </c>
    </row>
    <row r="5292" spans="1:10" x14ac:dyDescent="0.25">
      <c r="A5292" s="3" t="str">
        <f t="shared" si="82"/>
        <v>Load Control GroupSDP-LDAverage Event Day (5:00pm-6:00pm)11</v>
      </c>
      <c r="B5292" t="s">
        <v>71</v>
      </c>
      <c r="C5292" t="s">
        <v>113</v>
      </c>
      <c r="D5292" t="s">
        <v>167</v>
      </c>
      <c r="E5292" t="s">
        <v>184</v>
      </c>
      <c r="F5292" s="69" t="s">
        <v>208</v>
      </c>
      <c r="G5292" s="69" t="s">
        <v>208</v>
      </c>
      <c r="H5292" s="69" t="s">
        <v>208</v>
      </c>
      <c r="I5292" s="69" t="s">
        <v>208</v>
      </c>
      <c r="J5292" s="64">
        <v>1</v>
      </c>
    </row>
    <row r="5293" spans="1:10" x14ac:dyDescent="0.25">
      <c r="A5293" s="3" t="str">
        <f t="shared" si="82"/>
        <v>Load Control GroupSDP-LDAverage Event Day (5:00pm-6:00pm)12</v>
      </c>
      <c r="B5293" t="s">
        <v>71</v>
      </c>
      <c r="C5293" t="s">
        <v>113</v>
      </c>
      <c r="D5293" t="s">
        <v>167</v>
      </c>
      <c r="E5293" t="s">
        <v>185</v>
      </c>
      <c r="F5293" s="69" t="s">
        <v>208</v>
      </c>
      <c r="G5293" s="69" t="s">
        <v>208</v>
      </c>
      <c r="H5293" s="69" t="s">
        <v>208</v>
      </c>
      <c r="I5293" s="69" t="s">
        <v>208</v>
      </c>
      <c r="J5293" s="64">
        <v>1</v>
      </c>
    </row>
    <row r="5294" spans="1:10" x14ac:dyDescent="0.25">
      <c r="A5294" s="3" t="str">
        <f t="shared" si="82"/>
        <v>Load Control GroupSDP-LDAverage Event Day (5:00pm-6:00pm)13</v>
      </c>
      <c r="B5294" t="s">
        <v>71</v>
      </c>
      <c r="C5294" t="s">
        <v>113</v>
      </c>
      <c r="D5294" t="s">
        <v>167</v>
      </c>
      <c r="E5294" t="s">
        <v>186</v>
      </c>
      <c r="F5294" s="69" t="s">
        <v>208</v>
      </c>
      <c r="G5294" s="69" t="s">
        <v>208</v>
      </c>
      <c r="H5294" s="69" t="s">
        <v>208</v>
      </c>
      <c r="I5294" s="69" t="s">
        <v>208</v>
      </c>
      <c r="J5294" s="64">
        <v>1</v>
      </c>
    </row>
    <row r="5295" spans="1:10" x14ac:dyDescent="0.25">
      <c r="A5295" s="3" t="str">
        <f t="shared" si="82"/>
        <v>Load Control GroupSDP-LDAverage Event Day (5:00pm-6:00pm)14</v>
      </c>
      <c r="B5295" t="s">
        <v>71</v>
      </c>
      <c r="C5295" t="s">
        <v>113</v>
      </c>
      <c r="D5295" t="s">
        <v>167</v>
      </c>
      <c r="E5295" t="s">
        <v>187</v>
      </c>
      <c r="F5295" s="69" t="s">
        <v>208</v>
      </c>
      <c r="G5295" s="69" t="s">
        <v>208</v>
      </c>
      <c r="H5295" s="69" t="s">
        <v>208</v>
      </c>
      <c r="I5295" s="69" t="s">
        <v>208</v>
      </c>
      <c r="J5295" s="64">
        <v>1</v>
      </c>
    </row>
    <row r="5296" spans="1:10" x14ac:dyDescent="0.25">
      <c r="A5296" s="3" t="str">
        <f t="shared" si="82"/>
        <v>Load Control GroupSDP-LDAverage Event Day (5:00pm-6:00pm)15</v>
      </c>
      <c r="B5296" t="s">
        <v>71</v>
      </c>
      <c r="C5296" t="s">
        <v>113</v>
      </c>
      <c r="D5296" t="s">
        <v>167</v>
      </c>
      <c r="E5296" t="s">
        <v>188</v>
      </c>
      <c r="F5296" s="69" t="s">
        <v>208</v>
      </c>
      <c r="G5296" s="69" t="s">
        <v>208</v>
      </c>
      <c r="H5296" s="69" t="s">
        <v>208</v>
      </c>
      <c r="I5296" s="69" t="s">
        <v>208</v>
      </c>
      <c r="J5296" s="64">
        <v>1</v>
      </c>
    </row>
    <row r="5297" spans="1:10" x14ac:dyDescent="0.25">
      <c r="A5297" s="3" t="str">
        <f t="shared" si="82"/>
        <v>Load Control GroupSDP-LDAverage Event Day (5:00pm-6:00pm)16</v>
      </c>
      <c r="B5297" t="s">
        <v>71</v>
      </c>
      <c r="C5297" t="s">
        <v>113</v>
      </c>
      <c r="D5297" t="s">
        <v>167</v>
      </c>
      <c r="E5297" t="s">
        <v>189</v>
      </c>
      <c r="F5297" s="69" t="s">
        <v>208</v>
      </c>
      <c r="G5297" s="69" t="s">
        <v>208</v>
      </c>
      <c r="H5297" s="69" t="s">
        <v>208</v>
      </c>
      <c r="I5297" s="69" t="s">
        <v>208</v>
      </c>
      <c r="J5297" s="64">
        <v>1</v>
      </c>
    </row>
    <row r="5298" spans="1:10" x14ac:dyDescent="0.25">
      <c r="A5298" s="3" t="str">
        <f t="shared" si="82"/>
        <v>Load Control GroupSDP-LDAverage Event Day (5:00pm-6:00pm)17</v>
      </c>
      <c r="B5298" t="s">
        <v>71</v>
      </c>
      <c r="C5298" t="s">
        <v>113</v>
      </c>
      <c r="D5298" t="s">
        <v>167</v>
      </c>
      <c r="E5298" t="s">
        <v>190</v>
      </c>
      <c r="F5298" s="69" t="s">
        <v>208</v>
      </c>
      <c r="G5298" s="69" t="s">
        <v>208</v>
      </c>
      <c r="H5298" s="69" t="s">
        <v>208</v>
      </c>
      <c r="I5298" s="69" t="s">
        <v>208</v>
      </c>
      <c r="J5298" s="64">
        <v>1</v>
      </c>
    </row>
    <row r="5299" spans="1:10" x14ac:dyDescent="0.25">
      <c r="A5299" s="3" t="str">
        <f t="shared" si="82"/>
        <v>Load Control GroupSDP-LDAverage Event Day (5:00pm-6:00pm)18</v>
      </c>
      <c r="B5299" t="s">
        <v>71</v>
      </c>
      <c r="C5299" t="s">
        <v>113</v>
      </c>
      <c r="D5299" t="s">
        <v>167</v>
      </c>
      <c r="E5299" t="s">
        <v>191</v>
      </c>
      <c r="F5299" s="69" t="s">
        <v>208</v>
      </c>
      <c r="G5299" s="69" t="s">
        <v>208</v>
      </c>
      <c r="H5299" s="69" t="s">
        <v>208</v>
      </c>
      <c r="I5299" s="69" t="s">
        <v>208</v>
      </c>
      <c r="J5299" s="64">
        <v>1</v>
      </c>
    </row>
    <row r="5300" spans="1:10" x14ac:dyDescent="0.25">
      <c r="A5300" s="3" t="str">
        <f t="shared" si="82"/>
        <v>Load Control GroupSDP-LDAverage Event Day (5:00pm-6:00pm)19</v>
      </c>
      <c r="B5300" t="s">
        <v>71</v>
      </c>
      <c r="C5300" t="s">
        <v>113</v>
      </c>
      <c r="D5300" t="s">
        <v>167</v>
      </c>
      <c r="E5300" t="s">
        <v>192</v>
      </c>
      <c r="F5300" s="69" t="s">
        <v>208</v>
      </c>
      <c r="G5300" s="69" t="s">
        <v>208</v>
      </c>
      <c r="H5300" s="69" t="s">
        <v>208</v>
      </c>
      <c r="I5300" s="69" t="s">
        <v>208</v>
      </c>
      <c r="J5300" s="64">
        <v>1</v>
      </c>
    </row>
    <row r="5301" spans="1:10" x14ac:dyDescent="0.25">
      <c r="A5301" s="3" t="str">
        <f t="shared" si="82"/>
        <v>Load Control GroupSDP-LDAverage Event Day (5:00pm-6:00pm)20</v>
      </c>
      <c r="B5301" t="s">
        <v>71</v>
      </c>
      <c r="C5301" t="s">
        <v>113</v>
      </c>
      <c r="D5301" t="s">
        <v>167</v>
      </c>
      <c r="E5301" t="s">
        <v>193</v>
      </c>
      <c r="F5301" s="69" t="s">
        <v>208</v>
      </c>
      <c r="G5301" s="69" t="s">
        <v>208</v>
      </c>
      <c r="H5301" s="69" t="s">
        <v>208</v>
      </c>
      <c r="I5301" s="69" t="s">
        <v>208</v>
      </c>
      <c r="J5301" s="64">
        <v>1</v>
      </c>
    </row>
    <row r="5302" spans="1:10" x14ac:dyDescent="0.25">
      <c r="A5302" s="3" t="str">
        <f t="shared" si="82"/>
        <v>Load Control GroupSDP-LDAverage Event Day (5:00pm-6:00pm)21</v>
      </c>
      <c r="B5302" t="s">
        <v>71</v>
      </c>
      <c r="C5302" t="s">
        <v>113</v>
      </c>
      <c r="D5302" t="s">
        <v>167</v>
      </c>
      <c r="E5302" t="s">
        <v>194</v>
      </c>
      <c r="F5302" s="69" t="s">
        <v>208</v>
      </c>
      <c r="G5302" s="69" t="s">
        <v>208</v>
      </c>
      <c r="H5302" s="69" t="s">
        <v>208</v>
      </c>
      <c r="I5302" s="69" t="s">
        <v>208</v>
      </c>
      <c r="J5302" s="64">
        <v>1</v>
      </c>
    </row>
    <row r="5303" spans="1:10" x14ac:dyDescent="0.25">
      <c r="A5303" s="3" t="str">
        <f t="shared" si="82"/>
        <v>Load Control GroupSDP-LDAverage Event Day (5:00pm-6:00pm)22</v>
      </c>
      <c r="B5303" t="s">
        <v>71</v>
      </c>
      <c r="C5303" t="s">
        <v>113</v>
      </c>
      <c r="D5303" t="s">
        <v>167</v>
      </c>
      <c r="E5303" t="s">
        <v>195</v>
      </c>
      <c r="F5303" s="69" t="s">
        <v>208</v>
      </c>
      <c r="G5303" s="69" t="s">
        <v>208</v>
      </c>
      <c r="H5303" s="69" t="s">
        <v>208</v>
      </c>
      <c r="I5303" s="69" t="s">
        <v>208</v>
      </c>
      <c r="J5303" s="64">
        <v>1</v>
      </c>
    </row>
    <row r="5304" spans="1:10" x14ac:dyDescent="0.25">
      <c r="A5304" s="3" t="str">
        <f t="shared" si="82"/>
        <v>Load Control GroupSDP-LDAverage Event Day (5:00pm-6:00pm)23</v>
      </c>
      <c r="B5304" t="s">
        <v>71</v>
      </c>
      <c r="C5304" t="s">
        <v>113</v>
      </c>
      <c r="D5304" t="s">
        <v>167</v>
      </c>
      <c r="E5304" t="s">
        <v>196</v>
      </c>
      <c r="F5304" s="69" t="s">
        <v>208</v>
      </c>
      <c r="G5304" s="69" t="s">
        <v>208</v>
      </c>
      <c r="H5304" s="69" t="s">
        <v>208</v>
      </c>
      <c r="I5304" s="69" t="s">
        <v>208</v>
      </c>
      <c r="J5304" s="64">
        <v>1</v>
      </c>
    </row>
    <row r="5305" spans="1:10" x14ac:dyDescent="0.25">
      <c r="A5305" s="3" t="str">
        <f t="shared" si="82"/>
        <v>Load Control GroupSDP-LDAverage Event Day (5:00pm-6:00pm)24</v>
      </c>
      <c r="B5305" t="s">
        <v>71</v>
      </c>
      <c r="C5305" t="s">
        <v>113</v>
      </c>
      <c r="D5305" t="s">
        <v>167</v>
      </c>
      <c r="E5305" t="s">
        <v>197</v>
      </c>
      <c r="F5305" s="69" t="s">
        <v>208</v>
      </c>
      <c r="G5305" s="69" t="s">
        <v>208</v>
      </c>
      <c r="H5305" s="69" t="s">
        <v>208</v>
      </c>
      <c r="I5305" s="69" t="s">
        <v>208</v>
      </c>
      <c r="J5305" s="64">
        <v>1</v>
      </c>
    </row>
    <row r="5306" spans="1:10" x14ac:dyDescent="0.25">
      <c r="A5306" s="3" t="str">
        <f t="shared" si="82"/>
        <v>Load Control GroupSDP-N6/17/2021 (5:00pm-6:00pm)1</v>
      </c>
      <c r="B5306" t="s">
        <v>71</v>
      </c>
      <c r="C5306" t="s">
        <v>114</v>
      </c>
      <c r="D5306" t="s">
        <v>170</v>
      </c>
      <c r="E5306" t="s">
        <v>174</v>
      </c>
      <c r="F5306" s="69" t="s">
        <v>208</v>
      </c>
      <c r="G5306" s="69" t="s">
        <v>208</v>
      </c>
      <c r="H5306" s="69" t="s">
        <v>208</v>
      </c>
      <c r="I5306" s="69" t="s">
        <v>208</v>
      </c>
      <c r="J5306" s="64">
        <v>1</v>
      </c>
    </row>
    <row r="5307" spans="1:10" x14ac:dyDescent="0.25">
      <c r="A5307" s="3" t="str">
        <f t="shared" si="82"/>
        <v>Load Control GroupSDP-N6/17/2021 (5:00pm-6:00pm)2</v>
      </c>
      <c r="B5307" t="s">
        <v>71</v>
      </c>
      <c r="C5307" t="s">
        <v>114</v>
      </c>
      <c r="D5307" t="s">
        <v>170</v>
      </c>
      <c r="E5307" t="s">
        <v>175</v>
      </c>
      <c r="F5307" s="69" t="s">
        <v>208</v>
      </c>
      <c r="G5307" s="69" t="s">
        <v>208</v>
      </c>
      <c r="H5307" s="69" t="s">
        <v>208</v>
      </c>
      <c r="I5307" s="69" t="s">
        <v>208</v>
      </c>
      <c r="J5307" s="64">
        <v>1</v>
      </c>
    </row>
    <row r="5308" spans="1:10" x14ac:dyDescent="0.25">
      <c r="A5308" s="3" t="str">
        <f t="shared" si="82"/>
        <v>Load Control GroupSDP-N6/17/2021 (5:00pm-6:00pm)3</v>
      </c>
      <c r="B5308" t="s">
        <v>71</v>
      </c>
      <c r="C5308" t="s">
        <v>114</v>
      </c>
      <c r="D5308" t="s">
        <v>170</v>
      </c>
      <c r="E5308" t="s">
        <v>176</v>
      </c>
      <c r="F5308" s="69" t="s">
        <v>208</v>
      </c>
      <c r="G5308" s="69" t="s">
        <v>208</v>
      </c>
      <c r="H5308" s="69" t="s">
        <v>208</v>
      </c>
      <c r="I5308" s="69" t="s">
        <v>208</v>
      </c>
      <c r="J5308" s="64">
        <v>1</v>
      </c>
    </row>
    <row r="5309" spans="1:10" x14ac:dyDescent="0.25">
      <c r="A5309" s="3" t="str">
        <f t="shared" si="82"/>
        <v>Load Control GroupSDP-N6/17/2021 (5:00pm-6:00pm)4</v>
      </c>
      <c r="B5309" t="s">
        <v>71</v>
      </c>
      <c r="C5309" t="s">
        <v>114</v>
      </c>
      <c r="D5309" t="s">
        <v>170</v>
      </c>
      <c r="E5309" t="s">
        <v>177</v>
      </c>
      <c r="F5309" s="69" t="s">
        <v>208</v>
      </c>
      <c r="G5309" s="69" t="s">
        <v>208</v>
      </c>
      <c r="H5309" s="69" t="s">
        <v>208</v>
      </c>
      <c r="I5309" s="69" t="s">
        <v>208</v>
      </c>
      <c r="J5309" s="64">
        <v>1</v>
      </c>
    </row>
    <row r="5310" spans="1:10" x14ac:dyDescent="0.25">
      <c r="A5310" s="3" t="str">
        <f t="shared" si="82"/>
        <v>Load Control GroupSDP-N6/17/2021 (5:00pm-6:00pm)5</v>
      </c>
      <c r="B5310" t="s">
        <v>71</v>
      </c>
      <c r="C5310" t="s">
        <v>114</v>
      </c>
      <c r="D5310" t="s">
        <v>170</v>
      </c>
      <c r="E5310" t="s">
        <v>178</v>
      </c>
      <c r="F5310" s="69" t="s">
        <v>208</v>
      </c>
      <c r="G5310" s="69" t="s">
        <v>208</v>
      </c>
      <c r="H5310" s="69" t="s">
        <v>208</v>
      </c>
      <c r="I5310" s="69" t="s">
        <v>208</v>
      </c>
      <c r="J5310" s="64">
        <v>1</v>
      </c>
    </row>
    <row r="5311" spans="1:10" x14ac:dyDescent="0.25">
      <c r="A5311" s="3" t="str">
        <f t="shared" si="82"/>
        <v>Load Control GroupSDP-N6/17/2021 (5:00pm-6:00pm)6</v>
      </c>
      <c r="B5311" t="s">
        <v>71</v>
      </c>
      <c r="C5311" t="s">
        <v>114</v>
      </c>
      <c r="D5311" t="s">
        <v>170</v>
      </c>
      <c r="E5311" t="s">
        <v>179</v>
      </c>
      <c r="F5311" s="69" t="s">
        <v>208</v>
      </c>
      <c r="G5311" s="69" t="s">
        <v>208</v>
      </c>
      <c r="H5311" s="69" t="s">
        <v>208</v>
      </c>
      <c r="I5311" s="69" t="s">
        <v>208</v>
      </c>
      <c r="J5311" s="64">
        <v>1</v>
      </c>
    </row>
    <row r="5312" spans="1:10" x14ac:dyDescent="0.25">
      <c r="A5312" s="3" t="str">
        <f t="shared" si="82"/>
        <v>Load Control GroupSDP-N6/17/2021 (5:00pm-6:00pm)7</v>
      </c>
      <c r="B5312" t="s">
        <v>71</v>
      </c>
      <c r="C5312" t="s">
        <v>114</v>
      </c>
      <c r="D5312" t="s">
        <v>170</v>
      </c>
      <c r="E5312" t="s">
        <v>180</v>
      </c>
      <c r="F5312" s="69" t="s">
        <v>208</v>
      </c>
      <c r="G5312" s="69" t="s">
        <v>208</v>
      </c>
      <c r="H5312" s="69" t="s">
        <v>208</v>
      </c>
      <c r="I5312" s="69" t="s">
        <v>208</v>
      </c>
      <c r="J5312" s="64">
        <v>1</v>
      </c>
    </row>
    <row r="5313" spans="1:10" x14ac:dyDescent="0.25">
      <c r="A5313" s="3" t="str">
        <f t="shared" si="82"/>
        <v>Load Control GroupSDP-N6/17/2021 (5:00pm-6:00pm)8</v>
      </c>
      <c r="B5313" t="s">
        <v>71</v>
      </c>
      <c r="C5313" t="s">
        <v>114</v>
      </c>
      <c r="D5313" t="s">
        <v>170</v>
      </c>
      <c r="E5313" t="s">
        <v>181</v>
      </c>
      <c r="F5313" s="69" t="s">
        <v>208</v>
      </c>
      <c r="G5313" s="69" t="s">
        <v>208</v>
      </c>
      <c r="H5313" s="69" t="s">
        <v>208</v>
      </c>
      <c r="I5313" s="69" t="s">
        <v>208</v>
      </c>
      <c r="J5313" s="64">
        <v>1</v>
      </c>
    </row>
    <row r="5314" spans="1:10" x14ac:dyDescent="0.25">
      <c r="A5314" s="3" t="str">
        <f t="shared" si="82"/>
        <v>Load Control GroupSDP-N6/17/2021 (5:00pm-6:00pm)9</v>
      </c>
      <c r="B5314" t="s">
        <v>71</v>
      </c>
      <c r="C5314" t="s">
        <v>114</v>
      </c>
      <c r="D5314" t="s">
        <v>170</v>
      </c>
      <c r="E5314" t="s">
        <v>182</v>
      </c>
      <c r="F5314" s="69" t="s">
        <v>208</v>
      </c>
      <c r="G5314" s="69" t="s">
        <v>208</v>
      </c>
      <c r="H5314" s="69" t="s">
        <v>208</v>
      </c>
      <c r="I5314" s="69" t="s">
        <v>208</v>
      </c>
      <c r="J5314" s="64">
        <v>1</v>
      </c>
    </row>
    <row r="5315" spans="1:10" x14ac:dyDescent="0.25">
      <c r="A5315" s="3" t="str">
        <f t="shared" ref="A5315:A5378" si="83">B5315&amp;C5315&amp;D5315&amp;E5315</f>
        <v>Load Control GroupSDP-N6/17/2021 (5:00pm-6:00pm)10</v>
      </c>
      <c r="B5315" t="s">
        <v>71</v>
      </c>
      <c r="C5315" t="s">
        <v>114</v>
      </c>
      <c r="D5315" t="s">
        <v>170</v>
      </c>
      <c r="E5315" t="s">
        <v>183</v>
      </c>
      <c r="F5315" s="69" t="s">
        <v>208</v>
      </c>
      <c r="G5315" s="69" t="s">
        <v>208</v>
      </c>
      <c r="H5315" s="69" t="s">
        <v>208</v>
      </c>
      <c r="I5315" s="69" t="s">
        <v>208</v>
      </c>
      <c r="J5315" s="64">
        <v>1</v>
      </c>
    </row>
    <row r="5316" spans="1:10" x14ac:dyDescent="0.25">
      <c r="A5316" s="3" t="str">
        <f t="shared" si="83"/>
        <v>Load Control GroupSDP-N6/17/2021 (5:00pm-6:00pm)11</v>
      </c>
      <c r="B5316" t="s">
        <v>71</v>
      </c>
      <c r="C5316" t="s">
        <v>114</v>
      </c>
      <c r="D5316" t="s">
        <v>170</v>
      </c>
      <c r="E5316" t="s">
        <v>184</v>
      </c>
      <c r="F5316" s="69" t="s">
        <v>208</v>
      </c>
      <c r="G5316" s="69" t="s">
        <v>208</v>
      </c>
      <c r="H5316" s="69" t="s">
        <v>208</v>
      </c>
      <c r="I5316" s="69" t="s">
        <v>208</v>
      </c>
      <c r="J5316" s="64">
        <v>1</v>
      </c>
    </row>
    <row r="5317" spans="1:10" x14ac:dyDescent="0.25">
      <c r="A5317" s="3" t="str">
        <f t="shared" si="83"/>
        <v>Load Control GroupSDP-N6/17/2021 (5:00pm-6:00pm)12</v>
      </c>
      <c r="B5317" t="s">
        <v>71</v>
      </c>
      <c r="C5317" t="s">
        <v>114</v>
      </c>
      <c r="D5317" t="s">
        <v>170</v>
      </c>
      <c r="E5317" t="s">
        <v>185</v>
      </c>
      <c r="F5317" s="69" t="s">
        <v>208</v>
      </c>
      <c r="G5317" s="69" t="s">
        <v>208</v>
      </c>
      <c r="H5317" s="69" t="s">
        <v>208</v>
      </c>
      <c r="I5317" s="69" t="s">
        <v>208</v>
      </c>
      <c r="J5317" s="64">
        <v>1</v>
      </c>
    </row>
    <row r="5318" spans="1:10" x14ac:dyDescent="0.25">
      <c r="A5318" s="3" t="str">
        <f t="shared" si="83"/>
        <v>Load Control GroupSDP-N6/17/2021 (5:00pm-6:00pm)13</v>
      </c>
      <c r="B5318" t="s">
        <v>71</v>
      </c>
      <c r="C5318" t="s">
        <v>114</v>
      </c>
      <c r="D5318" t="s">
        <v>170</v>
      </c>
      <c r="E5318" t="s">
        <v>186</v>
      </c>
      <c r="F5318" s="69" t="s">
        <v>208</v>
      </c>
      <c r="G5318" s="69" t="s">
        <v>208</v>
      </c>
      <c r="H5318" s="69" t="s">
        <v>208</v>
      </c>
      <c r="I5318" s="69" t="s">
        <v>208</v>
      </c>
      <c r="J5318" s="64">
        <v>1</v>
      </c>
    </row>
    <row r="5319" spans="1:10" x14ac:dyDescent="0.25">
      <c r="A5319" s="3" t="str">
        <f t="shared" si="83"/>
        <v>Load Control GroupSDP-N6/17/2021 (5:00pm-6:00pm)14</v>
      </c>
      <c r="B5319" t="s">
        <v>71</v>
      </c>
      <c r="C5319" t="s">
        <v>114</v>
      </c>
      <c r="D5319" t="s">
        <v>170</v>
      </c>
      <c r="E5319" t="s">
        <v>187</v>
      </c>
      <c r="F5319" s="69" t="s">
        <v>208</v>
      </c>
      <c r="G5319" s="69" t="s">
        <v>208</v>
      </c>
      <c r="H5319" s="69" t="s">
        <v>208</v>
      </c>
      <c r="I5319" s="69" t="s">
        <v>208</v>
      </c>
      <c r="J5319" s="64">
        <v>1</v>
      </c>
    </row>
    <row r="5320" spans="1:10" x14ac:dyDescent="0.25">
      <c r="A5320" s="3" t="str">
        <f t="shared" si="83"/>
        <v>Load Control GroupSDP-N6/17/2021 (5:00pm-6:00pm)15</v>
      </c>
      <c r="B5320" t="s">
        <v>71</v>
      </c>
      <c r="C5320" t="s">
        <v>114</v>
      </c>
      <c r="D5320" t="s">
        <v>170</v>
      </c>
      <c r="E5320" t="s">
        <v>188</v>
      </c>
      <c r="F5320" s="69" t="s">
        <v>208</v>
      </c>
      <c r="G5320" s="69" t="s">
        <v>208</v>
      </c>
      <c r="H5320" s="69" t="s">
        <v>208</v>
      </c>
      <c r="I5320" s="69" t="s">
        <v>208</v>
      </c>
      <c r="J5320" s="64">
        <v>1</v>
      </c>
    </row>
    <row r="5321" spans="1:10" x14ac:dyDescent="0.25">
      <c r="A5321" s="3" t="str">
        <f t="shared" si="83"/>
        <v>Load Control GroupSDP-N6/17/2021 (5:00pm-6:00pm)16</v>
      </c>
      <c r="B5321" t="s">
        <v>71</v>
      </c>
      <c r="C5321" t="s">
        <v>114</v>
      </c>
      <c r="D5321" t="s">
        <v>170</v>
      </c>
      <c r="E5321" t="s">
        <v>189</v>
      </c>
      <c r="F5321" s="69" t="s">
        <v>208</v>
      </c>
      <c r="G5321" s="69" t="s">
        <v>208</v>
      </c>
      <c r="H5321" s="69" t="s">
        <v>208</v>
      </c>
      <c r="I5321" s="69" t="s">
        <v>208</v>
      </c>
      <c r="J5321" s="64">
        <v>1</v>
      </c>
    </row>
    <row r="5322" spans="1:10" x14ac:dyDescent="0.25">
      <c r="A5322" s="3" t="str">
        <f t="shared" si="83"/>
        <v>Load Control GroupSDP-N6/17/2021 (5:00pm-6:00pm)17</v>
      </c>
      <c r="B5322" t="s">
        <v>71</v>
      </c>
      <c r="C5322" t="s">
        <v>114</v>
      </c>
      <c r="D5322" t="s">
        <v>170</v>
      </c>
      <c r="E5322" t="s">
        <v>190</v>
      </c>
      <c r="F5322" s="69" t="s">
        <v>208</v>
      </c>
      <c r="G5322" s="69" t="s">
        <v>208</v>
      </c>
      <c r="H5322" s="69" t="s">
        <v>208</v>
      </c>
      <c r="I5322" s="69" t="s">
        <v>208</v>
      </c>
      <c r="J5322" s="64">
        <v>1</v>
      </c>
    </row>
    <row r="5323" spans="1:10" x14ac:dyDescent="0.25">
      <c r="A5323" s="3" t="str">
        <f t="shared" si="83"/>
        <v>Load Control GroupSDP-N6/17/2021 (5:00pm-6:00pm)18</v>
      </c>
      <c r="B5323" t="s">
        <v>71</v>
      </c>
      <c r="C5323" t="s">
        <v>114</v>
      </c>
      <c r="D5323" t="s">
        <v>170</v>
      </c>
      <c r="E5323" t="s">
        <v>191</v>
      </c>
      <c r="F5323" s="69" t="s">
        <v>208</v>
      </c>
      <c r="G5323" s="69" t="s">
        <v>208</v>
      </c>
      <c r="H5323" s="69" t="s">
        <v>208</v>
      </c>
      <c r="I5323" s="69" t="s">
        <v>208</v>
      </c>
      <c r="J5323" s="64">
        <v>1</v>
      </c>
    </row>
    <row r="5324" spans="1:10" x14ac:dyDescent="0.25">
      <c r="A5324" s="3" t="str">
        <f t="shared" si="83"/>
        <v>Load Control GroupSDP-N6/17/2021 (5:00pm-6:00pm)19</v>
      </c>
      <c r="B5324" t="s">
        <v>71</v>
      </c>
      <c r="C5324" t="s">
        <v>114</v>
      </c>
      <c r="D5324" t="s">
        <v>170</v>
      </c>
      <c r="E5324" t="s">
        <v>192</v>
      </c>
      <c r="F5324" s="69" t="s">
        <v>208</v>
      </c>
      <c r="G5324" s="69" t="s">
        <v>208</v>
      </c>
      <c r="H5324" s="69" t="s">
        <v>208</v>
      </c>
      <c r="I5324" s="69" t="s">
        <v>208</v>
      </c>
      <c r="J5324" s="64">
        <v>1</v>
      </c>
    </row>
    <row r="5325" spans="1:10" x14ac:dyDescent="0.25">
      <c r="A5325" s="3" t="str">
        <f t="shared" si="83"/>
        <v>Load Control GroupSDP-N6/17/2021 (5:00pm-6:00pm)20</v>
      </c>
      <c r="B5325" t="s">
        <v>71</v>
      </c>
      <c r="C5325" t="s">
        <v>114</v>
      </c>
      <c r="D5325" t="s">
        <v>170</v>
      </c>
      <c r="E5325" t="s">
        <v>193</v>
      </c>
      <c r="F5325" s="69" t="s">
        <v>208</v>
      </c>
      <c r="G5325" s="69" t="s">
        <v>208</v>
      </c>
      <c r="H5325" s="69" t="s">
        <v>208</v>
      </c>
      <c r="I5325" s="69" t="s">
        <v>208</v>
      </c>
      <c r="J5325" s="64">
        <v>1</v>
      </c>
    </row>
    <row r="5326" spans="1:10" x14ac:dyDescent="0.25">
      <c r="A5326" s="3" t="str">
        <f t="shared" si="83"/>
        <v>Load Control GroupSDP-N6/17/2021 (5:00pm-6:00pm)21</v>
      </c>
      <c r="B5326" t="s">
        <v>71</v>
      </c>
      <c r="C5326" t="s">
        <v>114</v>
      </c>
      <c r="D5326" t="s">
        <v>170</v>
      </c>
      <c r="E5326" t="s">
        <v>194</v>
      </c>
      <c r="F5326" s="69" t="s">
        <v>208</v>
      </c>
      <c r="G5326" s="69" t="s">
        <v>208</v>
      </c>
      <c r="H5326" s="69" t="s">
        <v>208</v>
      </c>
      <c r="I5326" s="69" t="s">
        <v>208</v>
      </c>
      <c r="J5326" s="64">
        <v>1</v>
      </c>
    </row>
    <row r="5327" spans="1:10" x14ac:dyDescent="0.25">
      <c r="A5327" s="3" t="str">
        <f t="shared" si="83"/>
        <v>Load Control GroupSDP-N6/17/2021 (5:00pm-6:00pm)22</v>
      </c>
      <c r="B5327" t="s">
        <v>71</v>
      </c>
      <c r="C5327" t="s">
        <v>114</v>
      </c>
      <c r="D5327" t="s">
        <v>170</v>
      </c>
      <c r="E5327" t="s">
        <v>195</v>
      </c>
      <c r="F5327" s="69" t="s">
        <v>208</v>
      </c>
      <c r="G5327" s="69" t="s">
        <v>208</v>
      </c>
      <c r="H5327" s="69" t="s">
        <v>208</v>
      </c>
      <c r="I5327" s="69" t="s">
        <v>208</v>
      </c>
      <c r="J5327" s="64">
        <v>1</v>
      </c>
    </row>
    <row r="5328" spans="1:10" x14ac:dyDescent="0.25">
      <c r="A5328" s="3" t="str">
        <f t="shared" si="83"/>
        <v>Load Control GroupSDP-N6/17/2021 (5:00pm-6:00pm)23</v>
      </c>
      <c r="B5328" t="s">
        <v>71</v>
      </c>
      <c r="C5328" t="s">
        <v>114</v>
      </c>
      <c r="D5328" t="s">
        <v>170</v>
      </c>
      <c r="E5328" t="s">
        <v>196</v>
      </c>
      <c r="F5328" s="69" t="s">
        <v>208</v>
      </c>
      <c r="G5328" s="69" t="s">
        <v>208</v>
      </c>
      <c r="H5328" s="69" t="s">
        <v>208</v>
      </c>
      <c r="I5328" s="69" t="s">
        <v>208</v>
      </c>
      <c r="J5328" s="64">
        <v>1</v>
      </c>
    </row>
    <row r="5329" spans="1:10" x14ac:dyDescent="0.25">
      <c r="A5329" s="3" t="str">
        <f t="shared" si="83"/>
        <v>Load Control GroupSDP-N6/17/2021 (5:00pm-6:00pm)24</v>
      </c>
      <c r="B5329" t="s">
        <v>71</v>
      </c>
      <c r="C5329" t="s">
        <v>114</v>
      </c>
      <c r="D5329" t="s">
        <v>170</v>
      </c>
      <c r="E5329" t="s">
        <v>197</v>
      </c>
      <c r="F5329" s="69" t="s">
        <v>208</v>
      </c>
      <c r="G5329" s="69" t="s">
        <v>208</v>
      </c>
      <c r="H5329" s="69" t="s">
        <v>208</v>
      </c>
      <c r="I5329" s="69" t="s">
        <v>208</v>
      </c>
      <c r="J5329" s="64">
        <v>1</v>
      </c>
    </row>
    <row r="5330" spans="1:10" x14ac:dyDescent="0.25">
      <c r="A5330" s="3" t="str">
        <f t="shared" si="83"/>
        <v>Load Control GroupSDP-N7/9/2021 (5:50pm-8:55pm)1</v>
      </c>
      <c r="B5330" t="s">
        <v>71</v>
      </c>
      <c r="C5330" t="s">
        <v>114</v>
      </c>
      <c r="D5330" t="s">
        <v>171</v>
      </c>
      <c r="E5330" t="s">
        <v>174</v>
      </c>
      <c r="F5330" s="69" t="s">
        <v>208</v>
      </c>
      <c r="G5330" s="69" t="s">
        <v>208</v>
      </c>
      <c r="H5330" s="69" t="s">
        <v>208</v>
      </c>
      <c r="I5330" s="69" t="s">
        <v>208</v>
      </c>
      <c r="J5330" s="64">
        <v>1</v>
      </c>
    </row>
    <row r="5331" spans="1:10" x14ac:dyDescent="0.25">
      <c r="A5331" s="3" t="str">
        <f t="shared" si="83"/>
        <v>Load Control GroupSDP-N7/9/2021 (5:50pm-8:55pm)2</v>
      </c>
      <c r="B5331" t="s">
        <v>71</v>
      </c>
      <c r="C5331" t="s">
        <v>114</v>
      </c>
      <c r="D5331" t="s">
        <v>171</v>
      </c>
      <c r="E5331" t="s">
        <v>175</v>
      </c>
      <c r="F5331" s="69" t="s">
        <v>208</v>
      </c>
      <c r="G5331" s="69" t="s">
        <v>208</v>
      </c>
      <c r="H5331" s="69" t="s">
        <v>208</v>
      </c>
      <c r="I5331" s="69" t="s">
        <v>208</v>
      </c>
      <c r="J5331" s="64">
        <v>1</v>
      </c>
    </row>
    <row r="5332" spans="1:10" x14ac:dyDescent="0.25">
      <c r="A5332" s="3" t="str">
        <f t="shared" si="83"/>
        <v>Load Control GroupSDP-N7/9/2021 (5:50pm-8:55pm)3</v>
      </c>
      <c r="B5332" t="s">
        <v>71</v>
      </c>
      <c r="C5332" t="s">
        <v>114</v>
      </c>
      <c r="D5332" t="s">
        <v>171</v>
      </c>
      <c r="E5332" t="s">
        <v>176</v>
      </c>
      <c r="F5332" s="69" t="s">
        <v>208</v>
      </c>
      <c r="G5332" s="69" t="s">
        <v>208</v>
      </c>
      <c r="H5332" s="69" t="s">
        <v>208</v>
      </c>
      <c r="I5332" s="69" t="s">
        <v>208</v>
      </c>
      <c r="J5332" s="64">
        <v>1</v>
      </c>
    </row>
    <row r="5333" spans="1:10" x14ac:dyDescent="0.25">
      <c r="A5333" s="3" t="str">
        <f t="shared" si="83"/>
        <v>Load Control GroupSDP-N7/9/2021 (5:50pm-8:55pm)4</v>
      </c>
      <c r="B5333" t="s">
        <v>71</v>
      </c>
      <c r="C5333" t="s">
        <v>114</v>
      </c>
      <c r="D5333" t="s">
        <v>171</v>
      </c>
      <c r="E5333" t="s">
        <v>177</v>
      </c>
      <c r="F5333" s="69" t="s">
        <v>208</v>
      </c>
      <c r="G5333" s="69" t="s">
        <v>208</v>
      </c>
      <c r="H5333" s="69" t="s">
        <v>208</v>
      </c>
      <c r="I5333" s="69" t="s">
        <v>208</v>
      </c>
      <c r="J5333" s="64">
        <v>1</v>
      </c>
    </row>
    <row r="5334" spans="1:10" x14ac:dyDescent="0.25">
      <c r="A5334" s="3" t="str">
        <f t="shared" si="83"/>
        <v>Load Control GroupSDP-N7/9/2021 (5:50pm-8:55pm)5</v>
      </c>
      <c r="B5334" t="s">
        <v>71</v>
      </c>
      <c r="C5334" t="s">
        <v>114</v>
      </c>
      <c r="D5334" t="s">
        <v>171</v>
      </c>
      <c r="E5334" t="s">
        <v>178</v>
      </c>
      <c r="F5334" s="69" t="s">
        <v>208</v>
      </c>
      <c r="G5334" s="69" t="s">
        <v>208</v>
      </c>
      <c r="H5334" s="69" t="s">
        <v>208</v>
      </c>
      <c r="I5334" s="69" t="s">
        <v>208</v>
      </c>
      <c r="J5334" s="64">
        <v>1</v>
      </c>
    </row>
    <row r="5335" spans="1:10" x14ac:dyDescent="0.25">
      <c r="A5335" s="3" t="str">
        <f t="shared" si="83"/>
        <v>Load Control GroupSDP-N7/9/2021 (5:50pm-8:55pm)6</v>
      </c>
      <c r="B5335" t="s">
        <v>71</v>
      </c>
      <c r="C5335" t="s">
        <v>114</v>
      </c>
      <c r="D5335" t="s">
        <v>171</v>
      </c>
      <c r="E5335" t="s">
        <v>179</v>
      </c>
      <c r="F5335" s="69" t="s">
        <v>208</v>
      </c>
      <c r="G5335" s="69" t="s">
        <v>208</v>
      </c>
      <c r="H5335" s="69" t="s">
        <v>208</v>
      </c>
      <c r="I5335" s="69" t="s">
        <v>208</v>
      </c>
      <c r="J5335" s="64">
        <v>1</v>
      </c>
    </row>
    <row r="5336" spans="1:10" x14ac:dyDescent="0.25">
      <c r="A5336" s="3" t="str">
        <f t="shared" si="83"/>
        <v>Load Control GroupSDP-N7/9/2021 (5:50pm-8:55pm)7</v>
      </c>
      <c r="B5336" t="s">
        <v>71</v>
      </c>
      <c r="C5336" t="s">
        <v>114</v>
      </c>
      <c r="D5336" t="s">
        <v>171</v>
      </c>
      <c r="E5336" t="s">
        <v>180</v>
      </c>
      <c r="F5336" s="69" t="s">
        <v>208</v>
      </c>
      <c r="G5336" s="69" t="s">
        <v>208</v>
      </c>
      <c r="H5336" s="69" t="s">
        <v>208</v>
      </c>
      <c r="I5336" s="69" t="s">
        <v>208</v>
      </c>
      <c r="J5336" s="64">
        <v>1</v>
      </c>
    </row>
    <row r="5337" spans="1:10" x14ac:dyDescent="0.25">
      <c r="A5337" s="3" t="str">
        <f t="shared" si="83"/>
        <v>Load Control GroupSDP-N7/9/2021 (5:50pm-8:55pm)8</v>
      </c>
      <c r="B5337" t="s">
        <v>71</v>
      </c>
      <c r="C5337" t="s">
        <v>114</v>
      </c>
      <c r="D5337" t="s">
        <v>171</v>
      </c>
      <c r="E5337" t="s">
        <v>181</v>
      </c>
      <c r="F5337" s="69" t="s">
        <v>208</v>
      </c>
      <c r="G5337" s="69" t="s">
        <v>208</v>
      </c>
      <c r="H5337" s="69" t="s">
        <v>208</v>
      </c>
      <c r="I5337" s="69" t="s">
        <v>208</v>
      </c>
      <c r="J5337" s="64">
        <v>1</v>
      </c>
    </row>
    <row r="5338" spans="1:10" x14ac:dyDescent="0.25">
      <c r="A5338" s="3" t="str">
        <f t="shared" si="83"/>
        <v>Load Control GroupSDP-N7/9/2021 (5:50pm-8:55pm)9</v>
      </c>
      <c r="B5338" t="s">
        <v>71</v>
      </c>
      <c r="C5338" t="s">
        <v>114</v>
      </c>
      <c r="D5338" t="s">
        <v>171</v>
      </c>
      <c r="E5338" t="s">
        <v>182</v>
      </c>
      <c r="F5338" s="69" t="s">
        <v>208</v>
      </c>
      <c r="G5338" s="69" t="s">
        <v>208</v>
      </c>
      <c r="H5338" s="69" t="s">
        <v>208</v>
      </c>
      <c r="I5338" s="69" t="s">
        <v>208</v>
      </c>
      <c r="J5338" s="64">
        <v>1</v>
      </c>
    </row>
    <row r="5339" spans="1:10" x14ac:dyDescent="0.25">
      <c r="A5339" s="3" t="str">
        <f t="shared" si="83"/>
        <v>Load Control GroupSDP-N7/9/2021 (5:50pm-8:55pm)10</v>
      </c>
      <c r="B5339" t="s">
        <v>71</v>
      </c>
      <c r="C5339" t="s">
        <v>114</v>
      </c>
      <c r="D5339" t="s">
        <v>171</v>
      </c>
      <c r="E5339" t="s">
        <v>183</v>
      </c>
      <c r="F5339" s="69" t="s">
        <v>208</v>
      </c>
      <c r="G5339" s="69" t="s">
        <v>208</v>
      </c>
      <c r="H5339" s="69" t="s">
        <v>208</v>
      </c>
      <c r="I5339" s="69" t="s">
        <v>208</v>
      </c>
      <c r="J5339" s="64">
        <v>1</v>
      </c>
    </row>
    <row r="5340" spans="1:10" x14ac:dyDescent="0.25">
      <c r="A5340" s="3" t="str">
        <f t="shared" si="83"/>
        <v>Load Control GroupSDP-N7/9/2021 (5:50pm-8:55pm)11</v>
      </c>
      <c r="B5340" t="s">
        <v>71</v>
      </c>
      <c r="C5340" t="s">
        <v>114</v>
      </c>
      <c r="D5340" t="s">
        <v>171</v>
      </c>
      <c r="E5340" t="s">
        <v>184</v>
      </c>
      <c r="F5340" s="69" t="s">
        <v>208</v>
      </c>
      <c r="G5340" s="69" t="s">
        <v>208</v>
      </c>
      <c r="H5340" s="69" t="s">
        <v>208</v>
      </c>
      <c r="I5340" s="69" t="s">
        <v>208</v>
      </c>
      <c r="J5340" s="64">
        <v>1</v>
      </c>
    </row>
    <row r="5341" spans="1:10" x14ac:dyDescent="0.25">
      <c r="A5341" s="3" t="str">
        <f t="shared" si="83"/>
        <v>Load Control GroupSDP-N7/9/2021 (5:50pm-8:55pm)12</v>
      </c>
      <c r="B5341" t="s">
        <v>71</v>
      </c>
      <c r="C5341" t="s">
        <v>114</v>
      </c>
      <c r="D5341" t="s">
        <v>171</v>
      </c>
      <c r="E5341" t="s">
        <v>185</v>
      </c>
      <c r="F5341" s="69" t="s">
        <v>208</v>
      </c>
      <c r="G5341" s="69" t="s">
        <v>208</v>
      </c>
      <c r="H5341" s="69" t="s">
        <v>208</v>
      </c>
      <c r="I5341" s="69" t="s">
        <v>208</v>
      </c>
      <c r="J5341" s="64">
        <v>1</v>
      </c>
    </row>
    <row r="5342" spans="1:10" x14ac:dyDescent="0.25">
      <c r="A5342" s="3" t="str">
        <f t="shared" si="83"/>
        <v>Load Control GroupSDP-N7/9/2021 (5:50pm-8:55pm)13</v>
      </c>
      <c r="B5342" t="s">
        <v>71</v>
      </c>
      <c r="C5342" t="s">
        <v>114</v>
      </c>
      <c r="D5342" t="s">
        <v>171</v>
      </c>
      <c r="E5342" t="s">
        <v>186</v>
      </c>
      <c r="F5342" s="69" t="s">
        <v>208</v>
      </c>
      <c r="G5342" s="69" t="s">
        <v>208</v>
      </c>
      <c r="H5342" s="69" t="s">
        <v>208</v>
      </c>
      <c r="I5342" s="69" t="s">
        <v>208</v>
      </c>
      <c r="J5342" s="64">
        <v>1</v>
      </c>
    </row>
    <row r="5343" spans="1:10" x14ac:dyDescent="0.25">
      <c r="A5343" s="3" t="str">
        <f t="shared" si="83"/>
        <v>Load Control GroupSDP-N7/9/2021 (5:50pm-8:55pm)14</v>
      </c>
      <c r="B5343" t="s">
        <v>71</v>
      </c>
      <c r="C5343" t="s">
        <v>114</v>
      </c>
      <c r="D5343" t="s">
        <v>171</v>
      </c>
      <c r="E5343" t="s">
        <v>187</v>
      </c>
      <c r="F5343" s="69" t="s">
        <v>208</v>
      </c>
      <c r="G5343" s="69" t="s">
        <v>208</v>
      </c>
      <c r="H5343" s="69" t="s">
        <v>208</v>
      </c>
      <c r="I5343" s="69" t="s">
        <v>208</v>
      </c>
      <c r="J5343" s="64">
        <v>1</v>
      </c>
    </row>
    <row r="5344" spans="1:10" x14ac:dyDescent="0.25">
      <c r="A5344" s="3" t="str">
        <f t="shared" si="83"/>
        <v>Load Control GroupSDP-N7/9/2021 (5:50pm-8:55pm)15</v>
      </c>
      <c r="B5344" t="s">
        <v>71</v>
      </c>
      <c r="C5344" t="s">
        <v>114</v>
      </c>
      <c r="D5344" t="s">
        <v>171</v>
      </c>
      <c r="E5344" t="s">
        <v>188</v>
      </c>
      <c r="F5344" s="69" t="s">
        <v>208</v>
      </c>
      <c r="G5344" s="69" t="s">
        <v>208</v>
      </c>
      <c r="H5344" s="69" t="s">
        <v>208</v>
      </c>
      <c r="I5344" s="69" t="s">
        <v>208</v>
      </c>
      <c r="J5344" s="64">
        <v>1</v>
      </c>
    </row>
    <row r="5345" spans="1:10" x14ac:dyDescent="0.25">
      <c r="A5345" s="3" t="str">
        <f t="shared" si="83"/>
        <v>Load Control GroupSDP-N7/9/2021 (5:50pm-8:55pm)16</v>
      </c>
      <c r="B5345" t="s">
        <v>71</v>
      </c>
      <c r="C5345" t="s">
        <v>114</v>
      </c>
      <c r="D5345" t="s">
        <v>171</v>
      </c>
      <c r="E5345" t="s">
        <v>189</v>
      </c>
      <c r="F5345" s="69" t="s">
        <v>208</v>
      </c>
      <c r="G5345" s="69" t="s">
        <v>208</v>
      </c>
      <c r="H5345" s="69" t="s">
        <v>208</v>
      </c>
      <c r="I5345" s="69" t="s">
        <v>208</v>
      </c>
      <c r="J5345" s="64">
        <v>1</v>
      </c>
    </row>
    <row r="5346" spans="1:10" x14ac:dyDescent="0.25">
      <c r="A5346" s="3" t="str">
        <f t="shared" si="83"/>
        <v>Load Control GroupSDP-N7/9/2021 (5:50pm-8:55pm)17</v>
      </c>
      <c r="B5346" t="s">
        <v>71</v>
      </c>
      <c r="C5346" t="s">
        <v>114</v>
      </c>
      <c r="D5346" t="s">
        <v>171</v>
      </c>
      <c r="E5346" t="s">
        <v>190</v>
      </c>
      <c r="F5346" s="69" t="s">
        <v>208</v>
      </c>
      <c r="G5346" s="69" t="s">
        <v>208</v>
      </c>
      <c r="H5346" s="69" t="s">
        <v>208</v>
      </c>
      <c r="I5346" s="69" t="s">
        <v>208</v>
      </c>
      <c r="J5346" s="64">
        <v>1</v>
      </c>
    </row>
    <row r="5347" spans="1:10" x14ac:dyDescent="0.25">
      <c r="A5347" s="3" t="str">
        <f t="shared" si="83"/>
        <v>Load Control GroupSDP-N7/9/2021 (5:50pm-8:55pm)18</v>
      </c>
      <c r="B5347" t="s">
        <v>71</v>
      </c>
      <c r="C5347" t="s">
        <v>114</v>
      </c>
      <c r="D5347" t="s">
        <v>171</v>
      </c>
      <c r="E5347" t="s">
        <v>191</v>
      </c>
      <c r="F5347" s="69" t="s">
        <v>208</v>
      </c>
      <c r="G5347" s="69" t="s">
        <v>208</v>
      </c>
      <c r="H5347" s="69" t="s">
        <v>208</v>
      </c>
      <c r="I5347" s="69" t="s">
        <v>208</v>
      </c>
      <c r="J5347" s="64">
        <v>1</v>
      </c>
    </row>
    <row r="5348" spans="1:10" x14ac:dyDescent="0.25">
      <c r="A5348" s="3" t="str">
        <f t="shared" si="83"/>
        <v>Load Control GroupSDP-N7/9/2021 (5:50pm-8:55pm)19</v>
      </c>
      <c r="B5348" t="s">
        <v>71</v>
      </c>
      <c r="C5348" t="s">
        <v>114</v>
      </c>
      <c r="D5348" t="s">
        <v>171</v>
      </c>
      <c r="E5348" t="s">
        <v>192</v>
      </c>
      <c r="F5348" s="69" t="s">
        <v>208</v>
      </c>
      <c r="G5348" s="69" t="s">
        <v>208</v>
      </c>
      <c r="H5348" s="69" t="s">
        <v>208</v>
      </c>
      <c r="I5348" s="69" t="s">
        <v>208</v>
      </c>
      <c r="J5348" s="64">
        <v>1</v>
      </c>
    </row>
    <row r="5349" spans="1:10" x14ac:dyDescent="0.25">
      <c r="A5349" s="3" t="str">
        <f t="shared" si="83"/>
        <v>Load Control GroupSDP-N7/9/2021 (5:50pm-8:55pm)20</v>
      </c>
      <c r="B5349" t="s">
        <v>71</v>
      </c>
      <c r="C5349" t="s">
        <v>114</v>
      </c>
      <c r="D5349" t="s">
        <v>171</v>
      </c>
      <c r="E5349" t="s">
        <v>193</v>
      </c>
      <c r="F5349" s="69" t="s">
        <v>208</v>
      </c>
      <c r="G5349" s="69" t="s">
        <v>208</v>
      </c>
      <c r="H5349" s="69" t="s">
        <v>208</v>
      </c>
      <c r="I5349" s="69" t="s">
        <v>208</v>
      </c>
      <c r="J5349" s="64">
        <v>1</v>
      </c>
    </row>
    <row r="5350" spans="1:10" x14ac:dyDescent="0.25">
      <c r="A5350" s="3" t="str">
        <f t="shared" si="83"/>
        <v>Load Control GroupSDP-N7/9/2021 (5:50pm-8:55pm)21</v>
      </c>
      <c r="B5350" t="s">
        <v>71</v>
      </c>
      <c r="C5350" t="s">
        <v>114</v>
      </c>
      <c r="D5350" t="s">
        <v>171</v>
      </c>
      <c r="E5350" t="s">
        <v>194</v>
      </c>
      <c r="F5350" s="69" t="s">
        <v>208</v>
      </c>
      <c r="G5350" s="69" t="s">
        <v>208</v>
      </c>
      <c r="H5350" s="69" t="s">
        <v>208</v>
      </c>
      <c r="I5350" s="69" t="s">
        <v>208</v>
      </c>
      <c r="J5350" s="64">
        <v>1</v>
      </c>
    </row>
    <row r="5351" spans="1:10" x14ac:dyDescent="0.25">
      <c r="A5351" s="3" t="str">
        <f t="shared" si="83"/>
        <v>Load Control GroupSDP-N7/9/2021 (5:50pm-8:55pm)22</v>
      </c>
      <c r="B5351" t="s">
        <v>71</v>
      </c>
      <c r="C5351" t="s">
        <v>114</v>
      </c>
      <c r="D5351" t="s">
        <v>171</v>
      </c>
      <c r="E5351" t="s">
        <v>195</v>
      </c>
      <c r="F5351" s="69" t="s">
        <v>208</v>
      </c>
      <c r="G5351" s="69" t="s">
        <v>208</v>
      </c>
      <c r="H5351" s="69" t="s">
        <v>208</v>
      </c>
      <c r="I5351" s="69" t="s">
        <v>208</v>
      </c>
      <c r="J5351" s="64">
        <v>1</v>
      </c>
    </row>
    <row r="5352" spans="1:10" x14ac:dyDescent="0.25">
      <c r="A5352" s="3" t="str">
        <f t="shared" si="83"/>
        <v>Load Control GroupSDP-N7/9/2021 (5:50pm-8:55pm)23</v>
      </c>
      <c r="B5352" t="s">
        <v>71</v>
      </c>
      <c r="C5352" t="s">
        <v>114</v>
      </c>
      <c r="D5352" t="s">
        <v>171</v>
      </c>
      <c r="E5352" t="s">
        <v>196</v>
      </c>
      <c r="F5352" s="69" t="s">
        <v>208</v>
      </c>
      <c r="G5352" s="69" t="s">
        <v>208</v>
      </c>
      <c r="H5352" s="69" t="s">
        <v>208</v>
      </c>
      <c r="I5352" s="69" t="s">
        <v>208</v>
      </c>
      <c r="J5352" s="64">
        <v>1</v>
      </c>
    </row>
    <row r="5353" spans="1:10" x14ac:dyDescent="0.25">
      <c r="A5353" s="3" t="str">
        <f t="shared" si="83"/>
        <v>Load Control GroupSDP-N7/9/2021 (5:50pm-8:55pm)24</v>
      </c>
      <c r="B5353" t="s">
        <v>71</v>
      </c>
      <c r="C5353" t="s">
        <v>114</v>
      </c>
      <c r="D5353" t="s">
        <v>171</v>
      </c>
      <c r="E5353" t="s">
        <v>197</v>
      </c>
      <c r="F5353" s="69" t="s">
        <v>208</v>
      </c>
      <c r="G5353" s="69" t="s">
        <v>208</v>
      </c>
      <c r="H5353" s="69" t="s">
        <v>208</v>
      </c>
      <c r="I5353" s="69" t="s">
        <v>208</v>
      </c>
      <c r="J5353" s="64">
        <v>1</v>
      </c>
    </row>
    <row r="5354" spans="1:10" x14ac:dyDescent="0.25">
      <c r="A5354" s="3" t="str">
        <f t="shared" si="83"/>
        <v>Load Control GroupSDP-N8/27/2021 (5:00pm-6:00pm)1</v>
      </c>
      <c r="B5354" t="s">
        <v>71</v>
      </c>
      <c r="C5354" t="s">
        <v>114</v>
      </c>
      <c r="D5354" t="s">
        <v>172</v>
      </c>
      <c r="E5354" t="s">
        <v>174</v>
      </c>
      <c r="F5354" s="69" t="s">
        <v>208</v>
      </c>
      <c r="G5354" s="69" t="s">
        <v>208</v>
      </c>
      <c r="H5354" s="69" t="s">
        <v>208</v>
      </c>
      <c r="I5354" s="69" t="s">
        <v>208</v>
      </c>
      <c r="J5354" s="64">
        <v>1</v>
      </c>
    </row>
    <row r="5355" spans="1:10" x14ac:dyDescent="0.25">
      <c r="A5355" s="3" t="str">
        <f t="shared" si="83"/>
        <v>Load Control GroupSDP-N8/27/2021 (5:00pm-6:00pm)2</v>
      </c>
      <c r="B5355" t="s">
        <v>71</v>
      </c>
      <c r="C5355" t="s">
        <v>114</v>
      </c>
      <c r="D5355" t="s">
        <v>172</v>
      </c>
      <c r="E5355" t="s">
        <v>175</v>
      </c>
      <c r="F5355" s="69" t="s">
        <v>208</v>
      </c>
      <c r="G5355" s="69" t="s">
        <v>208</v>
      </c>
      <c r="H5355" s="69" t="s">
        <v>208</v>
      </c>
      <c r="I5355" s="69" t="s">
        <v>208</v>
      </c>
      <c r="J5355" s="64">
        <v>1</v>
      </c>
    </row>
    <row r="5356" spans="1:10" x14ac:dyDescent="0.25">
      <c r="A5356" s="3" t="str">
        <f t="shared" si="83"/>
        <v>Load Control GroupSDP-N8/27/2021 (5:00pm-6:00pm)3</v>
      </c>
      <c r="B5356" t="s">
        <v>71</v>
      </c>
      <c r="C5356" t="s">
        <v>114</v>
      </c>
      <c r="D5356" t="s">
        <v>172</v>
      </c>
      <c r="E5356" t="s">
        <v>176</v>
      </c>
      <c r="F5356" s="69" t="s">
        <v>208</v>
      </c>
      <c r="G5356" s="69" t="s">
        <v>208</v>
      </c>
      <c r="H5356" s="69" t="s">
        <v>208</v>
      </c>
      <c r="I5356" s="69" t="s">
        <v>208</v>
      </c>
      <c r="J5356" s="64">
        <v>1</v>
      </c>
    </row>
    <row r="5357" spans="1:10" x14ac:dyDescent="0.25">
      <c r="A5357" s="3" t="str">
        <f t="shared" si="83"/>
        <v>Load Control GroupSDP-N8/27/2021 (5:00pm-6:00pm)4</v>
      </c>
      <c r="B5357" t="s">
        <v>71</v>
      </c>
      <c r="C5357" t="s">
        <v>114</v>
      </c>
      <c r="D5357" t="s">
        <v>172</v>
      </c>
      <c r="E5357" t="s">
        <v>177</v>
      </c>
      <c r="F5357" s="69" t="s">
        <v>208</v>
      </c>
      <c r="G5357" s="69" t="s">
        <v>208</v>
      </c>
      <c r="H5357" s="69" t="s">
        <v>208</v>
      </c>
      <c r="I5357" s="69" t="s">
        <v>208</v>
      </c>
      <c r="J5357" s="64">
        <v>1</v>
      </c>
    </row>
    <row r="5358" spans="1:10" x14ac:dyDescent="0.25">
      <c r="A5358" s="3" t="str">
        <f t="shared" si="83"/>
        <v>Load Control GroupSDP-N8/27/2021 (5:00pm-6:00pm)5</v>
      </c>
      <c r="B5358" t="s">
        <v>71</v>
      </c>
      <c r="C5358" t="s">
        <v>114</v>
      </c>
      <c r="D5358" t="s">
        <v>172</v>
      </c>
      <c r="E5358" t="s">
        <v>178</v>
      </c>
      <c r="F5358" s="69" t="s">
        <v>208</v>
      </c>
      <c r="G5358" s="69" t="s">
        <v>208</v>
      </c>
      <c r="H5358" s="69" t="s">
        <v>208</v>
      </c>
      <c r="I5358" s="69" t="s">
        <v>208</v>
      </c>
      <c r="J5358" s="64">
        <v>1</v>
      </c>
    </row>
    <row r="5359" spans="1:10" x14ac:dyDescent="0.25">
      <c r="A5359" s="3" t="str">
        <f t="shared" si="83"/>
        <v>Load Control GroupSDP-N8/27/2021 (5:00pm-6:00pm)6</v>
      </c>
      <c r="B5359" t="s">
        <v>71</v>
      </c>
      <c r="C5359" t="s">
        <v>114</v>
      </c>
      <c r="D5359" t="s">
        <v>172</v>
      </c>
      <c r="E5359" t="s">
        <v>179</v>
      </c>
      <c r="F5359" s="69" t="s">
        <v>208</v>
      </c>
      <c r="G5359" s="69" t="s">
        <v>208</v>
      </c>
      <c r="H5359" s="69" t="s">
        <v>208</v>
      </c>
      <c r="I5359" s="69" t="s">
        <v>208</v>
      </c>
      <c r="J5359" s="64">
        <v>1</v>
      </c>
    </row>
    <row r="5360" spans="1:10" x14ac:dyDescent="0.25">
      <c r="A5360" s="3" t="str">
        <f t="shared" si="83"/>
        <v>Load Control GroupSDP-N8/27/2021 (5:00pm-6:00pm)7</v>
      </c>
      <c r="B5360" t="s">
        <v>71</v>
      </c>
      <c r="C5360" t="s">
        <v>114</v>
      </c>
      <c r="D5360" t="s">
        <v>172</v>
      </c>
      <c r="E5360" t="s">
        <v>180</v>
      </c>
      <c r="F5360" s="69" t="s">
        <v>208</v>
      </c>
      <c r="G5360" s="69" t="s">
        <v>208</v>
      </c>
      <c r="H5360" s="69" t="s">
        <v>208</v>
      </c>
      <c r="I5360" s="69" t="s">
        <v>208</v>
      </c>
      <c r="J5360" s="64">
        <v>1</v>
      </c>
    </row>
    <row r="5361" spans="1:10" x14ac:dyDescent="0.25">
      <c r="A5361" s="3" t="str">
        <f t="shared" si="83"/>
        <v>Load Control GroupSDP-N8/27/2021 (5:00pm-6:00pm)8</v>
      </c>
      <c r="B5361" t="s">
        <v>71</v>
      </c>
      <c r="C5361" t="s">
        <v>114</v>
      </c>
      <c r="D5361" t="s">
        <v>172</v>
      </c>
      <c r="E5361" t="s">
        <v>181</v>
      </c>
      <c r="F5361" s="69" t="s">
        <v>208</v>
      </c>
      <c r="G5361" s="69" t="s">
        <v>208</v>
      </c>
      <c r="H5361" s="69" t="s">
        <v>208</v>
      </c>
      <c r="I5361" s="69" t="s">
        <v>208</v>
      </c>
      <c r="J5361" s="64">
        <v>1</v>
      </c>
    </row>
    <row r="5362" spans="1:10" x14ac:dyDescent="0.25">
      <c r="A5362" s="3" t="str">
        <f t="shared" si="83"/>
        <v>Load Control GroupSDP-N8/27/2021 (5:00pm-6:00pm)9</v>
      </c>
      <c r="B5362" t="s">
        <v>71</v>
      </c>
      <c r="C5362" t="s">
        <v>114</v>
      </c>
      <c r="D5362" t="s">
        <v>172</v>
      </c>
      <c r="E5362" t="s">
        <v>182</v>
      </c>
      <c r="F5362" s="69" t="s">
        <v>208</v>
      </c>
      <c r="G5362" s="69" t="s">
        <v>208</v>
      </c>
      <c r="H5362" s="69" t="s">
        <v>208</v>
      </c>
      <c r="I5362" s="69" t="s">
        <v>208</v>
      </c>
      <c r="J5362" s="64">
        <v>1</v>
      </c>
    </row>
    <row r="5363" spans="1:10" x14ac:dyDescent="0.25">
      <c r="A5363" s="3" t="str">
        <f t="shared" si="83"/>
        <v>Load Control GroupSDP-N8/27/2021 (5:00pm-6:00pm)10</v>
      </c>
      <c r="B5363" t="s">
        <v>71</v>
      </c>
      <c r="C5363" t="s">
        <v>114</v>
      </c>
      <c r="D5363" t="s">
        <v>172</v>
      </c>
      <c r="E5363" t="s">
        <v>183</v>
      </c>
      <c r="F5363" s="69" t="s">
        <v>208</v>
      </c>
      <c r="G5363" s="69" t="s">
        <v>208</v>
      </c>
      <c r="H5363" s="69" t="s">
        <v>208</v>
      </c>
      <c r="I5363" s="69" t="s">
        <v>208</v>
      </c>
      <c r="J5363" s="64">
        <v>1</v>
      </c>
    </row>
    <row r="5364" spans="1:10" x14ac:dyDescent="0.25">
      <c r="A5364" s="3" t="str">
        <f t="shared" si="83"/>
        <v>Load Control GroupSDP-N8/27/2021 (5:00pm-6:00pm)11</v>
      </c>
      <c r="B5364" t="s">
        <v>71</v>
      </c>
      <c r="C5364" t="s">
        <v>114</v>
      </c>
      <c r="D5364" t="s">
        <v>172</v>
      </c>
      <c r="E5364" t="s">
        <v>184</v>
      </c>
      <c r="F5364" s="69" t="s">
        <v>208</v>
      </c>
      <c r="G5364" s="69" t="s">
        <v>208</v>
      </c>
      <c r="H5364" s="69" t="s">
        <v>208</v>
      </c>
      <c r="I5364" s="69" t="s">
        <v>208</v>
      </c>
      <c r="J5364" s="64">
        <v>1</v>
      </c>
    </row>
    <row r="5365" spans="1:10" x14ac:dyDescent="0.25">
      <c r="A5365" s="3" t="str">
        <f t="shared" si="83"/>
        <v>Load Control GroupSDP-N8/27/2021 (5:00pm-6:00pm)12</v>
      </c>
      <c r="B5365" t="s">
        <v>71</v>
      </c>
      <c r="C5365" t="s">
        <v>114</v>
      </c>
      <c r="D5365" t="s">
        <v>172</v>
      </c>
      <c r="E5365" t="s">
        <v>185</v>
      </c>
      <c r="F5365" s="69" t="s">
        <v>208</v>
      </c>
      <c r="G5365" s="69" t="s">
        <v>208</v>
      </c>
      <c r="H5365" s="69" t="s">
        <v>208</v>
      </c>
      <c r="I5365" s="69" t="s">
        <v>208</v>
      </c>
      <c r="J5365" s="64">
        <v>1</v>
      </c>
    </row>
    <row r="5366" spans="1:10" x14ac:dyDescent="0.25">
      <c r="A5366" s="3" t="str">
        <f t="shared" si="83"/>
        <v>Load Control GroupSDP-N8/27/2021 (5:00pm-6:00pm)13</v>
      </c>
      <c r="B5366" t="s">
        <v>71</v>
      </c>
      <c r="C5366" t="s">
        <v>114</v>
      </c>
      <c r="D5366" t="s">
        <v>172</v>
      </c>
      <c r="E5366" t="s">
        <v>186</v>
      </c>
      <c r="F5366" s="69" t="s">
        <v>208</v>
      </c>
      <c r="G5366" s="69" t="s">
        <v>208</v>
      </c>
      <c r="H5366" s="69" t="s">
        <v>208</v>
      </c>
      <c r="I5366" s="69" t="s">
        <v>208</v>
      </c>
      <c r="J5366" s="64">
        <v>1</v>
      </c>
    </row>
    <row r="5367" spans="1:10" x14ac:dyDescent="0.25">
      <c r="A5367" s="3" t="str">
        <f t="shared" si="83"/>
        <v>Load Control GroupSDP-N8/27/2021 (5:00pm-6:00pm)14</v>
      </c>
      <c r="B5367" t="s">
        <v>71</v>
      </c>
      <c r="C5367" t="s">
        <v>114</v>
      </c>
      <c r="D5367" t="s">
        <v>172</v>
      </c>
      <c r="E5367" t="s">
        <v>187</v>
      </c>
      <c r="F5367" s="69" t="s">
        <v>208</v>
      </c>
      <c r="G5367" s="69" t="s">
        <v>208</v>
      </c>
      <c r="H5367" s="69" t="s">
        <v>208</v>
      </c>
      <c r="I5367" s="69" t="s">
        <v>208</v>
      </c>
      <c r="J5367" s="64">
        <v>1</v>
      </c>
    </row>
    <row r="5368" spans="1:10" x14ac:dyDescent="0.25">
      <c r="A5368" s="3" t="str">
        <f t="shared" si="83"/>
        <v>Load Control GroupSDP-N8/27/2021 (5:00pm-6:00pm)15</v>
      </c>
      <c r="B5368" t="s">
        <v>71</v>
      </c>
      <c r="C5368" t="s">
        <v>114</v>
      </c>
      <c r="D5368" t="s">
        <v>172</v>
      </c>
      <c r="E5368" t="s">
        <v>188</v>
      </c>
      <c r="F5368" s="69" t="s">
        <v>208</v>
      </c>
      <c r="G5368" s="69" t="s">
        <v>208</v>
      </c>
      <c r="H5368" s="69" t="s">
        <v>208</v>
      </c>
      <c r="I5368" s="69" t="s">
        <v>208</v>
      </c>
      <c r="J5368" s="64">
        <v>1</v>
      </c>
    </row>
    <row r="5369" spans="1:10" x14ac:dyDescent="0.25">
      <c r="A5369" s="3" t="str">
        <f t="shared" si="83"/>
        <v>Load Control GroupSDP-N8/27/2021 (5:00pm-6:00pm)16</v>
      </c>
      <c r="B5369" t="s">
        <v>71</v>
      </c>
      <c r="C5369" t="s">
        <v>114</v>
      </c>
      <c r="D5369" t="s">
        <v>172</v>
      </c>
      <c r="E5369" t="s">
        <v>189</v>
      </c>
      <c r="F5369" s="69" t="s">
        <v>208</v>
      </c>
      <c r="G5369" s="69" t="s">
        <v>208</v>
      </c>
      <c r="H5369" s="69" t="s">
        <v>208</v>
      </c>
      <c r="I5369" s="69" t="s">
        <v>208</v>
      </c>
      <c r="J5369" s="64">
        <v>1</v>
      </c>
    </row>
    <row r="5370" spans="1:10" x14ac:dyDescent="0.25">
      <c r="A5370" s="3" t="str">
        <f t="shared" si="83"/>
        <v>Load Control GroupSDP-N8/27/2021 (5:00pm-6:00pm)17</v>
      </c>
      <c r="B5370" t="s">
        <v>71</v>
      </c>
      <c r="C5370" t="s">
        <v>114</v>
      </c>
      <c r="D5370" t="s">
        <v>172</v>
      </c>
      <c r="E5370" t="s">
        <v>190</v>
      </c>
      <c r="F5370" s="69" t="s">
        <v>208</v>
      </c>
      <c r="G5370" s="69" t="s">
        <v>208</v>
      </c>
      <c r="H5370" s="69" t="s">
        <v>208</v>
      </c>
      <c r="I5370" s="69" t="s">
        <v>208</v>
      </c>
      <c r="J5370" s="64">
        <v>1</v>
      </c>
    </row>
    <row r="5371" spans="1:10" x14ac:dyDescent="0.25">
      <c r="A5371" s="3" t="str">
        <f t="shared" si="83"/>
        <v>Load Control GroupSDP-N8/27/2021 (5:00pm-6:00pm)18</v>
      </c>
      <c r="B5371" t="s">
        <v>71</v>
      </c>
      <c r="C5371" t="s">
        <v>114</v>
      </c>
      <c r="D5371" t="s">
        <v>172</v>
      </c>
      <c r="E5371" t="s">
        <v>191</v>
      </c>
      <c r="F5371" s="69" t="s">
        <v>208</v>
      </c>
      <c r="G5371" s="69" t="s">
        <v>208</v>
      </c>
      <c r="H5371" s="69" t="s">
        <v>208</v>
      </c>
      <c r="I5371" s="69" t="s">
        <v>208</v>
      </c>
      <c r="J5371" s="64">
        <v>1</v>
      </c>
    </row>
    <row r="5372" spans="1:10" x14ac:dyDescent="0.25">
      <c r="A5372" s="3" t="str">
        <f t="shared" si="83"/>
        <v>Load Control GroupSDP-N8/27/2021 (5:00pm-6:00pm)19</v>
      </c>
      <c r="B5372" t="s">
        <v>71</v>
      </c>
      <c r="C5372" t="s">
        <v>114</v>
      </c>
      <c r="D5372" t="s">
        <v>172</v>
      </c>
      <c r="E5372" t="s">
        <v>192</v>
      </c>
      <c r="F5372" s="69" t="s">
        <v>208</v>
      </c>
      <c r="G5372" s="69" t="s">
        <v>208</v>
      </c>
      <c r="H5372" s="69" t="s">
        <v>208</v>
      </c>
      <c r="I5372" s="69" t="s">
        <v>208</v>
      </c>
      <c r="J5372" s="64">
        <v>1</v>
      </c>
    </row>
    <row r="5373" spans="1:10" x14ac:dyDescent="0.25">
      <c r="A5373" s="3" t="str">
        <f t="shared" si="83"/>
        <v>Load Control GroupSDP-N8/27/2021 (5:00pm-6:00pm)20</v>
      </c>
      <c r="B5373" t="s">
        <v>71</v>
      </c>
      <c r="C5373" t="s">
        <v>114</v>
      </c>
      <c r="D5373" t="s">
        <v>172</v>
      </c>
      <c r="E5373" t="s">
        <v>193</v>
      </c>
      <c r="F5373" s="69" t="s">
        <v>208</v>
      </c>
      <c r="G5373" s="69" t="s">
        <v>208</v>
      </c>
      <c r="H5373" s="69" t="s">
        <v>208</v>
      </c>
      <c r="I5373" s="69" t="s">
        <v>208</v>
      </c>
      <c r="J5373" s="64">
        <v>1</v>
      </c>
    </row>
    <row r="5374" spans="1:10" x14ac:dyDescent="0.25">
      <c r="A5374" s="3" t="str">
        <f t="shared" si="83"/>
        <v>Load Control GroupSDP-N8/27/2021 (5:00pm-6:00pm)21</v>
      </c>
      <c r="B5374" t="s">
        <v>71</v>
      </c>
      <c r="C5374" t="s">
        <v>114</v>
      </c>
      <c r="D5374" t="s">
        <v>172</v>
      </c>
      <c r="E5374" t="s">
        <v>194</v>
      </c>
      <c r="F5374" s="69" t="s">
        <v>208</v>
      </c>
      <c r="G5374" s="69" t="s">
        <v>208</v>
      </c>
      <c r="H5374" s="69" t="s">
        <v>208</v>
      </c>
      <c r="I5374" s="69" t="s">
        <v>208</v>
      </c>
      <c r="J5374" s="64">
        <v>1</v>
      </c>
    </row>
    <row r="5375" spans="1:10" x14ac:dyDescent="0.25">
      <c r="A5375" s="3" t="str">
        <f t="shared" si="83"/>
        <v>Load Control GroupSDP-N8/27/2021 (5:00pm-6:00pm)22</v>
      </c>
      <c r="B5375" t="s">
        <v>71</v>
      </c>
      <c r="C5375" t="s">
        <v>114</v>
      </c>
      <c r="D5375" t="s">
        <v>172</v>
      </c>
      <c r="E5375" t="s">
        <v>195</v>
      </c>
      <c r="F5375" s="69" t="s">
        <v>208</v>
      </c>
      <c r="G5375" s="69" t="s">
        <v>208</v>
      </c>
      <c r="H5375" s="69" t="s">
        <v>208</v>
      </c>
      <c r="I5375" s="69" t="s">
        <v>208</v>
      </c>
      <c r="J5375" s="64">
        <v>1</v>
      </c>
    </row>
    <row r="5376" spans="1:10" x14ac:dyDescent="0.25">
      <c r="A5376" s="3" t="str">
        <f t="shared" si="83"/>
        <v>Load Control GroupSDP-N8/27/2021 (5:00pm-6:00pm)23</v>
      </c>
      <c r="B5376" t="s">
        <v>71</v>
      </c>
      <c r="C5376" t="s">
        <v>114</v>
      </c>
      <c r="D5376" t="s">
        <v>172</v>
      </c>
      <c r="E5376" t="s">
        <v>196</v>
      </c>
      <c r="F5376" s="69" t="s">
        <v>208</v>
      </c>
      <c r="G5376" s="69" t="s">
        <v>208</v>
      </c>
      <c r="H5376" s="69" t="s">
        <v>208</v>
      </c>
      <c r="I5376" s="69" t="s">
        <v>208</v>
      </c>
      <c r="J5376" s="64">
        <v>1</v>
      </c>
    </row>
    <row r="5377" spans="1:10" x14ac:dyDescent="0.25">
      <c r="A5377" s="3" t="str">
        <f t="shared" si="83"/>
        <v>Load Control GroupSDP-N8/27/2021 (5:00pm-6:00pm)24</v>
      </c>
      <c r="B5377" t="s">
        <v>71</v>
      </c>
      <c r="C5377" t="s">
        <v>114</v>
      </c>
      <c r="D5377" t="s">
        <v>172</v>
      </c>
      <c r="E5377" t="s">
        <v>197</v>
      </c>
      <c r="F5377" s="69" t="s">
        <v>208</v>
      </c>
      <c r="G5377" s="69" t="s">
        <v>208</v>
      </c>
      <c r="H5377" s="69" t="s">
        <v>208</v>
      </c>
      <c r="I5377" s="69" t="s">
        <v>208</v>
      </c>
      <c r="J5377" s="64">
        <v>1</v>
      </c>
    </row>
    <row r="5378" spans="1:10" x14ac:dyDescent="0.25">
      <c r="A5378" s="3" t="str">
        <f t="shared" si="83"/>
        <v>Load Control GroupSDP-N9/9/2021 (3:58pm-5:00pm)1</v>
      </c>
      <c r="B5378" t="s">
        <v>71</v>
      </c>
      <c r="C5378" t="s">
        <v>114</v>
      </c>
      <c r="D5378" t="s">
        <v>173</v>
      </c>
      <c r="E5378" t="s">
        <v>174</v>
      </c>
      <c r="F5378" s="69" t="s">
        <v>208</v>
      </c>
      <c r="G5378" s="69" t="s">
        <v>208</v>
      </c>
      <c r="H5378" s="69" t="s">
        <v>208</v>
      </c>
      <c r="I5378" s="69" t="s">
        <v>208</v>
      </c>
      <c r="J5378" s="64">
        <v>1</v>
      </c>
    </row>
    <row r="5379" spans="1:10" x14ac:dyDescent="0.25">
      <c r="A5379" s="3" t="str">
        <f t="shared" ref="A5379:A5442" si="84">B5379&amp;C5379&amp;D5379&amp;E5379</f>
        <v>Load Control GroupSDP-N9/9/2021 (3:58pm-5:00pm)2</v>
      </c>
      <c r="B5379" t="s">
        <v>71</v>
      </c>
      <c r="C5379" t="s">
        <v>114</v>
      </c>
      <c r="D5379" t="s">
        <v>173</v>
      </c>
      <c r="E5379" t="s">
        <v>175</v>
      </c>
      <c r="F5379" s="69" t="s">
        <v>208</v>
      </c>
      <c r="G5379" s="69" t="s">
        <v>208</v>
      </c>
      <c r="H5379" s="69" t="s">
        <v>208</v>
      </c>
      <c r="I5379" s="69" t="s">
        <v>208</v>
      </c>
      <c r="J5379" s="64">
        <v>1</v>
      </c>
    </row>
    <row r="5380" spans="1:10" x14ac:dyDescent="0.25">
      <c r="A5380" s="3" t="str">
        <f t="shared" si="84"/>
        <v>Load Control GroupSDP-N9/9/2021 (3:58pm-5:00pm)3</v>
      </c>
      <c r="B5380" t="s">
        <v>71</v>
      </c>
      <c r="C5380" t="s">
        <v>114</v>
      </c>
      <c r="D5380" t="s">
        <v>173</v>
      </c>
      <c r="E5380" t="s">
        <v>176</v>
      </c>
      <c r="F5380" s="69" t="s">
        <v>208</v>
      </c>
      <c r="G5380" s="69" t="s">
        <v>208</v>
      </c>
      <c r="H5380" s="69" t="s">
        <v>208</v>
      </c>
      <c r="I5380" s="69" t="s">
        <v>208</v>
      </c>
      <c r="J5380" s="64">
        <v>1</v>
      </c>
    </row>
    <row r="5381" spans="1:10" x14ac:dyDescent="0.25">
      <c r="A5381" s="3" t="str">
        <f t="shared" si="84"/>
        <v>Load Control GroupSDP-N9/9/2021 (3:58pm-5:00pm)4</v>
      </c>
      <c r="B5381" t="s">
        <v>71</v>
      </c>
      <c r="C5381" t="s">
        <v>114</v>
      </c>
      <c r="D5381" t="s">
        <v>173</v>
      </c>
      <c r="E5381" t="s">
        <v>177</v>
      </c>
      <c r="F5381" s="69" t="s">
        <v>208</v>
      </c>
      <c r="G5381" s="69" t="s">
        <v>208</v>
      </c>
      <c r="H5381" s="69" t="s">
        <v>208</v>
      </c>
      <c r="I5381" s="69" t="s">
        <v>208</v>
      </c>
      <c r="J5381" s="64">
        <v>1</v>
      </c>
    </row>
    <row r="5382" spans="1:10" x14ac:dyDescent="0.25">
      <c r="A5382" s="3" t="str">
        <f t="shared" si="84"/>
        <v>Load Control GroupSDP-N9/9/2021 (3:58pm-5:00pm)5</v>
      </c>
      <c r="B5382" t="s">
        <v>71</v>
      </c>
      <c r="C5382" t="s">
        <v>114</v>
      </c>
      <c r="D5382" t="s">
        <v>173</v>
      </c>
      <c r="E5382" t="s">
        <v>178</v>
      </c>
      <c r="F5382" s="69" t="s">
        <v>208</v>
      </c>
      <c r="G5382" s="69" t="s">
        <v>208</v>
      </c>
      <c r="H5382" s="69" t="s">
        <v>208</v>
      </c>
      <c r="I5382" s="69" t="s">
        <v>208</v>
      </c>
      <c r="J5382" s="64">
        <v>1</v>
      </c>
    </row>
    <row r="5383" spans="1:10" x14ac:dyDescent="0.25">
      <c r="A5383" s="3" t="str">
        <f t="shared" si="84"/>
        <v>Load Control GroupSDP-N9/9/2021 (3:58pm-5:00pm)6</v>
      </c>
      <c r="B5383" t="s">
        <v>71</v>
      </c>
      <c r="C5383" t="s">
        <v>114</v>
      </c>
      <c r="D5383" t="s">
        <v>173</v>
      </c>
      <c r="E5383" t="s">
        <v>179</v>
      </c>
      <c r="F5383" s="69" t="s">
        <v>208</v>
      </c>
      <c r="G5383" s="69" t="s">
        <v>208</v>
      </c>
      <c r="H5383" s="69" t="s">
        <v>208</v>
      </c>
      <c r="I5383" s="69" t="s">
        <v>208</v>
      </c>
      <c r="J5383" s="64">
        <v>1</v>
      </c>
    </row>
    <row r="5384" spans="1:10" x14ac:dyDescent="0.25">
      <c r="A5384" s="3" t="str">
        <f t="shared" si="84"/>
        <v>Load Control GroupSDP-N9/9/2021 (3:58pm-5:00pm)7</v>
      </c>
      <c r="B5384" t="s">
        <v>71</v>
      </c>
      <c r="C5384" t="s">
        <v>114</v>
      </c>
      <c r="D5384" t="s">
        <v>173</v>
      </c>
      <c r="E5384" t="s">
        <v>180</v>
      </c>
      <c r="F5384" s="69" t="s">
        <v>208</v>
      </c>
      <c r="G5384" s="69" t="s">
        <v>208</v>
      </c>
      <c r="H5384" s="69" t="s">
        <v>208</v>
      </c>
      <c r="I5384" s="69" t="s">
        <v>208</v>
      </c>
      <c r="J5384" s="64">
        <v>1</v>
      </c>
    </row>
    <row r="5385" spans="1:10" x14ac:dyDescent="0.25">
      <c r="A5385" s="3" t="str">
        <f t="shared" si="84"/>
        <v>Load Control GroupSDP-N9/9/2021 (3:58pm-5:00pm)8</v>
      </c>
      <c r="B5385" t="s">
        <v>71</v>
      </c>
      <c r="C5385" t="s">
        <v>114</v>
      </c>
      <c r="D5385" t="s">
        <v>173</v>
      </c>
      <c r="E5385" t="s">
        <v>181</v>
      </c>
      <c r="F5385" s="69" t="s">
        <v>208</v>
      </c>
      <c r="G5385" s="69" t="s">
        <v>208</v>
      </c>
      <c r="H5385" s="69" t="s">
        <v>208</v>
      </c>
      <c r="I5385" s="69" t="s">
        <v>208</v>
      </c>
      <c r="J5385" s="64">
        <v>1</v>
      </c>
    </row>
    <row r="5386" spans="1:10" x14ac:dyDescent="0.25">
      <c r="A5386" s="3" t="str">
        <f t="shared" si="84"/>
        <v>Load Control GroupSDP-N9/9/2021 (3:58pm-5:00pm)9</v>
      </c>
      <c r="B5386" t="s">
        <v>71</v>
      </c>
      <c r="C5386" t="s">
        <v>114</v>
      </c>
      <c r="D5386" t="s">
        <v>173</v>
      </c>
      <c r="E5386" t="s">
        <v>182</v>
      </c>
      <c r="F5386" s="69" t="s">
        <v>208</v>
      </c>
      <c r="G5386" s="69" t="s">
        <v>208</v>
      </c>
      <c r="H5386" s="69" t="s">
        <v>208</v>
      </c>
      <c r="I5386" s="69" t="s">
        <v>208</v>
      </c>
      <c r="J5386" s="64">
        <v>1</v>
      </c>
    </row>
    <row r="5387" spans="1:10" x14ac:dyDescent="0.25">
      <c r="A5387" s="3" t="str">
        <f t="shared" si="84"/>
        <v>Load Control GroupSDP-N9/9/2021 (3:58pm-5:00pm)10</v>
      </c>
      <c r="B5387" t="s">
        <v>71</v>
      </c>
      <c r="C5387" t="s">
        <v>114</v>
      </c>
      <c r="D5387" t="s">
        <v>173</v>
      </c>
      <c r="E5387" t="s">
        <v>183</v>
      </c>
      <c r="F5387" s="69" t="s">
        <v>208</v>
      </c>
      <c r="G5387" s="69" t="s">
        <v>208</v>
      </c>
      <c r="H5387" s="69" t="s">
        <v>208</v>
      </c>
      <c r="I5387" s="69" t="s">
        <v>208</v>
      </c>
      <c r="J5387" s="64">
        <v>1</v>
      </c>
    </row>
    <row r="5388" spans="1:10" x14ac:dyDescent="0.25">
      <c r="A5388" s="3" t="str">
        <f t="shared" si="84"/>
        <v>Load Control GroupSDP-N9/9/2021 (3:58pm-5:00pm)11</v>
      </c>
      <c r="B5388" t="s">
        <v>71</v>
      </c>
      <c r="C5388" t="s">
        <v>114</v>
      </c>
      <c r="D5388" t="s">
        <v>173</v>
      </c>
      <c r="E5388" t="s">
        <v>184</v>
      </c>
      <c r="F5388" s="69" t="s">
        <v>208</v>
      </c>
      <c r="G5388" s="69" t="s">
        <v>208</v>
      </c>
      <c r="H5388" s="69" t="s">
        <v>208</v>
      </c>
      <c r="I5388" s="69" t="s">
        <v>208</v>
      </c>
      <c r="J5388" s="64">
        <v>1</v>
      </c>
    </row>
    <row r="5389" spans="1:10" x14ac:dyDescent="0.25">
      <c r="A5389" s="3" t="str">
        <f t="shared" si="84"/>
        <v>Load Control GroupSDP-N9/9/2021 (3:58pm-5:00pm)12</v>
      </c>
      <c r="B5389" t="s">
        <v>71</v>
      </c>
      <c r="C5389" t="s">
        <v>114</v>
      </c>
      <c r="D5389" t="s">
        <v>173</v>
      </c>
      <c r="E5389" t="s">
        <v>185</v>
      </c>
      <c r="F5389" s="69" t="s">
        <v>208</v>
      </c>
      <c r="G5389" s="69" t="s">
        <v>208</v>
      </c>
      <c r="H5389" s="69" t="s">
        <v>208</v>
      </c>
      <c r="I5389" s="69" t="s">
        <v>208</v>
      </c>
      <c r="J5389" s="64">
        <v>1</v>
      </c>
    </row>
    <row r="5390" spans="1:10" x14ac:dyDescent="0.25">
      <c r="A5390" s="3" t="str">
        <f t="shared" si="84"/>
        <v>Load Control GroupSDP-N9/9/2021 (3:58pm-5:00pm)13</v>
      </c>
      <c r="B5390" t="s">
        <v>71</v>
      </c>
      <c r="C5390" t="s">
        <v>114</v>
      </c>
      <c r="D5390" t="s">
        <v>173</v>
      </c>
      <c r="E5390" t="s">
        <v>186</v>
      </c>
      <c r="F5390" s="69" t="s">
        <v>208</v>
      </c>
      <c r="G5390" s="69" t="s">
        <v>208</v>
      </c>
      <c r="H5390" s="69" t="s">
        <v>208</v>
      </c>
      <c r="I5390" s="69" t="s">
        <v>208</v>
      </c>
      <c r="J5390" s="64">
        <v>1</v>
      </c>
    </row>
    <row r="5391" spans="1:10" x14ac:dyDescent="0.25">
      <c r="A5391" s="3" t="str">
        <f t="shared" si="84"/>
        <v>Load Control GroupSDP-N9/9/2021 (3:58pm-5:00pm)14</v>
      </c>
      <c r="B5391" t="s">
        <v>71</v>
      </c>
      <c r="C5391" t="s">
        <v>114</v>
      </c>
      <c r="D5391" t="s">
        <v>173</v>
      </c>
      <c r="E5391" t="s">
        <v>187</v>
      </c>
      <c r="F5391" s="69" t="s">
        <v>208</v>
      </c>
      <c r="G5391" s="69" t="s">
        <v>208</v>
      </c>
      <c r="H5391" s="69" t="s">
        <v>208</v>
      </c>
      <c r="I5391" s="69" t="s">
        <v>208</v>
      </c>
      <c r="J5391" s="64">
        <v>1</v>
      </c>
    </row>
    <row r="5392" spans="1:10" x14ac:dyDescent="0.25">
      <c r="A5392" s="3" t="str">
        <f t="shared" si="84"/>
        <v>Load Control GroupSDP-N9/9/2021 (3:58pm-5:00pm)15</v>
      </c>
      <c r="B5392" t="s">
        <v>71</v>
      </c>
      <c r="C5392" t="s">
        <v>114</v>
      </c>
      <c r="D5392" t="s">
        <v>173</v>
      </c>
      <c r="E5392" t="s">
        <v>188</v>
      </c>
      <c r="F5392" s="69" t="s">
        <v>208</v>
      </c>
      <c r="G5392" s="69" t="s">
        <v>208</v>
      </c>
      <c r="H5392" s="69" t="s">
        <v>208</v>
      </c>
      <c r="I5392" s="69" t="s">
        <v>208</v>
      </c>
      <c r="J5392" s="64">
        <v>1</v>
      </c>
    </row>
    <row r="5393" spans="1:10" x14ac:dyDescent="0.25">
      <c r="A5393" s="3" t="str">
        <f t="shared" si="84"/>
        <v>Load Control GroupSDP-N9/9/2021 (3:58pm-5:00pm)16</v>
      </c>
      <c r="B5393" t="s">
        <v>71</v>
      </c>
      <c r="C5393" t="s">
        <v>114</v>
      </c>
      <c r="D5393" t="s">
        <v>173</v>
      </c>
      <c r="E5393" t="s">
        <v>189</v>
      </c>
      <c r="F5393" s="69" t="s">
        <v>208</v>
      </c>
      <c r="G5393" s="69" t="s">
        <v>208</v>
      </c>
      <c r="H5393" s="69" t="s">
        <v>208</v>
      </c>
      <c r="I5393" s="69" t="s">
        <v>208</v>
      </c>
      <c r="J5393" s="64">
        <v>1</v>
      </c>
    </row>
    <row r="5394" spans="1:10" x14ac:dyDescent="0.25">
      <c r="A5394" s="3" t="str">
        <f t="shared" si="84"/>
        <v>Load Control GroupSDP-N9/9/2021 (3:58pm-5:00pm)17</v>
      </c>
      <c r="B5394" t="s">
        <v>71</v>
      </c>
      <c r="C5394" t="s">
        <v>114</v>
      </c>
      <c r="D5394" t="s">
        <v>173</v>
      </c>
      <c r="E5394" t="s">
        <v>190</v>
      </c>
      <c r="F5394" s="69" t="s">
        <v>208</v>
      </c>
      <c r="G5394" s="69" t="s">
        <v>208</v>
      </c>
      <c r="H5394" s="69" t="s">
        <v>208</v>
      </c>
      <c r="I5394" s="69" t="s">
        <v>208</v>
      </c>
      <c r="J5394" s="64">
        <v>1</v>
      </c>
    </row>
    <row r="5395" spans="1:10" x14ac:dyDescent="0.25">
      <c r="A5395" s="3" t="str">
        <f t="shared" si="84"/>
        <v>Load Control GroupSDP-N9/9/2021 (3:58pm-5:00pm)18</v>
      </c>
      <c r="B5395" t="s">
        <v>71</v>
      </c>
      <c r="C5395" t="s">
        <v>114</v>
      </c>
      <c r="D5395" t="s">
        <v>173</v>
      </c>
      <c r="E5395" t="s">
        <v>191</v>
      </c>
      <c r="F5395" s="69" t="s">
        <v>208</v>
      </c>
      <c r="G5395" s="69" t="s">
        <v>208</v>
      </c>
      <c r="H5395" s="69" t="s">
        <v>208</v>
      </c>
      <c r="I5395" s="69" t="s">
        <v>208</v>
      </c>
      <c r="J5395" s="64">
        <v>1</v>
      </c>
    </row>
    <row r="5396" spans="1:10" x14ac:dyDescent="0.25">
      <c r="A5396" s="3" t="str">
        <f t="shared" si="84"/>
        <v>Load Control GroupSDP-N9/9/2021 (3:58pm-5:00pm)19</v>
      </c>
      <c r="B5396" t="s">
        <v>71</v>
      </c>
      <c r="C5396" t="s">
        <v>114</v>
      </c>
      <c r="D5396" t="s">
        <v>173</v>
      </c>
      <c r="E5396" t="s">
        <v>192</v>
      </c>
      <c r="F5396" s="69" t="s">
        <v>208</v>
      </c>
      <c r="G5396" s="69" t="s">
        <v>208</v>
      </c>
      <c r="H5396" s="69" t="s">
        <v>208</v>
      </c>
      <c r="I5396" s="69" t="s">
        <v>208</v>
      </c>
      <c r="J5396" s="64">
        <v>1</v>
      </c>
    </row>
    <row r="5397" spans="1:10" x14ac:dyDescent="0.25">
      <c r="A5397" s="3" t="str">
        <f t="shared" si="84"/>
        <v>Load Control GroupSDP-N9/9/2021 (3:58pm-5:00pm)20</v>
      </c>
      <c r="B5397" t="s">
        <v>71</v>
      </c>
      <c r="C5397" t="s">
        <v>114</v>
      </c>
      <c r="D5397" t="s">
        <v>173</v>
      </c>
      <c r="E5397" t="s">
        <v>193</v>
      </c>
      <c r="F5397" s="69" t="s">
        <v>208</v>
      </c>
      <c r="G5397" s="69" t="s">
        <v>208</v>
      </c>
      <c r="H5397" s="69" t="s">
        <v>208</v>
      </c>
      <c r="I5397" s="69" t="s">
        <v>208</v>
      </c>
      <c r="J5397" s="64">
        <v>1</v>
      </c>
    </row>
    <row r="5398" spans="1:10" x14ac:dyDescent="0.25">
      <c r="A5398" s="3" t="str">
        <f t="shared" si="84"/>
        <v>Load Control GroupSDP-N9/9/2021 (3:58pm-5:00pm)21</v>
      </c>
      <c r="B5398" t="s">
        <v>71</v>
      </c>
      <c r="C5398" t="s">
        <v>114</v>
      </c>
      <c r="D5398" t="s">
        <v>173</v>
      </c>
      <c r="E5398" t="s">
        <v>194</v>
      </c>
      <c r="F5398" s="69" t="s">
        <v>208</v>
      </c>
      <c r="G5398" s="69" t="s">
        <v>208</v>
      </c>
      <c r="H5398" s="69" t="s">
        <v>208</v>
      </c>
      <c r="I5398" s="69" t="s">
        <v>208</v>
      </c>
      <c r="J5398" s="64">
        <v>1</v>
      </c>
    </row>
    <row r="5399" spans="1:10" x14ac:dyDescent="0.25">
      <c r="A5399" s="3" t="str">
        <f t="shared" si="84"/>
        <v>Load Control GroupSDP-N9/9/2021 (3:58pm-5:00pm)22</v>
      </c>
      <c r="B5399" t="s">
        <v>71</v>
      </c>
      <c r="C5399" t="s">
        <v>114</v>
      </c>
      <c r="D5399" t="s">
        <v>173</v>
      </c>
      <c r="E5399" t="s">
        <v>195</v>
      </c>
      <c r="F5399" s="69" t="s">
        <v>208</v>
      </c>
      <c r="G5399" s="69" t="s">
        <v>208</v>
      </c>
      <c r="H5399" s="69" t="s">
        <v>208</v>
      </c>
      <c r="I5399" s="69" t="s">
        <v>208</v>
      </c>
      <c r="J5399" s="64">
        <v>1</v>
      </c>
    </row>
    <row r="5400" spans="1:10" x14ac:dyDescent="0.25">
      <c r="A5400" s="3" t="str">
        <f t="shared" si="84"/>
        <v>Load Control GroupSDP-N9/9/2021 (3:58pm-5:00pm)23</v>
      </c>
      <c r="B5400" t="s">
        <v>71</v>
      </c>
      <c r="C5400" t="s">
        <v>114</v>
      </c>
      <c r="D5400" t="s">
        <v>173</v>
      </c>
      <c r="E5400" t="s">
        <v>196</v>
      </c>
      <c r="F5400" s="69" t="s">
        <v>208</v>
      </c>
      <c r="G5400" s="69" t="s">
        <v>208</v>
      </c>
      <c r="H5400" s="69" t="s">
        <v>208</v>
      </c>
      <c r="I5400" s="69" t="s">
        <v>208</v>
      </c>
      <c r="J5400" s="64">
        <v>1</v>
      </c>
    </row>
    <row r="5401" spans="1:10" x14ac:dyDescent="0.25">
      <c r="A5401" s="3" t="str">
        <f t="shared" si="84"/>
        <v>Load Control GroupSDP-N9/9/2021 (3:58pm-5:00pm)24</v>
      </c>
      <c r="B5401" t="s">
        <v>71</v>
      </c>
      <c r="C5401" t="s">
        <v>114</v>
      </c>
      <c r="D5401" t="s">
        <v>173</v>
      </c>
      <c r="E5401" t="s">
        <v>197</v>
      </c>
      <c r="F5401" s="69" t="s">
        <v>208</v>
      </c>
      <c r="G5401" s="69" t="s">
        <v>208</v>
      </c>
      <c r="H5401" s="69" t="s">
        <v>208</v>
      </c>
      <c r="I5401" s="69" t="s">
        <v>208</v>
      </c>
      <c r="J5401" s="64">
        <v>1</v>
      </c>
    </row>
    <row r="5402" spans="1:10" x14ac:dyDescent="0.25">
      <c r="A5402" s="3" t="str">
        <f t="shared" si="84"/>
        <v>Load Control GroupSDP-NAverage Event Day (5:00pm-6:00pm)1</v>
      </c>
      <c r="B5402" t="s">
        <v>71</v>
      </c>
      <c r="C5402" t="s">
        <v>114</v>
      </c>
      <c r="D5402" t="s">
        <v>167</v>
      </c>
      <c r="E5402" t="s">
        <v>174</v>
      </c>
      <c r="F5402" s="69" t="s">
        <v>208</v>
      </c>
      <c r="G5402" s="69" t="s">
        <v>208</v>
      </c>
      <c r="H5402" s="69" t="s">
        <v>208</v>
      </c>
      <c r="I5402" s="69" t="s">
        <v>208</v>
      </c>
      <c r="J5402" s="64">
        <v>1</v>
      </c>
    </row>
    <row r="5403" spans="1:10" x14ac:dyDescent="0.25">
      <c r="A5403" s="3" t="str">
        <f t="shared" si="84"/>
        <v>Load Control GroupSDP-NAverage Event Day (5:00pm-6:00pm)2</v>
      </c>
      <c r="B5403" t="s">
        <v>71</v>
      </c>
      <c r="C5403" t="s">
        <v>114</v>
      </c>
      <c r="D5403" t="s">
        <v>167</v>
      </c>
      <c r="E5403" t="s">
        <v>175</v>
      </c>
      <c r="F5403" s="69" t="s">
        <v>208</v>
      </c>
      <c r="G5403" s="69" t="s">
        <v>208</v>
      </c>
      <c r="H5403" s="69" t="s">
        <v>208</v>
      </c>
      <c r="I5403" s="69" t="s">
        <v>208</v>
      </c>
      <c r="J5403" s="64">
        <v>1</v>
      </c>
    </row>
    <row r="5404" spans="1:10" x14ac:dyDescent="0.25">
      <c r="A5404" s="3" t="str">
        <f t="shared" si="84"/>
        <v>Load Control GroupSDP-NAverage Event Day (5:00pm-6:00pm)3</v>
      </c>
      <c r="B5404" t="s">
        <v>71</v>
      </c>
      <c r="C5404" t="s">
        <v>114</v>
      </c>
      <c r="D5404" t="s">
        <v>167</v>
      </c>
      <c r="E5404" t="s">
        <v>176</v>
      </c>
      <c r="F5404" s="69" t="s">
        <v>208</v>
      </c>
      <c r="G5404" s="69" t="s">
        <v>208</v>
      </c>
      <c r="H5404" s="69" t="s">
        <v>208</v>
      </c>
      <c r="I5404" s="69" t="s">
        <v>208</v>
      </c>
      <c r="J5404" s="64">
        <v>1</v>
      </c>
    </row>
    <row r="5405" spans="1:10" x14ac:dyDescent="0.25">
      <c r="A5405" s="3" t="str">
        <f t="shared" si="84"/>
        <v>Load Control GroupSDP-NAverage Event Day (5:00pm-6:00pm)4</v>
      </c>
      <c r="B5405" t="s">
        <v>71</v>
      </c>
      <c r="C5405" t="s">
        <v>114</v>
      </c>
      <c r="D5405" t="s">
        <v>167</v>
      </c>
      <c r="E5405" t="s">
        <v>177</v>
      </c>
      <c r="F5405" s="69" t="s">
        <v>208</v>
      </c>
      <c r="G5405" s="69" t="s">
        <v>208</v>
      </c>
      <c r="H5405" s="69" t="s">
        <v>208</v>
      </c>
      <c r="I5405" s="69" t="s">
        <v>208</v>
      </c>
      <c r="J5405" s="64">
        <v>1</v>
      </c>
    </row>
    <row r="5406" spans="1:10" x14ac:dyDescent="0.25">
      <c r="A5406" s="3" t="str">
        <f t="shared" si="84"/>
        <v>Load Control GroupSDP-NAverage Event Day (5:00pm-6:00pm)5</v>
      </c>
      <c r="B5406" t="s">
        <v>71</v>
      </c>
      <c r="C5406" t="s">
        <v>114</v>
      </c>
      <c r="D5406" t="s">
        <v>167</v>
      </c>
      <c r="E5406" t="s">
        <v>178</v>
      </c>
      <c r="F5406" s="69" t="s">
        <v>208</v>
      </c>
      <c r="G5406" s="69" t="s">
        <v>208</v>
      </c>
      <c r="H5406" s="69" t="s">
        <v>208</v>
      </c>
      <c r="I5406" s="69" t="s">
        <v>208</v>
      </c>
      <c r="J5406" s="64">
        <v>1</v>
      </c>
    </row>
    <row r="5407" spans="1:10" x14ac:dyDescent="0.25">
      <c r="A5407" s="3" t="str">
        <f t="shared" si="84"/>
        <v>Load Control GroupSDP-NAverage Event Day (5:00pm-6:00pm)6</v>
      </c>
      <c r="B5407" t="s">
        <v>71</v>
      </c>
      <c r="C5407" t="s">
        <v>114</v>
      </c>
      <c r="D5407" t="s">
        <v>167</v>
      </c>
      <c r="E5407" t="s">
        <v>179</v>
      </c>
      <c r="F5407" s="69" t="s">
        <v>208</v>
      </c>
      <c r="G5407" s="69" t="s">
        <v>208</v>
      </c>
      <c r="H5407" s="69" t="s">
        <v>208</v>
      </c>
      <c r="I5407" s="69" t="s">
        <v>208</v>
      </c>
      <c r="J5407" s="64">
        <v>1</v>
      </c>
    </row>
    <row r="5408" spans="1:10" x14ac:dyDescent="0.25">
      <c r="A5408" s="3" t="str">
        <f t="shared" si="84"/>
        <v>Load Control GroupSDP-NAverage Event Day (5:00pm-6:00pm)7</v>
      </c>
      <c r="B5408" t="s">
        <v>71</v>
      </c>
      <c r="C5408" t="s">
        <v>114</v>
      </c>
      <c r="D5408" t="s">
        <v>167</v>
      </c>
      <c r="E5408" t="s">
        <v>180</v>
      </c>
      <c r="F5408" s="69" t="s">
        <v>208</v>
      </c>
      <c r="G5408" s="69" t="s">
        <v>208</v>
      </c>
      <c r="H5408" s="69" t="s">
        <v>208</v>
      </c>
      <c r="I5408" s="69" t="s">
        <v>208</v>
      </c>
      <c r="J5408" s="64">
        <v>1</v>
      </c>
    </row>
    <row r="5409" spans="1:10" x14ac:dyDescent="0.25">
      <c r="A5409" s="3" t="str">
        <f t="shared" si="84"/>
        <v>Load Control GroupSDP-NAverage Event Day (5:00pm-6:00pm)8</v>
      </c>
      <c r="B5409" t="s">
        <v>71</v>
      </c>
      <c r="C5409" t="s">
        <v>114</v>
      </c>
      <c r="D5409" t="s">
        <v>167</v>
      </c>
      <c r="E5409" t="s">
        <v>181</v>
      </c>
      <c r="F5409" s="69" t="s">
        <v>208</v>
      </c>
      <c r="G5409" s="69" t="s">
        <v>208</v>
      </c>
      <c r="H5409" s="69" t="s">
        <v>208</v>
      </c>
      <c r="I5409" s="69" t="s">
        <v>208</v>
      </c>
      <c r="J5409" s="64">
        <v>1</v>
      </c>
    </row>
    <row r="5410" spans="1:10" x14ac:dyDescent="0.25">
      <c r="A5410" s="3" t="str">
        <f t="shared" si="84"/>
        <v>Load Control GroupSDP-NAverage Event Day (5:00pm-6:00pm)9</v>
      </c>
      <c r="B5410" t="s">
        <v>71</v>
      </c>
      <c r="C5410" t="s">
        <v>114</v>
      </c>
      <c r="D5410" t="s">
        <v>167</v>
      </c>
      <c r="E5410" t="s">
        <v>182</v>
      </c>
      <c r="F5410" s="69" t="s">
        <v>208</v>
      </c>
      <c r="G5410" s="69" t="s">
        <v>208</v>
      </c>
      <c r="H5410" s="69" t="s">
        <v>208</v>
      </c>
      <c r="I5410" s="69" t="s">
        <v>208</v>
      </c>
      <c r="J5410" s="64">
        <v>1</v>
      </c>
    </row>
    <row r="5411" spans="1:10" x14ac:dyDescent="0.25">
      <c r="A5411" s="3" t="str">
        <f t="shared" si="84"/>
        <v>Load Control GroupSDP-NAverage Event Day (5:00pm-6:00pm)10</v>
      </c>
      <c r="B5411" t="s">
        <v>71</v>
      </c>
      <c r="C5411" t="s">
        <v>114</v>
      </c>
      <c r="D5411" t="s">
        <v>167</v>
      </c>
      <c r="E5411" t="s">
        <v>183</v>
      </c>
      <c r="F5411" s="69" t="s">
        <v>208</v>
      </c>
      <c r="G5411" s="69" t="s">
        <v>208</v>
      </c>
      <c r="H5411" s="69" t="s">
        <v>208</v>
      </c>
      <c r="I5411" s="69" t="s">
        <v>208</v>
      </c>
      <c r="J5411" s="64">
        <v>1</v>
      </c>
    </row>
    <row r="5412" spans="1:10" x14ac:dyDescent="0.25">
      <c r="A5412" s="3" t="str">
        <f t="shared" si="84"/>
        <v>Load Control GroupSDP-NAverage Event Day (5:00pm-6:00pm)11</v>
      </c>
      <c r="B5412" t="s">
        <v>71</v>
      </c>
      <c r="C5412" t="s">
        <v>114</v>
      </c>
      <c r="D5412" t="s">
        <v>167</v>
      </c>
      <c r="E5412" t="s">
        <v>184</v>
      </c>
      <c r="F5412" s="69" t="s">
        <v>208</v>
      </c>
      <c r="G5412" s="69" t="s">
        <v>208</v>
      </c>
      <c r="H5412" s="69" t="s">
        <v>208</v>
      </c>
      <c r="I5412" s="69" t="s">
        <v>208</v>
      </c>
      <c r="J5412" s="64">
        <v>1</v>
      </c>
    </row>
    <row r="5413" spans="1:10" x14ac:dyDescent="0.25">
      <c r="A5413" s="3" t="str">
        <f t="shared" si="84"/>
        <v>Load Control GroupSDP-NAverage Event Day (5:00pm-6:00pm)12</v>
      </c>
      <c r="B5413" t="s">
        <v>71</v>
      </c>
      <c r="C5413" t="s">
        <v>114</v>
      </c>
      <c r="D5413" t="s">
        <v>167</v>
      </c>
      <c r="E5413" t="s">
        <v>185</v>
      </c>
      <c r="F5413" s="69" t="s">
        <v>208</v>
      </c>
      <c r="G5413" s="69" t="s">
        <v>208</v>
      </c>
      <c r="H5413" s="69" t="s">
        <v>208</v>
      </c>
      <c r="I5413" s="69" t="s">
        <v>208</v>
      </c>
      <c r="J5413" s="64">
        <v>1</v>
      </c>
    </row>
    <row r="5414" spans="1:10" x14ac:dyDescent="0.25">
      <c r="A5414" s="3" t="str">
        <f t="shared" si="84"/>
        <v>Load Control GroupSDP-NAverage Event Day (5:00pm-6:00pm)13</v>
      </c>
      <c r="B5414" t="s">
        <v>71</v>
      </c>
      <c r="C5414" t="s">
        <v>114</v>
      </c>
      <c r="D5414" t="s">
        <v>167</v>
      </c>
      <c r="E5414" t="s">
        <v>186</v>
      </c>
      <c r="F5414" s="69" t="s">
        <v>208</v>
      </c>
      <c r="G5414" s="69" t="s">
        <v>208</v>
      </c>
      <c r="H5414" s="69" t="s">
        <v>208</v>
      </c>
      <c r="I5414" s="69" t="s">
        <v>208</v>
      </c>
      <c r="J5414" s="64">
        <v>1</v>
      </c>
    </row>
    <row r="5415" spans="1:10" x14ac:dyDescent="0.25">
      <c r="A5415" s="3" t="str">
        <f t="shared" si="84"/>
        <v>Load Control GroupSDP-NAverage Event Day (5:00pm-6:00pm)14</v>
      </c>
      <c r="B5415" t="s">
        <v>71</v>
      </c>
      <c r="C5415" t="s">
        <v>114</v>
      </c>
      <c r="D5415" t="s">
        <v>167</v>
      </c>
      <c r="E5415" t="s">
        <v>187</v>
      </c>
      <c r="F5415" s="69" t="s">
        <v>208</v>
      </c>
      <c r="G5415" s="69" t="s">
        <v>208</v>
      </c>
      <c r="H5415" s="69" t="s">
        <v>208</v>
      </c>
      <c r="I5415" s="69" t="s">
        <v>208</v>
      </c>
      <c r="J5415" s="64">
        <v>1</v>
      </c>
    </row>
    <row r="5416" spans="1:10" x14ac:dyDescent="0.25">
      <c r="A5416" s="3" t="str">
        <f t="shared" si="84"/>
        <v>Load Control GroupSDP-NAverage Event Day (5:00pm-6:00pm)15</v>
      </c>
      <c r="B5416" t="s">
        <v>71</v>
      </c>
      <c r="C5416" t="s">
        <v>114</v>
      </c>
      <c r="D5416" t="s">
        <v>167</v>
      </c>
      <c r="E5416" t="s">
        <v>188</v>
      </c>
      <c r="F5416" s="69" t="s">
        <v>208</v>
      </c>
      <c r="G5416" s="69" t="s">
        <v>208</v>
      </c>
      <c r="H5416" s="69" t="s">
        <v>208</v>
      </c>
      <c r="I5416" s="69" t="s">
        <v>208</v>
      </c>
      <c r="J5416" s="64">
        <v>1</v>
      </c>
    </row>
    <row r="5417" spans="1:10" x14ac:dyDescent="0.25">
      <c r="A5417" s="3" t="str">
        <f t="shared" si="84"/>
        <v>Load Control GroupSDP-NAverage Event Day (5:00pm-6:00pm)16</v>
      </c>
      <c r="B5417" t="s">
        <v>71</v>
      </c>
      <c r="C5417" t="s">
        <v>114</v>
      </c>
      <c r="D5417" t="s">
        <v>167</v>
      </c>
      <c r="E5417" t="s">
        <v>189</v>
      </c>
      <c r="F5417" s="69" t="s">
        <v>208</v>
      </c>
      <c r="G5417" s="69" t="s">
        <v>208</v>
      </c>
      <c r="H5417" s="69" t="s">
        <v>208</v>
      </c>
      <c r="I5417" s="69" t="s">
        <v>208</v>
      </c>
      <c r="J5417" s="64">
        <v>1</v>
      </c>
    </row>
    <row r="5418" spans="1:10" x14ac:dyDescent="0.25">
      <c r="A5418" s="3" t="str">
        <f t="shared" si="84"/>
        <v>Load Control GroupSDP-NAverage Event Day (5:00pm-6:00pm)17</v>
      </c>
      <c r="B5418" t="s">
        <v>71</v>
      </c>
      <c r="C5418" t="s">
        <v>114</v>
      </c>
      <c r="D5418" t="s">
        <v>167</v>
      </c>
      <c r="E5418" t="s">
        <v>190</v>
      </c>
      <c r="F5418" s="69" t="s">
        <v>208</v>
      </c>
      <c r="G5418" s="69" t="s">
        <v>208</v>
      </c>
      <c r="H5418" s="69" t="s">
        <v>208</v>
      </c>
      <c r="I5418" s="69" t="s">
        <v>208</v>
      </c>
      <c r="J5418" s="64">
        <v>1</v>
      </c>
    </row>
    <row r="5419" spans="1:10" x14ac:dyDescent="0.25">
      <c r="A5419" s="3" t="str">
        <f t="shared" si="84"/>
        <v>Load Control GroupSDP-NAverage Event Day (5:00pm-6:00pm)18</v>
      </c>
      <c r="B5419" t="s">
        <v>71</v>
      </c>
      <c r="C5419" t="s">
        <v>114</v>
      </c>
      <c r="D5419" t="s">
        <v>167</v>
      </c>
      <c r="E5419" t="s">
        <v>191</v>
      </c>
      <c r="F5419" s="69" t="s">
        <v>208</v>
      </c>
      <c r="G5419" s="69" t="s">
        <v>208</v>
      </c>
      <c r="H5419" s="69" t="s">
        <v>208</v>
      </c>
      <c r="I5419" s="69" t="s">
        <v>208</v>
      </c>
      <c r="J5419" s="64">
        <v>1</v>
      </c>
    </row>
    <row r="5420" spans="1:10" x14ac:dyDescent="0.25">
      <c r="A5420" s="3" t="str">
        <f t="shared" si="84"/>
        <v>Load Control GroupSDP-NAverage Event Day (5:00pm-6:00pm)19</v>
      </c>
      <c r="B5420" t="s">
        <v>71</v>
      </c>
      <c r="C5420" t="s">
        <v>114</v>
      </c>
      <c r="D5420" t="s">
        <v>167</v>
      </c>
      <c r="E5420" t="s">
        <v>192</v>
      </c>
      <c r="F5420" s="69" t="s">
        <v>208</v>
      </c>
      <c r="G5420" s="69" t="s">
        <v>208</v>
      </c>
      <c r="H5420" s="69" t="s">
        <v>208</v>
      </c>
      <c r="I5420" s="69" t="s">
        <v>208</v>
      </c>
      <c r="J5420" s="64">
        <v>1</v>
      </c>
    </row>
    <row r="5421" spans="1:10" x14ac:dyDescent="0.25">
      <c r="A5421" s="3" t="str">
        <f t="shared" si="84"/>
        <v>Load Control GroupSDP-NAverage Event Day (5:00pm-6:00pm)20</v>
      </c>
      <c r="B5421" t="s">
        <v>71</v>
      </c>
      <c r="C5421" t="s">
        <v>114</v>
      </c>
      <c r="D5421" t="s">
        <v>167</v>
      </c>
      <c r="E5421" t="s">
        <v>193</v>
      </c>
      <c r="F5421" s="69" t="s">
        <v>208</v>
      </c>
      <c r="G5421" s="69" t="s">
        <v>208</v>
      </c>
      <c r="H5421" s="69" t="s">
        <v>208</v>
      </c>
      <c r="I5421" s="69" t="s">
        <v>208</v>
      </c>
      <c r="J5421" s="64">
        <v>1</v>
      </c>
    </row>
    <row r="5422" spans="1:10" x14ac:dyDescent="0.25">
      <c r="A5422" s="3" t="str">
        <f t="shared" si="84"/>
        <v>Load Control GroupSDP-NAverage Event Day (5:00pm-6:00pm)21</v>
      </c>
      <c r="B5422" t="s">
        <v>71</v>
      </c>
      <c r="C5422" t="s">
        <v>114</v>
      </c>
      <c r="D5422" t="s">
        <v>167</v>
      </c>
      <c r="E5422" t="s">
        <v>194</v>
      </c>
      <c r="F5422" s="69" t="s">
        <v>208</v>
      </c>
      <c r="G5422" s="69" t="s">
        <v>208</v>
      </c>
      <c r="H5422" s="69" t="s">
        <v>208</v>
      </c>
      <c r="I5422" s="69" t="s">
        <v>208</v>
      </c>
      <c r="J5422" s="64">
        <v>1</v>
      </c>
    </row>
    <row r="5423" spans="1:10" x14ac:dyDescent="0.25">
      <c r="A5423" s="3" t="str">
        <f t="shared" si="84"/>
        <v>Load Control GroupSDP-NAverage Event Day (5:00pm-6:00pm)22</v>
      </c>
      <c r="B5423" t="s">
        <v>71</v>
      </c>
      <c r="C5423" t="s">
        <v>114</v>
      </c>
      <c r="D5423" t="s">
        <v>167</v>
      </c>
      <c r="E5423" t="s">
        <v>195</v>
      </c>
      <c r="F5423" s="69" t="s">
        <v>208</v>
      </c>
      <c r="G5423" s="69" t="s">
        <v>208</v>
      </c>
      <c r="H5423" s="69" t="s">
        <v>208</v>
      </c>
      <c r="I5423" s="69" t="s">
        <v>208</v>
      </c>
      <c r="J5423" s="64">
        <v>1</v>
      </c>
    </row>
    <row r="5424" spans="1:10" x14ac:dyDescent="0.25">
      <c r="A5424" s="3" t="str">
        <f t="shared" si="84"/>
        <v>Load Control GroupSDP-NAverage Event Day (5:00pm-6:00pm)23</v>
      </c>
      <c r="B5424" t="s">
        <v>71</v>
      </c>
      <c r="C5424" t="s">
        <v>114</v>
      </c>
      <c r="D5424" t="s">
        <v>167</v>
      </c>
      <c r="E5424" t="s">
        <v>196</v>
      </c>
      <c r="F5424" s="69" t="s">
        <v>208</v>
      </c>
      <c r="G5424" s="69" t="s">
        <v>208</v>
      </c>
      <c r="H5424" s="69" t="s">
        <v>208</v>
      </c>
      <c r="I5424" s="69" t="s">
        <v>208</v>
      </c>
      <c r="J5424" s="64">
        <v>1</v>
      </c>
    </row>
    <row r="5425" spans="1:10" x14ac:dyDescent="0.25">
      <c r="A5425" s="3" t="str">
        <f t="shared" si="84"/>
        <v>Load Control GroupSDP-NAverage Event Day (5:00pm-6:00pm)24</v>
      </c>
      <c r="B5425" t="s">
        <v>71</v>
      </c>
      <c r="C5425" t="s">
        <v>114</v>
      </c>
      <c r="D5425" t="s">
        <v>167</v>
      </c>
      <c r="E5425" t="s">
        <v>197</v>
      </c>
      <c r="F5425" s="69" t="s">
        <v>208</v>
      </c>
      <c r="G5425" s="69" t="s">
        <v>208</v>
      </c>
      <c r="H5425" s="69" t="s">
        <v>208</v>
      </c>
      <c r="I5425" s="69" t="s">
        <v>208</v>
      </c>
      <c r="J5425" s="64">
        <v>1</v>
      </c>
    </row>
    <row r="5426" spans="1:10" x14ac:dyDescent="0.25">
      <c r="A5426" s="3" t="str">
        <f t="shared" si="84"/>
        <v>Load Control GroupSDP-NW6/17/2021 (5:00pm-6:00pm)1</v>
      </c>
      <c r="B5426" t="s">
        <v>71</v>
      </c>
      <c r="C5426" t="s">
        <v>115</v>
      </c>
      <c r="D5426" t="s">
        <v>170</v>
      </c>
      <c r="E5426" t="s">
        <v>174</v>
      </c>
      <c r="F5426" s="69">
        <v>10.766058921813965</v>
      </c>
      <c r="G5426" s="69">
        <v>11.406947135925293</v>
      </c>
      <c r="H5426" s="69">
        <v>0.40207007527351379</v>
      </c>
      <c r="I5426" s="69">
        <v>63.52862548828125</v>
      </c>
      <c r="J5426" s="64">
        <v>0</v>
      </c>
    </row>
    <row r="5427" spans="1:10" x14ac:dyDescent="0.25">
      <c r="A5427" s="3" t="str">
        <f t="shared" si="84"/>
        <v>Load Control GroupSDP-NW6/17/2021 (5:00pm-6:00pm)2</v>
      </c>
      <c r="B5427" t="s">
        <v>71</v>
      </c>
      <c r="C5427" t="s">
        <v>115</v>
      </c>
      <c r="D5427" t="s">
        <v>170</v>
      </c>
      <c r="E5427" t="s">
        <v>175</v>
      </c>
      <c r="F5427" s="69">
        <v>10.402139663696289</v>
      </c>
      <c r="G5427" s="69">
        <v>11.03229808807373</v>
      </c>
      <c r="H5427" s="69">
        <v>0.41399052739143372</v>
      </c>
      <c r="I5427" s="69">
        <v>63.279029846191406</v>
      </c>
      <c r="J5427" s="64">
        <v>0</v>
      </c>
    </row>
    <row r="5428" spans="1:10" x14ac:dyDescent="0.25">
      <c r="A5428" s="3" t="str">
        <f t="shared" si="84"/>
        <v>Load Control GroupSDP-NW6/17/2021 (5:00pm-6:00pm)3</v>
      </c>
      <c r="B5428" t="s">
        <v>71</v>
      </c>
      <c r="C5428" t="s">
        <v>115</v>
      </c>
      <c r="D5428" t="s">
        <v>170</v>
      </c>
      <c r="E5428" t="s">
        <v>176</v>
      </c>
      <c r="F5428" s="69">
        <v>9.7802705764770508</v>
      </c>
      <c r="G5428" s="69">
        <v>10.557241439819336</v>
      </c>
      <c r="H5428" s="69">
        <v>0.41583362221717834</v>
      </c>
      <c r="I5428" s="69">
        <v>62.637088775634766</v>
      </c>
      <c r="J5428" s="64">
        <v>0</v>
      </c>
    </row>
    <row r="5429" spans="1:10" x14ac:dyDescent="0.25">
      <c r="A5429" s="3" t="str">
        <f t="shared" si="84"/>
        <v>Load Control GroupSDP-NW6/17/2021 (5:00pm-6:00pm)4</v>
      </c>
      <c r="B5429" t="s">
        <v>71</v>
      </c>
      <c r="C5429" t="s">
        <v>115</v>
      </c>
      <c r="D5429" t="s">
        <v>170</v>
      </c>
      <c r="E5429" t="s">
        <v>177</v>
      </c>
      <c r="F5429" s="69">
        <v>9.6302766799926758</v>
      </c>
      <c r="G5429" s="69">
        <v>10.501816749572754</v>
      </c>
      <c r="H5429" s="69">
        <v>0.39327141642570496</v>
      </c>
      <c r="I5429" s="69">
        <v>61.938301086425781</v>
      </c>
      <c r="J5429" s="64">
        <v>0</v>
      </c>
    </row>
    <row r="5430" spans="1:10" x14ac:dyDescent="0.25">
      <c r="A5430" s="3" t="str">
        <f t="shared" si="84"/>
        <v>Load Control GroupSDP-NW6/17/2021 (5:00pm-6:00pm)5</v>
      </c>
      <c r="B5430" t="s">
        <v>71</v>
      </c>
      <c r="C5430" t="s">
        <v>115</v>
      </c>
      <c r="D5430" t="s">
        <v>170</v>
      </c>
      <c r="E5430" t="s">
        <v>178</v>
      </c>
      <c r="F5430" s="69">
        <v>10.165713310241699</v>
      </c>
      <c r="G5430" s="69">
        <v>10.945053100585938</v>
      </c>
      <c r="H5430" s="69">
        <v>0.4274616539478302</v>
      </c>
      <c r="I5430" s="69">
        <v>61.627475738525391</v>
      </c>
      <c r="J5430" s="64">
        <v>0</v>
      </c>
    </row>
    <row r="5431" spans="1:10" x14ac:dyDescent="0.25">
      <c r="A5431" s="3" t="str">
        <f t="shared" si="84"/>
        <v>Load Control GroupSDP-NW6/17/2021 (5:00pm-6:00pm)6</v>
      </c>
      <c r="B5431" t="s">
        <v>71</v>
      </c>
      <c r="C5431" t="s">
        <v>115</v>
      </c>
      <c r="D5431" t="s">
        <v>170</v>
      </c>
      <c r="E5431" t="s">
        <v>179</v>
      </c>
      <c r="F5431" s="69">
        <v>11.207377433776855</v>
      </c>
      <c r="G5431" s="69">
        <v>12.243154525756836</v>
      </c>
      <c r="H5431" s="69">
        <v>0.47436580061912537</v>
      </c>
      <c r="I5431" s="69">
        <v>61.498443603515625</v>
      </c>
      <c r="J5431" s="64">
        <v>0</v>
      </c>
    </row>
    <row r="5432" spans="1:10" x14ac:dyDescent="0.25">
      <c r="A5432" s="3" t="str">
        <f t="shared" si="84"/>
        <v>Load Control GroupSDP-NW6/17/2021 (5:00pm-6:00pm)7</v>
      </c>
      <c r="B5432" t="s">
        <v>71</v>
      </c>
      <c r="C5432" t="s">
        <v>115</v>
      </c>
      <c r="D5432" t="s">
        <v>170</v>
      </c>
      <c r="E5432" t="s">
        <v>180</v>
      </c>
      <c r="F5432" s="69">
        <v>13.00196647644043</v>
      </c>
      <c r="G5432" s="69">
        <v>14.767962455749512</v>
      </c>
      <c r="H5432" s="69">
        <v>0.74216961860656738</v>
      </c>
      <c r="I5432" s="69">
        <v>61.730281829833984</v>
      </c>
      <c r="J5432" s="64">
        <v>0</v>
      </c>
    </row>
    <row r="5433" spans="1:10" x14ac:dyDescent="0.25">
      <c r="A5433" s="3" t="str">
        <f t="shared" si="84"/>
        <v>Load Control GroupSDP-NW6/17/2021 (5:00pm-6:00pm)8</v>
      </c>
      <c r="B5433" t="s">
        <v>71</v>
      </c>
      <c r="C5433" t="s">
        <v>115</v>
      </c>
      <c r="D5433" t="s">
        <v>170</v>
      </c>
      <c r="E5433" t="s">
        <v>181</v>
      </c>
      <c r="F5433" s="69">
        <v>15.760756492614746</v>
      </c>
      <c r="G5433" s="69">
        <v>16.736181259155273</v>
      </c>
      <c r="H5433" s="69">
        <v>0.70562636852264404</v>
      </c>
      <c r="I5433" s="69">
        <v>62.581436157226563</v>
      </c>
      <c r="J5433" s="64">
        <v>0</v>
      </c>
    </row>
    <row r="5434" spans="1:10" x14ac:dyDescent="0.25">
      <c r="A5434" s="3" t="str">
        <f t="shared" si="84"/>
        <v>Load Control GroupSDP-NW6/17/2021 (5:00pm-6:00pm)9</v>
      </c>
      <c r="B5434" t="s">
        <v>71</v>
      </c>
      <c r="C5434" t="s">
        <v>115</v>
      </c>
      <c r="D5434" t="s">
        <v>170</v>
      </c>
      <c r="E5434" t="s">
        <v>182</v>
      </c>
      <c r="F5434" s="69">
        <v>18.588319778442383</v>
      </c>
      <c r="G5434" s="69">
        <v>18.974252700805664</v>
      </c>
      <c r="H5434" s="69">
        <v>0.88025254011154175</v>
      </c>
      <c r="I5434" s="69">
        <v>67.828178405761719</v>
      </c>
      <c r="J5434" s="64">
        <v>0</v>
      </c>
    </row>
    <row r="5435" spans="1:10" x14ac:dyDescent="0.25">
      <c r="A5435" s="3" t="str">
        <f t="shared" si="84"/>
        <v>Load Control GroupSDP-NW6/17/2021 (5:00pm-6:00pm)10</v>
      </c>
      <c r="B5435" t="s">
        <v>71</v>
      </c>
      <c r="C5435" t="s">
        <v>115</v>
      </c>
      <c r="D5435" t="s">
        <v>170</v>
      </c>
      <c r="E5435" t="s">
        <v>183</v>
      </c>
      <c r="F5435" s="69">
        <v>20.033441543579102</v>
      </c>
      <c r="G5435" s="69">
        <v>20.738151550292969</v>
      </c>
      <c r="H5435" s="69">
        <v>0.95873308181762695</v>
      </c>
      <c r="I5435" s="69">
        <v>73.532402038574219</v>
      </c>
      <c r="J5435" s="64">
        <v>0</v>
      </c>
    </row>
    <row r="5436" spans="1:10" x14ac:dyDescent="0.25">
      <c r="A5436" s="3" t="str">
        <f t="shared" si="84"/>
        <v>Load Control GroupSDP-NW6/17/2021 (5:00pm-6:00pm)11</v>
      </c>
      <c r="B5436" t="s">
        <v>71</v>
      </c>
      <c r="C5436" t="s">
        <v>115</v>
      </c>
      <c r="D5436" t="s">
        <v>170</v>
      </c>
      <c r="E5436" t="s">
        <v>184</v>
      </c>
      <c r="F5436" s="69">
        <v>21.273557662963867</v>
      </c>
      <c r="G5436" s="69">
        <v>21.904989242553711</v>
      </c>
      <c r="H5436" s="69">
        <v>0.90635538101196289</v>
      </c>
      <c r="I5436" s="69">
        <v>75.280364990234375</v>
      </c>
      <c r="J5436" s="64">
        <v>0</v>
      </c>
    </row>
    <row r="5437" spans="1:10" x14ac:dyDescent="0.25">
      <c r="A5437" s="3" t="str">
        <f t="shared" si="84"/>
        <v>Load Control GroupSDP-NW6/17/2021 (5:00pm-6:00pm)12</v>
      </c>
      <c r="B5437" t="s">
        <v>71</v>
      </c>
      <c r="C5437" t="s">
        <v>115</v>
      </c>
      <c r="D5437" t="s">
        <v>170</v>
      </c>
      <c r="E5437" t="s">
        <v>185</v>
      </c>
      <c r="F5437" s="69">
        <v>22.096273422241211</v>
      </c>
      <c r="G5437" s="69">
        <v>22.685224533081055</v>
      </c>
      <c r="H5437" s="69">
        <v>0.85251247882843018</v>
      </c>
      <c r="I5437" s="69">
        <v>76.3045654296875</v>
      </c>
      <c r="J5437" s="64">
        <v>0</v>
      </c>
    </row>
    <row r="5438" spans="1:10" x14ac:dyDescent="0.25">
      <c r="A5438" s="3" t="str">
        <f t="shared" si="84"/>
        <v>Load Control GroupSDP-NW6/17/2021 (5:00pm-6:00pm)13</v>
      </c>
      <c r="B5438" t="s">
        <v>71</v>
      </c>
      <c r="C5438" t="s">
        <v>115</v>
      </c>
      <c r="D5438" t="s">
        <v>170</v>
      </c>
      <c r="E5438" t="s">
        <v>186</v>
      </c>
      <c r="F5438" s="69">
        <v>22.896461486816406</v>
      </c>
      <c r="G5438" s="69">
        <v>23.044960021972656</v>
      </c>
      <c r="H5438" s="69">
        <v>0.71807503700256348</v>
      </c>
      <c r="I5438" s="69">
        <v>75.534782409667969</v>
      </c>
      <c r="J5438" s="64">
        <v>0</v>
      </c>
    </row>
    <row r="5439" spans="1:10" x14ac:dyDescent="0.25">
      <c r="A5439" s="3" t="str">
        <f t="shared" si="84"/>
        <v>Load Control GroupSDP-NW6/17/2021 (5:00pm-6:00pm)14</v>
      </c>
      <c r="B5439" t="s">
        <v>71</v>
      </c>
      <c r="C5439" t="s">
        <v>115</v>
      </c>
      <c r="D5439" t="s">
        <v>170</v>
      </c>
      <c r="E5439" t="s">
        <v>187</v>
      </c>
      <c r="F5439" s="69">
        <v>23.12481689453125</v>
      </c>
      <c r="G5439" s="69">
        <v>23.828964233398438</v>
      </c>
      <c r="H5439" s="69">
        <v>0.58389729261398315</v>
      </c>
      <c r="I5439" s="69">
        <v>76.523513793945313</v>
      </c>
      <c r="J5439" s="64">
        <v>0</v>
      </c>
    </row>
    <row r="5440" spans="1:10" x14ac:dyDescent="0.25">
      <c r="A5440" s="3" t="str">
        <f t="shared" si="84"/>
        <v>Load Control GroupSDP-NW6/17/2021 (5:00pm-6:00pm)15</v>
      </c>
      <c r="B5440" t="s">
        <v>71</v>
      </c>
      <c r="C5440" t="s">
        <v>115</v>
      </c>
      <c r="D5440" t="s">
        <v>170</v>
      </c>
      <c r="E5440" t="s">
        <v>188</v>
      </c>
      <c r="F5440" s="69">
        <v>23.178606033325195</v>
      </c>
      <c r="G5440" s="69">
        <v>23.404783248901367</v>
      </c>
      <c r="H5440" s="69">
        <v>0.30672651529312134</v>
      </c>
      <c r="I5440" s="69">
        <v>78.085174560546875</v>
      </c>
      <c r="J5440" s="64">
        <v>0</v>
      </c>
    </row>
    <row r="5441" spans="1:10" x14ac:dyDescent="0.25">
      <c r="A5441" s="3" t="str">
        <f t="shared" si="84"/>
        <v>Load Control GroupSDP-NW6/17/2021 (5:00pm-6:00pm)16</v>
      </c>
      <c r="B5441" t="s">
        <v>71</v>
      </c>
      <c r="C5441" t="s">
        <v>115</v>
      </c>
      <c r="D5441" t="s">
        <v>170</v>
      </c>
      <c r="E5441" t="s">
        <v>189</v>
      </c>
      <c r="F5441" s="69">
        <v>22.680362701416016</v>
      </c>
      <c r="G5441" s="69">
        <v>22.454187393188477</v>
      </c>
      <c r="H5441" s="69">
        <v>0.30672654509544373</v>
      </c>
      <c r="I5441" s="69">
        <v>74.695632934570313</v>
      </c>
      <c r="J5441" s="64">
        <v>0</v>
      </c>
    </row>
    <row r="5442" spans="1:10" x14ac:dyDescent="0.25">
      <c r="A5442" s="3" t="str">
        <f t="shared" si="84"/>
        <v>Load Control GroupSDP-NW6/17/2021 (5:00pm-6:00pm)17</v>
      </c>
      <c r="B5442" t="s">
        <v>71</v>
      </c>
      <c r="C5442" t="s">
        <v>115</v>
      </c>
      <c r="D5442" t="s">
        <v>170</v>
      </c>
      <c r="E5442" t="s">
        <v>190</v>
      </c>
      <c r="F5442" s="69">
        <v>19.838556289672852</v>
      </c>
      <c r="G5442" s="69">
        <v>19.488397598266602</v>
      </c>
      <c r="H5442" s="69">
        <v>0.82308971881866455</v>
      </c>
      <c r="I5442" s="69">
        <v>74.023880004882813</v>
      </c>
      <c r="J5442" s="64">
        <v>0</v>
      </c>
    </row>
    <row r="5443" spans="1:10" x14ac:dyDescent="0.25">
      <c r="A5443" s="3" t="str">
        <f t="shared" ref="A5443:A5506" si="85">B5443&amp;C5443&amp;D5443&amp;E5443</f>
        <v>Load Control GroupSDP-NW6/17/2021 (5:00pm-6:00pm)18</v>
      </c>
      <c r="B5443" t="s">
        <v>71</v>
      </c>
      <c r="C5443" t="s">
        <v>115</v>
      </c>
      <c r="D5443" t="s">
        <v>170</v>
      </c>
      <c r="E5443" t="s">
        <v>191</v>
      </c>
      <c r="F5443" s="69">
        <v>17.142219543457031</v>
      </c>
      <c r="G5443" s="69">
        <v>16.405179977416992</v>
      </c>
      <c r="H5443" s="69">
        <v>0.80036646127700806</v>
      </c>
      <c r="I5443" s="69">
        <v>73.426544189453125</v>
      </c>
      <c r="J5443" s="64">
        <v>0</v>
      </c>
    </row>
    <row r="5444" spans="1:10" x14ac:dyDescent="0.25">
      <c r="A5444" s="3" t="str">
        <f t="shared" si="85"/>
        <v>Load Control GroupSDP-NW6/17/2021 (5:00pm-6:00pm)19</v>
      </c>
      <c r="B5444" t="s">
        <v>71</v>
      </c>
      <c r="C5444" t="s">
        <v>115</v>
      </c>
      <c r="D5444" t="s">
        <v>170</v>
      </c>
      <c r="E5444" t="s">
        <v>192</v>
      </c>
      <c r="F5444" s="69">
        <v>14.409468650817871</v>
      </c>
      <c r="G5444" s="69">
        <v>16.095708847045898</v>
      </c>
      <c r="H5444" s="69">
        <v>0.88123124837875366</v>
      </c>
      <c r="I5444" s="69">
        <v>72.250625610351563</v>
      </c>
      <c r="J5444" s="64">
        <v>0</v>
      </c>
    </row>
    <row r="5445" spans="1:10" x14ac:dyDescent="0.25">
      <c r="A5445" s="3" t="str">
        <f t="shared" si="85"/>
        <v>Load Control GroupSDP-NW6/17/2021 (5:00pm-6:00pm)20</v>
      </c>
      <c r="B5445" t="s">
        <v>71</v>
      </c>
      <c r="C5445" t="s">
        <v>115</v>
      </c>
      <c r="D5445" t="s">
        <v>170</v>
      </c>
      <c r="E5445" t="s">
        <v>193</v>
      </c>
      <c r="F5445" s="69">
        <v>14.416949272155762</v>
      </c>
      <c r="G5445" s="69">
        <v>15.336962699890137</v>
      </c>
      <c r="H5445" s="69">
        <v>0.94984549283981323</v>
      </c>
      <c r="I5445" s="69">
        <v>71.603439331054688</v>
      </c>
      <c r="J5445" s="64">
        <v>0</v>
      </c>
    </row>
    <row r="5446" spans="1:10" x14ac:dyDescent="0.25">
      <c r="A5446" s="3" t="str">
        <f t="shared" si="85"/>
        <v>Load Control GroupSDP-NW6/17/2021 (5:00pm-6:00pm)21</v>
      </c>
      <c r="B5446" t="s">
        <v>71</v>
      </c>
      <c r="C5446" t="s">
        <v>115</v>
      </c>
      <c r="D5446" t="s">
        <v>170</v>
      </c>
      <c r="E5446" t="s">
        <v>194</v>
      </c>
      <c r="F5446" s="69">
        <v>14.904101371765137</v>
      </c>
      <c r="G5446" s="69">
        <v>14.636576652526855</v>
      </c>
      <c r="H5446" s="69">
        <v>0.69399571418762207</v>
      </c>
      <c r="I5446" s="69">
        <v>68.643997192382813</v>
      </c>
      <c r="J5446" s="64">
        <v>0</v>
      </c>
    </row>
    <row r="5447" spans="1:10" x14ac:dyDescent="0.25">
      <c r="A5447" s="3" t="str">
        <f t="shared" si="85"/>
        <v>Load Control GroupSDP-NW6/17/2021 (5:00pm-6:00pm)22</v>
      </c>
      <c r="B5447" t="s">
        <v>71</v>
      </c>
      <c r="C5447" t="s">
        <v>115</v>
      </c>
      <c r="D5447" t="s">
        <v>170</v>
      </c>
      <c r="E5447" t="s">
        <v>195</v>
      </c>
      <c r="F5447" s="69">
        <v>13.143033981323242</v>
      </c>
      <c r="G5447" s="69">
        <v>13.636001586914063</v>
      </c>
      <c r="H5447" s="69">
        <v>0.44159585237503052</v>
      </c>
      <c r="I5447" s="69">
        <v>65.230361938476563</v>
      </c>
      <c r="J5447" s="64">
        <v>0</v>
      </c>
    </row>
    <row r="5448" spans="1:10" x14ac:dyDescent="0.25">
      <c r="A5448" s="3" t="str">
        <f t="shared" si="85"/>
        <v>Load Control GroupSDP-NW6/17/2021 (5:00pm-6:00pm)23</v>
      </c>
      <c r="B5448" t="s">
        <v>71</v>
      </c>
      <c r="C5448" t="s">
        <v>115</v>
      </c>
      <c r="D5448" t="s">
        <v>170</v>
      </c>
      <c r="E5448" t="s">
        <v>196</v>
      </c>
      <c r="F5448" s="69">
        <v>12.235318183898926</v>
      </c>
      <c r="G5448" s="69">
        <v>12.737653732299805</v>
      </c>
      <c r="H5448" s="69">
        <v>0.44402876496315002</v>
      </c>
      <c r="I5448" s="69">
        <v>63.50543212890625</v>
      </c>
      <c r="J5448" s="64">
        <v>0</v>
      </c>
    </row>
    <row r="5449" spans="1:10" x14ac:dyDescent="0.25">
      <c r="A5449" s="3" t="str">
        <f t="shared" si="85"/>
        <v>Load Control GroupSDP-NW6/17/2021 (5:00pm-6:00pm)24</v>
      </c>
      <c r="B5449" t="s">
        <v>71</v>
      </c>
      <c r="C5449" t="s">
        <v>115</v>
      </c>
      <c r="D5449" t="s">
        <v>170</v>
      </c>
      <c r="E5449" t="s">
        <v>197</v>
      </c>
      <c r="F5449" s="69">
        <v>11.66922664642334</v>
      </c>
      <c r="G5449" s="69">
        <v>12.028816223144531</v>
      </c>
      <c r="H5449" s="69">
        <v>0.44919472932815552</v>
      </c>
      <c r="I5449" s="69">
        <v>62.453594207763672</v>
      </c>
      <c r="J5449" s="64">
        <v>0</v>
      </c>
    </row>
    <row r="5450" spans="1:10" x14ac:dyDescent="0.25">
      <c r="A5450" s="3" t="str">
        <f t="shared" si="85"/>
        <v>Load Control GroupSDP-NW7/9/2021 (5:50pm-8:55pm)1</v>
      </c>
      <c r="B5450" t="s">
        <v>71</v>
      </c>
      <c r="C5450" t="s">
        <v>115</v>
      </c>
      <c r="D5450" t="s">
        <v>171</v>
      </c>
      <c r="E5450" t="s">
        <v>174</v>
      </c>
      <c r="F5450" s="69">
        <v>11.08969783782959</v>
      </c>
      <c r="G5450" s="69">
        <v>10.902387619018555</v>
      </c>
      <c r="H5450" s="69">
        <v>0.26251146197319031</v>
      </c>
      <c r="I5450" s="69">
        <v>66.679023742675781</v>
      </c>
      <c r="J5450" s="64">
        <v>0</v>
      </c>
    </row>
    <row r="5451" spans="1:10" x14ac:dyDescent="0.25">
      <c r="A5451" s="3" t="str">
        <f t="shared" si="85"/>
        <v>Load Control GroupSDP-NW7/9/2021 (5:50pm-8:55pm)2</v>
      </c>
      <c r="B5451" t="s">
        <v>71</v>
      </c>
      <c r="C5451" t="s">
        <v>115</v>
      </c>
      <c r="D5451" t="s">
        <v>171</v>
      </c>
      <c r="E5451" t="s">
        <v>175</v>
      </c>
      <c r="F5451" s="69">
        <v>10.635018348693848</v>
      </c>
      <c r="G5451" s="69">
        <v>10.473220825195313</v>
      </c>
      <c r="H5451" s="69">
        <v>0.20922516286373138</v>
      </c>
      <c r="I5451" s="69">
        <v>66.111404418945313</v>
      </c>
      <c r="J5451" s="64">
        <v>0</v>
      </c>
    </row>
    <row r="5452" spans="1:10" x14ac:dyDescent="0.25">
      <c r="A5452" s="3" t="str">
        <f t="shared" si="85"/>
        <v>Load Control GroupSDP-NW7/9/2021 (5:50pm-8:55pm)3</v>
      </c>
      <c r="B5452" t="s">
        <v>71</v>
      </c>
      <c r="C5452" t="s">
        <v>115</v>
      </c>
      <c r="D5452" t="s">
        <v>171</v>
      </c>
      <c r="E5452" t="s">
        <v>176</v>
      </c>
      <c r="F5452" s="69">
        <v>10.068848609924316</v>
      </c>
      <c r="G5452" s="69">
        <v>10.051468849182129</v>
      </c>
      <c r="H5452" s="69">
        <v>0.24196255207061768</v>
      </c>
      <c r="I5452" s="69">
        <v>65.530082702636719</v>
      </c>
      <c r="J5452" s="64">
        <v>0</v>
      </c>
    </row>
    <row r="5453" spans="1:10" x14ac:dyDescent="0.25">
      <c r="A5453" s="3" t="str">
        <f t="shared" si="85"/>
        <v>Load Control GroupSDP-NW7/9/2021 (5:50pm-8:55pm)4</v>
      </c>
      <c r="B5453" t="s">
        <v>71</v>
      </c>
      <c r="C5453" t="s">
        <v>115</v>
      </c>
      <c r="D5453" t="s">
        <v>171</v>
      </c>
      <c r="E5453" t="s">
        <v>177</v>
      </c>
      <c r="F5453" s="69">
        <v>10.194721221923828</v>
      </c>
      <c r="G5453" s="69">
        <v>10.127067565917969</v>
      </c>
      <c r="H5453" s="69">
        <v>0.27045327425003052</v>
      </c>
      <c r="I5453" s="69">
        <v>64.661422729492188</v>
      </c>
      <c r="J5453" s="64">
        <v>0</v>
      </c>
    </row>
    <row r="5454" spans="1:10" x14ac:dyDescent="0.25">
      <c r="A5454" s="3" t="str">
        <f t="shared" si="85"/>
        <v>Load Control GroupSDP-NW7/9/2021 (5:50pm-8:55pm)5</v>
      </c>
      <c r="B5454" t="s">
        <v>71</v>
      </c>
      <c r="C5454" t="s">
        <v>115</v>
      </c>
      <c r="D5454" t="s">
        <v>171</v>
      </c>
      <c r="E5454" t="s">
        <v>178</v>
      </c>
      <c r="F5454" s="69">
        <v>10.920332908630371</v>
      </c>
      <c r="G5454" s="69">
        <v>10.65888786315918</v>
      </c>
      <c r="H5454" s="69">
        <v>0.31721419095993042</v>
      </c>
      <c r="I5454" s="69">
        <v>64.003761291503906</v>
      </c>
      <c r="J5454" s="64">
        <v>0</v>
      </c>
    </row>
    <row r="5455" spans="1:10" x14ac:dyDescent="0.25">
      <c r="A5455" s="3" t="str">
        <f t="shared" si="85"/>
        <v>Load Control GroupSDP-NW7/9/2021 (5:50pm-8:55pm)6</v>
      </c>
      <c r="B5455" t="s">
        <v>71</v>
      </c>
      <c r="C5455" t="s">
        <v>115</v>
      </c>
      <c r="D5455" t="s">
        <v>171</v>
      </c>
      <c r="E5455" t="s">
        <v>179</v>
      </c>
      <c r="F5455" s="69">
        <v>12.257135391235352</v>
      </c>
      <c r="G5455" s="69">
        <v>11.848403930664063</v>
      </c>
      <c r="H5455" s="69">
        <v>0.4318048357963562</v>
      </c>
      <c r="I5455" s="69">
        <v>63.584003448486328</v>
      </c>
      <c r="J5455" s="64">
        <v>0</v>
      </c>
    </row>
    <row r="5456" spans="1:10" x14ac:dyDescent="0.25">
      <c r="A5456" s="3" t="str">
        <f t="shared" si="85"/>
        <v>Load Control GroupSDP-NW7/9/2021 (5:50pm-8:55pm)7</v>
      </c>
      <c r="B5456" t="s">
        <v>71</v>
      </c>
      <c r="C5456" t="s">
        <v>115</v>
      </c>
      <c r="D5456" t="s">
        <v>171</v>
      </c>
      <c r="E5456" t="s">
        <v>180</v>
      </c>
      <c r="F5456" s="69">
        <v>14.772950172424316</v>
      </c>
      <c r="G5456" s="69">
        <v>14.1302490234375</v>
      </c>
      <c r="H5456" s="69">
        <v>0.73156297206878662</v>
      </c>
      <c r="I5456" s="69">
        <v>63.483089447021484</v>
      </c>
      <c r="J5456" s="64">
        <v>0</v>
      </c>
    </row>
    <row r="5457" spans="1:10" x14ac:dyDescent="0.25">
      <c r="A5457" s="3" t="str">
        <f t="shared" si="85"/>
        <v>Load Control GroupSDP-NW7/9/2021 (5:50pm-8:55pm)8</v>
      </c>
      <c r="B5457" t="s">
        <v>71</v>
      </c>
      <c r="C5457" t="s">
        <v>115</v>
      </c>
      <c r="D5457" t="s">
        <v>171</v>
      </c>
      <c r="E5457" t="s">
        <v>181</v>
      </c>
      <c r="F5457" s="69">
        <v>16.328634262084961</v>
      </c>
      <c r="G5457" s="69">
        <v>15.54189395904541</v>
      </c>
      <c r="H5457" s="69">
        <v>0.75908970832824707</v>
      </c>
      <c r="I5457" s="69">
        <v>63.715202331542969</v>
      </c>
      <c r="J5457" s="64">
        <v>0</v>
      </c>
    </row>
    <row r="5458" spans="1:10" x14ac:dyDescent="0.25">
      <c r="A5458" s="3" t="str">
        <f t="shared" si="85"/>
        <v>Load Control GroupSDP-NW7/9/2021 (5:50pm-8:55pm)9</v>
      </c>
      <c r="B5458" t="s">
        <v>71</v>
      </c>
      <c r="C5458" t="s">
        <v>115</v>
      </c>
      <c r="D5458" t="s">
        <v>171</v>
      </c>
      <c r="E5458" t="s">
        <v>182</v>
      </c>
      <c r="F5458" s="69">
        <v>17.941751480102539</v>
      </c>
      <c r="G5458" s="69">
        <v>17.649234771728516</v>
      </c>
      <c r="H5458" s="69">
        <v>0.78337943553924561</v>
      </c>
      <c r="I5458" s="69">
        <v>67.201057434082031</v>
      </c>
      <c r="J5458" s="64">
        <v>0</v>
      </c>
    </row>
    <row r="5459" spans="1:10" x14ac:dyDescent="0.25">
      <c r="A5459" s="3" t="str">
        <f t="shared" si="85"/>
        <v>Load Control GroupSDP-NW7/9/2021 (5:50pm-8:55pm)10</v>
      </c>
      <c r="B5459" t="s">
        <v>71</v>
      </c>
      <c r="C5459" t="s">
        <v>115</v>
      </c>
      <c r="D5459" t="s">
        <v>171</v>
      </c>
      <c r="E5459" t="s">
        <v>183</v>
      </c>
      <c r="F5459" s="69">
        <v>19.445272445678711</v>
      </c>
      <c r="G5459" s="69">
        <v>18.863460540771484</v>
      </c>
      <c r="H5459" s="69">
        <v>0.81210154294967651</v>
      </c>
      <c r="I5459" s="69">
        <v>71.431907653808594</v>
      </c>
      <c r="J5459" s="64">
        <v>0</v>
      </c>
    </row>
    <row r="5460" spans="1:10" x14ac:dyDescent="0.25">
      <c r="A5460" s="3" t="str">
        <f t="shared" si="85"/>
        <v>Load Control GroupSDP-NW7/9/2021 (5:50pm-8:55pm)11</v>
      </c>
      <c r="B5460" t="s">
        <v>71</v>
      </c>
      <c r="C5460" t="s">
        <v>115</v>
      </c>
      <c r="D5460" t="s">
        <v>171</v>
      </c>
      <c r="E5460" t="s">
        <v>184</v>
      </c>
      <c r="F5460" s="69">
        <v>20.614145278930664</v>
      </c>
      <c r="G5460" s="69">
        <v>20.129783630371094</v>
      </c>
      <c r="H5460" s="69">
        <v>0.71588295698165894</v>
      </c>
      <c r="I5460" s="69">
        <v>76.599998474121094</v>
      </c>
      <c r="J5460" s="64">
        <v>0</v>
      </c>
    </row>
    <row r="5461" spans="1:10" x14ac:dyDescent="0.25">
      <c r="A5461" s="3" t="str">
        <f t="shared" si="85"/>
        <v>Load Control GroupSDP-NW7/9/2021 (5:50pm-8:55pm)12</v>
      </c>
      <c r="B5461" t="s">
        <v>71</v>
      </c>
      <c r="C5461" t="s">
        <v>115</v>
      </c>
      <c r="D5461" t="s">
        <v>171</v>
      </c>
      <c r="E5461" t="s">
        <v>185</v>
      </c>
      <c r="F5461" s="69">
        <v>21.002813339233398</v>
      </c>
      <c r="G5461" s="69">
        <v>20.751707077026367</v>
      </c>
      <c r="H5461" s="69">
        <v>0.78289252519607544</v>
      </c>
      <c r="I5461" s="69">
        <v>80.01910400390625</v>
      </c>
      <c r="J5461" s="64">
        <v>0</v>
      </c>
    </row>
    <row r="5462" spans="1:10" x14ac:dyDescent="0.25">
      <c r="A5462" s="3" t="str">
        <f t="shared" si="85"/>
        <v>Load Control GroupSDP-NW7/9/2021 (5:50pm-8:55pm)13</v>
      </c>
      <c r="B5462" t="s">
        <v>71</v>
      </c>
      <c r="C5462" t="s">
        <v>115</v>
      </c>
      <c r="D5462" t="s">
        <v>171</v>
      </c>
      <c r="E5462" t="s">
        <v>186</v>
      </c>
      <c r="F5462" s="69">
        <v>20.439697265625</v>
      </c>
      <c r="G5462" s="69">
        <v>21.316001892089844</v>
      </c>
      <c r="H5462" s="69">
        <v>0.82286161184310913</v>
      </c>
      <c r="I5462" s="69">
        <v>80.430892944335938</v>
      </c>
      <c r="J5462" s="64">
        <v>0</v>
      </c>
    </row>
    <row r="5463" spans="1:10" x14ac:dyDescent="0.25">
      <c r="A5463" s="3" t="str">
        <f t="shared" si="85"/>
        <v>Load Control GroupSDP-NW7/9/2021 (5:50pm-8:55pm)14</v>
      </c>
      <c r="B5463" t="s">
        <v>71</v>
      </c>
      <c r="C5463" t="s">
        <v>115</v>
      </c>
      <c r="D5463" t="s">
        <v>171</v>
      </c>
      <c r="E5463" t="s">
        <v>187</v>
      </c>
      <c r="F5463" s="69">
        <v>19.914993286132813</v>
      </c>
      <c r="G5463" s="69">
        <v>21.287441253662109</v>
      </c>
      <c r="H5463" s="69">
        <v>0.56363224983215332</v>
      </c>
      <c r="I5463" s="69">
        <v>80.249794006347656</v>
      </c>
      <c r="J5463" s="64">
        <v>0</v>
      </c>
    </row>
    <row r="5464" spans="1:10" x14ac:dyDescent="0.25">
      <c r="A5464" s="3" t="str">
        <f t="shared" si="85"/>
        <v>Load Control GroupSDP-NW7/9/2021 (5:50pm-8:55pm)15</v>
      </c>
      <c r="B5464" t="s">
        <v>71</v>
      </c>
      <c r="C5464" t="s">
        <v>115</v>
      </c>
      <c r="D5464" t="s">
        <v>171</v>
      </c>
      <c r="E5464" t="s">
        <v>188</v>
      </c>
      <c r="F5464" s="69">
        <v>20.050632476806641</v>
      </c>
      <c r="G5464" s="69">
        <v>21.026514053344727</v>
      </c>
      <c r="H5464" s="69">
        <v>0.4866497814655304</v>
      </c>
      <c r="I5464" s="69">
        <v>80.665443420410156</v>
      </c>
      <c r="J5464" s="64">
        <v>0</v>
      </c>
    </row>
    <row r="5465" spans="1:10" x14ac:dyDescent="0.25">
      <c r="A5465" s="3" t="str">
        <f t="shared" si="85"/>
        <v>Load Control GroupSDP-NW7/9/2021 (5:50pm-8:55pm)16</v>
      </c>
      <c r="B5465" t="s">
        <v>71</v>
      </c>
      <c r="C5465" t="s">
        <v>115</v>
      </c>
      <c r="D5465" t="s">
        <v>171</v>
      </c>
      <c r="E5465" t="s">
        <v>189</v>
      </c>
      <c r="F5465" s="69">
        <v>21.535976409912109</v>
      </c>
      <c r="G5465" s="69">
        <v>20.560092926025391</v>
      </c>
      <c r="H5465" s="69">
        <v>0.48664972186088562</v>
      </c>
      <c r="I5465" s="69">
        <v>81.738212585449219</v>
      </c>
      <c r="J5465" s="64">
        <v>0</v>
      </c>
    </row>
    <row r="5466" spans="1:10" x14ac:dyDescent="0.25">
      <c r="A5466" s="3" t="str">
        <f t="shared" si="85"/>
        <v>Load Control GroupSDP-NW7/9/2021 (5:50pm-8:55pm)17</v>
      </c>
      <c r="B5466" t="s">
        <v>71</v>
      </c>
      <c r="C5466" t="s">
        <v>115</v>
      </c>
      <c r="D5466" t="s">
        <v>171</v>
      </c>
      <c r="E5466" t="s">
        <v>190</v>
      </c>
      <c r="F5466" s="69">
        <v>19.798948287963867</v>
      </c>
      <c r="G5466" s="69">
        <v>18.766372680664063</v>
      </c>
      <c r="H5466" s="69">
        <v>0.61988288164138794</v>
      </c>
      <c r="I5466" s="69">
        <v>82.644515991210938</v>
      </c>
      <c r="J5466" s="64">
        <v>0</v>
      </c>
    </row>
    <row r="5467" spans="1:10" x14ac:dyDescent="0.25">
      <c r="A5467" s="3" t="str">
        <f t="shared" si="85"/>
        <v>Load Control GroupSDP-NW7/9/2021 (5:50pm-8:55pm)18</v>
      </c>
      <c r="B5467" t="s">
        <v>71</v>
      </c>
      <c r="C5467" t="s">
        <v>115</v>
      </c>
      <c r="D5467" t="s">
        <v>171</v>
      </c>
      <c r="E5467" t="s">
        <v>191</v>
      </c>
      <c r="F5467" s="69">
        <v>17.690908432006836</v>
      </c>
      <c r="G5467" s="69">
        <v>16.921640396118164</v>
      </c>
      <c r="H5467" s="69">
        <v>0.63674229383468628</v>
      </c>
      <c r="I5467" s="69">
        <v>82.732315063476563</v>
      </c>
      <c r="J5467" s="64">
        <v>0</v>
      </c>
    </row>
    <row r="5468" spans="1:10" x14ac:dyDescent="0.25">
      <c r="A5468" s="3" t="str">
        <f t="shared" si="85"/>
        <v>Load Control GroupSDP-NW7/9/2021 (5:50pm-8:55pm)19</v>
      </c>
      <c r="B5468" t="s">
        <v>71</v>
      </c>
      <c r="C5468" t="s">
        <v>115</v>
      </c>
      <c r="D5468" t="s">
        <v>171</v>
      </c>
      <c r="E5468" t="s">
        <v>192</v>
      </c>
      <c r="F5468" s="69">
        <v>15.80147647857666</v>
      </c>
      <c r="G5468" s="69">
        <v>14.45643138885498</v>
      </c>
      <c r="H5468" s="69">
        <v>0.50079542398452759</v>
      </c>
      <c r="I5468" s="69">
        <v>81.62744140625</v>
      </c>
      <c r="J5468" s="64">
        <v>0</v>
      </c>
    </row>
    <row r="5469" spans="1:10" x14ac:dyDescent="0.25">
      <c r="A5469" s="3" t="str">
        <f t="shared" si="85"/>
        <v>Load Control GroupSDP-NW7/9/2021 (5:50pm-8:55pm)20</v>
      </c>
      <c r="B5469" t="s">
        <v>71</v>
      </c>
      <c r="C5469" t="s">
        <v>115</v>
      </c>
      <c r="D5469" t="s">
        <v>171</v>
      </c>
      <c r="E5469" t="s">
        <v>193</v>
      </c>
      <c r="F5469" s="69">
        <v>14.85225772857666</v>
      </c>
      <c r="G5469" s="69">
        <v>14.128464698791504</v>
      </c>
      <c r="H5469" s="69">
        <v>0.45654138922691345</v>
      </c>
      <c r="I5469" s="69">
        <v>77.928657531738281</v>
      </c>
      <c r="J5469" s="64">
        <v>0</v>
      </c>
    </row>
    <row r="5470" spans="1:10" x14ac:dyDescent="0.25">
      <c r="A5470" s="3" t="str">
        <f t="shared" si="85"/>
        <v>Load Control GroupSDP-NW7/9/2021 (5:50pm-8:55pm)21</v>
      </c>
      <c r="B5470" t="s">
        <v>71</v>
      </c>
      <c r="C5470" t="s">
        <v>115</v>
      </c>
      <c r="D5470" t="s">
        <v>171</v>
      </c>
      <c r="E5470" t="s">
        <v>194</v>
      </c>
      <c r="F5470" s="69">
        <v>15.374848365783691</v>
      </c>
      <c r="G5470" s="69">
        <v>14.265615463256836</v>
      </c>
      <c r="H5470" s="69">
        <v>0.43531543016433716</v>
      </c>
      <c r="I5470" s="69">
        <v>73.765243530273438</v>
      </c>
      <c r="J5470" s="64">
        <v>0</v>
      </c>
    </row>
    <row r="5471" spans="1:10" x14ac:dyDescent="0.25">
      <c r="A5471" s="3" t="str">
        <f t="shared" si="85"/>
        <v>Load Control GroupSDP-NW7/9/2021 (5:50pm-8:55pm)22</v>
      </c>
      <c r="B5471" t="s">
        <v>71</v>
      </c>
      <c r="C5471" t="s">
        <v>115</v>
      </c>
      <c r="D5471" t="s">
        <v>171</v>
      </c>
      <c r="E5471" t="s">
        <v>195</v>
      </c>
      <c r="F5471" s="69">
        <v>14.08202075958252</v>
      </c>
      <c r="G5471" s="69">
        <v>13.632190704345703</v>
      </c>
      <c r="H5471" s="69">
        <v>0.52541935443878174</v>
      </c>
      <c r="I5471" s="69">
        <v>70.360832214355469</v>
      </c>
      <c r="J5471" s="64">
        <v>0</v>
      </c>
    </row>
    <row r="5472" spans="1:10" x14ac:dyDescent="0.25">
      <c r="A5472" s="3" t="str">
        <f t="shared" si="85"/>
        <v>Load Control GroupSDP-NW7/9/2021 (5:50pm-8:55pm)23</v>
      </c>
      <c r="B5472" t="s">
        <v>71</v>
      </c>
      <c r="C5472" t="s">
        <v>115</v>
      </c>
      <c r="D5472" t="s">
        <v>171</v>
      </c>
      <c r="E5472" t="s">
        <v>196</v>
      </c>
      <c r="F5472" s="69">
        <v>12.61778450012207</v>
      </c>
      <c r="G5472" s="69">
        <v>12.358037948608398</v>
      </c>
      <c r="H5472" s="69">
        <v>0.3518235981464386</v>
      </c>
      <c r="I5472" s="69">
        <v>69.494979858398438</v>
      </c>
      <c r="J5472" s="64">
        <v>0</v>
      </c>
    </row>
    <row r="5473" spans="1:10" x14ac:dyDescent="0.25">
      <c r="A5473" s="3" t="str">
        <f t="shared" si="85"/>
        <v>Load Control GroupSDP-NW7/9/2021 (5:50pm-8:55pm)24</v>
      </c>
      <c r="B5473" t="s">
        <v>71</v>
      </c>
      <c r="C5473" t="s">
        <v>115</v>
      </c>
      <c r="D5473" t="s">
        <v>171</v>
      </c>
      <c r="E5473" t="s">
        <v>197</v>
      </c>
      <c r="F5473" s="69">
        <v>11.747156143188477</v>
      </c>
      <c r="G5473" s="69">
        <v>11.348007202148438</v>
      </c>
      <c r="H5473" s="69">
        <v>0.45381146669387817</v>
      </c>
      <c r="I5473" s="69">
        <v>68.993011474609375</v>
      </c>
      <c r="J5473" s="64">
        <v>0</v>
      </c>
    </row>
    <row r="5474" spans="1:10" x14ac:dyDescent="0.25">
      <c r="A5474" s="3" t="str">
        <f t="shared" si="85"/>
        <v>Load Control GroupSDP-NW8/27/2021 (5:00pm-6:00pm)1</v>
      </c>
      <c r="B5474" t="s">
        <v>71</v>
      </c>
      <c r="C5474" t="s">
        <v>115</v>
      </c>
      <c r="D5474" t="s">
        <v>172</v>
      </c>
      <c r="E5474" t="s">
        <v>174</v>
      </c>
      <c r="F5474" s="69">
        <v>11.709024429321289</v>
      </c>
      <c r="G5474" s="69">
        <v>12.33146858215332</v>
      </c>
      <c r="H5474" s="69">
        <v>0.81826823949813843</v>
      </c>
      <c r="I5474" s="69">
        <v>62.505817413330078</v>
      </c>
      <c r="J5474" s="64">
        <v>0</v>
      </c>
    </row>
    <row r="5475" spans="1:10" x14ac:dyDescent="0.25">
      <c r="A5475" s="3" t="str">
        <f t="shared" si="85"/>
        <v>Load Control GroupSDP-NW8/27/2021 (5:00pm-6:00pm)2</v>
      </c>
      <c r="B5475" t="s">
        <v>71</v>
      </c>
      <c r="C5475" t="s">
        <v>115</v>
      </c>
      <c r="D5475" t="s">
        <v>172</v>
      </c>
      <c r="E5475" t="s">
        <v>175</v>
      </c>
      <c r="F5475" s="69">
        <v>11.538533210754395</v>
      </c>
      <c r="G5475" s="69">
        <v>11.845705986022949</v>
      </c>
      <c r="H5475" s="69">
        <v>0.68135344982147217</v>
      </c>
      <c r="I5475" s="69">
        <v>60.903797149658203</v>
      </c>
      <c r="J5475" s="64">
        <v>0</v>
      </c>
    </row>
    <row r="5476" spans="1:10" x14ac:dyDescent="0.25">
      <c r="A5476" s="3" t="str">
        <f t="shared" si="85"/>
        <v>Load Control GroupSDP-NW8/27/2021 (5:00pm-6:00pm)3</v>
      </c>
      <c r="B5476" t="s">
        <v>71</v>
      </c>
      <c r="C5476" t="s">
        <v>115</v>
      </c>
      <c r="D5476" t="s">
        <v>172</v>
      </c>
      <c r="E5476" t="s">
        <v>176</v>
      </c>
      <c r="F5476" s="69">
        <v>11.11966609954834</v>
      </c>
      <c r="G5476" s="69">
        <v>11.127245903015137</v>
      </c>
      <c r="H5476" s="69">
        <v>0.40867036581039429</v>
      </c>
      <c r="I5476" s="69">
        <v>59.467838287353516</v>
      </c>
      <c r="J5476" s="64">
        <v>0</v>
      </c>
    </row>
    <row r="5477" spans="1:10" x14ac:dyDescent="0.25">
      <c r="A5477" s="3" t="str">
        <f t="shared" si="85"/>
        <v>Load Control GroupSDP-NW8/27/2021 (5:00pm-6:00pm)4</v>
      </c>
      <c r="B5477" t="s">
        <v>71</v>
      </c>
      <c r="C5477" t="s">
        <v>115</v>
      </c>
      <c r="D5477" t="s">
        <v>172</v>
      </c>
      <c r="E5477" t="s">
        <v>177</v>
      </c>
      <c r="F5477" s="69">
        <v>11.1143798828125</v>
      </c>
      <c r="G5477" s="69">
        <v>10.908331871032715</v>
      </c>
      <c r="H5477" s="69">
        <v>0.53244274854660034</v>
      </c>
      <c r="I5477" s="69">
        <v>58.274570465087891</v>
      </c>
      <c r="J5477" s="64">
        <v>0</v>
      </c>
    </row>
    <row r="5478" spans="1:10" x14ac:dyDescent="0.25">
      <c r="A5478" s="3" t="str">
        <f t="shared" si="85"/>
        <v>Load Control GroupSDP-NW8/27/2021 (5:00pm-6:00pm)5</v>
      </c>
      <c r="B5478" t="s">
        <v>71</v>
      </c>
      <c r="C5478" t="s">
        <v>115</v>
      </c>
      <c r="D5478" t="s">
        <v>172</v>
      </c>
      <c r="E5478" t="s">
        <v>178</v>
      </c>
      <c r="F5478" s="69">
        <v>12.123516082763672</v>
      </c>
      <c r="G5478" s="69">
        <v>11.548192977905273</v>
      </c>
      <c r="H5478" s="69">
        <v>0.53887689113616943</v>
      </c>
      <c r="I5478" s="69">
        <v>57.748611450195313</v>
      </c>
      <c r="J5478" s="64">
        <v>0</v>
      </c>
    </row>
    <row r="5479" spans="1:10" x14ac:dyDescent="0.25">
      <c r="A5479" s="3" t="str">
        <f t="shared" si="85"/>
        <v>Load Control GroupSDP-NW8/27/2021 (5:00pm-6:00pm)6</v>
      </c>
      <c r="B5479" t="s">
        <v>71</v>
      </c>
      <c r="C5479" t="s">
        <v>115</v>
      </c>
      <c r="D5479" t="s">
        <v>172</v>
      </c>
      <c r="E5479" t="s">
        <v>179</v>
      </c>
      <c r="F5479" s="69">
        <v>13.461698532104492</v>
      </c>
      <c r="G5479" s="69">
        <v>12.7742919921875</v>
      </c>
      <c r="H5479" s="69">
        <v>0.58355993032455444</v>
      </c>
      <c r="I5479" s="69">
        <v>56.478225708007813</v>
      </c>
      <c r="J5479" s="64">
        <v>0</v>
      </c>
    </row>
    <row r="5480" spans="1:10" x14ac:dyDescent="0.25">
      <c r="A5480" s="3" t="str">
        <f t="shared" si="85"/>
        <v>Load Control GroupSDP-NW8/27/2021 (5:00pm-6:00pm)7</v>
      </c>
      <c r="B5480" t="s">
        <v>71</v>
      </c>
      <c r="C5480" t="s">
        <v>115</v>
      </c>
      <c r="D5480" t="s">
        <v>172</v>
      </c>
      <c r="E5480" t="s">
        <v>180</v>
      </c>
      <c r="F5480" s="69">
        <v>14.770960807800293</v>
      </c>
      <c r="G5480" s="69">
        <v>15.716160774230957</v>
      </c>
      <c r="H5480" s="69">
        <v>0.7163550853729248</v>
      </c>
      <c r="I5480" s="69">
        <v>55.908836364746094</v>
      </c>
      <c r="J5480" s="64">
        <v>0</v>
      </c>
    </row>
    <row r="5481" spans="1:10" x14ac:dyDescent="0.25">
      <c r="A5481" s="3" t="str">
        <f t="shared" si="85"/>
        <v>Load Control GroupSDP-NW8/27/2021 (5:00pm-6:00pm)8</v>
      </c>
      <c r="B5481" t="s">
        <v>71</v>
      </c>
      <c r="C5481" t="s">
        <v>115</v>
      </c>
      <c r="D5481" t="s">
        <v>172</v>
      </c>
      <c r="E5481" t="s">
        <v>181</v>
      </c>
      <c r="F5481" s="69">
        <v>17.811656951904297</v>
      </c>
      <c r="G5481" s="69">
        <v>18.913721084594727</v>
      </c>
      <c r="H5481" s="69">
        <v>0.69726872444152832</v>
      </c>
      <c r="I5481" s="69">
        <v>56.156917572021484</v>
      </c>
      <c r="J5481" s="64">
        <v>0</v>
      </c>
    </row>
    <row r="5482" spans="1:10" x14ac:dyDescent="0.25">
      <c r="A5482" s="3" t="str">
        <f t="shared" si="85"/>
        <v>Load Control GroupSDP-NW8/27/2021 (5:00pm-6:00pm)9</v>
      </c>
      <c r="B5482" t="s">
        <v>71</v>
      </c>
      <c r="C5482" t="s">
        <v>115</v>
      </c>
      <c r="D5482" t="s">
        <v>172</v>
      </c>
      <c r="E5482" t="s">
        <v>182</v>
      </c>
      <c r="F5482" s="69">
        <v>23.748111724853516</v>
      </c>
      <c r="G5482" s="69">
        <v>24.719148635864258</v>
      </c>
      <c r="H5482" s="69">
        <v>0.83892476558685303</v>
      </c>
      <c r="I5482" s="69">
        <v>59.999835968017578</v>
      </c>
      <c r="J5482" s="64">
        <v>0</v>
      </c>
    </row>
    <row r="5483" spans="1:10" x14ac:dyDescent="0.25">
      <c r="A5483" s="3" t="str">
        <f t="shared" si="85"/>
        <v>Load Control GroupSDP-NW8/27/2021 (5:00pm-6:00pm)10</v>
      </c>
      <c r="B5483" t="s">
        <v>71</v>
      </c>
      <c r="C5483" t="s">
        <v>115</v>
      </c>
      <c r="D5483" t="s">
        <v>172</v>
      </c>
      <c r="E5483" t="s">
        <v>183</v>
      </c>
      <c r="F5483" s="69">
        <v>28.181375503540039</v>
      </c>
      <c r="G5483" s="69">
        <v>29.378511428833008</v>
      </c>
      <c r="H5483" s="69">
        <v>0.82809430360794067</v>
      </c>
      <c r="I5483" s="69">
        <v>67.740203857421875</v>
      </c>
      <c r="J5483" s="64">
        <v>0</v>
      </c>
    </row>
    <row r="5484" spans="1:10" x14ac:dyDescent="0.25">
      <c r="A5484" s="3" t="str">
        <f t="shared" si="85"/>
        <v>Load Control GroupSDP-NW8/27/2021 (5:00pm-6:00pm)11</v>
      </c>
      <c r="B5484" t="s">
        <v>71</v>
      </c>
      <c r="C5484" t="s">
        <v>115</v>
      </c>
      <c r="D5484" t="s">
        <v>172</v>
      </c>
      <c r="E5484" t="s">
        <v>184</v>
      </c>
      <c r="F5484" s="69">
        <v>32.737514495849609</v>
      </c>
      <c r="G5484" s="69">
        <v>33.540805816650391</v>
      </c>
      <c r="H5484" s="69">
        <v>0.86660730838775635</v>
      </c>
      <c r="I5484" s="69">
        <v>73.188552856445313</v>
      </c>
      <c r="J5484" s="64">
        <v>0</v>
      </c>
    </row>
    <row r="5485" spans="1:10" x14ac:dyDescent="0.25">
      <c r="A5485" s="3" t="str">
        <f t="shared" si="85"/>
        <v>Load Control GroupSDP-NW8/27/2021 (5:00pm-6:00pm)12</v>
      </c>
      <c r="B5485" t="s">
        <v>71</v>
      </c>
      <c r="C5485" t="s">
        <v>115</v>
      </c>
      <c r="D5485" t="s">
        <v>172</v>
      </c>
      <c r="E5485" t="s">
        <v>185</v>
      </c>
      <c r="F5485" s="69">
        <v>37.035293579101563</v>
      </c>
      <c r="G5485" s="69">
        <v>37.271579742431641</v>
      </c>
      <c r="H5485" s="69">
        <v>0.95573318004608154</v>
      </c>
      <c r="I5485" s="69">
        <v>77.577064514160156</v>
      </c>
      <c r="J5485" s="64">
        <v>0</v>
      </c>
    </row>
    <row r="5486" spans="1:10" x14ac:dyDescent="0.25">
      <c r="A5486" s="3" t="str">
        <f t="shared" si="85"/>
        <v>Load Control GroupSDP-NW8/27/2021 (5:00pm-6:00pm)13</v>
      </c>
      <c r="B5486" t="s">
        <v>71</v>
      </c>
      <c r="C5486" t="s">
        <v>115</v>
      </c>
      <c r="D5486" t="s">
        <v>172</v>
      </c>
      <c r="E5486" t="s">
        <v>186</v>
      </c>
      <c r="F5486" s="69">
        <v>38.40374755859375</v>
      </c>
      <c r="G5486" s="69">
        <v>38.427387237548828</v>
      </c>
      <c r="H5486" s="69">
        <v>0.74129331111907959</v>
      </c>
      <c r="I5486" s="69">
        <v>79.575714111328125</v>
      </c>
      <c r="J5486" s="64">
        <v>0</v>
      </c>
    </row>
    <row r="5487" spans="1:10" x14ac:dyDescent="0.25">
      <c r="A5487" s="3" t="str">
        <f t="shared" si="85"/>
        <v>Load Control GroupSDP-NW8/27/2021 (5:00pm-6:00pm)14</v>
      </c>
      <c r="B5487" t="s">
        <v>71</v>
      </c>
      <c r="C5487" t="s">
        <v>115</v>
      </c>
      <c r="D5487" t="s">
        <v>172</v>
      </c>
      <c r="E5487" t="s">
        <v>187</v>
      </c>
      <c r="F5487" s="69">
        <v>40.385837554931641</v>
      </c>
      <c r="G5487" s="69">
        <v>40.407478332519531</v>
      </c>
      <c r="H5487" s="69">
        <v>0.70818203687667847</v>
      </c>
      <c r="I5487" s="69">
        <v>81.126655578613281</v>
      </c>
      <c r="J5487" s="64">
        <v>0</v>
      </c>
    </row>
    <row r="5488" spans="1:10" x14ac:dyDescent="0.25">
      <c r="A5488" s="3" t="str">
        <f t="shared" si="85"/>
        <v>Load Control GroupSDP-NW8/27/2021 (5:00pm-6:00pm)15</v>
      </c>
      <c r="B5488" t="s">
        <v>71</v>
      </c>
      <c r="C5488" t="s">
        <v>115</v>
      </c>
      <c r="D5488" t="s">
        <v>172</v>
      </c>
      <c r="E5488" t="s">
        <v>188</v>
      </c>
      <c r="F5488" s="69">
        <v>39.735027313232422</v>
      </c>
      <c r="G5488" s="69">
        <v>39.854091644287109</v>
      </c>
      <c r="H5488" s="69">
        <v>0.36694991588592529</v>
      </c>
      <c r="I5488" s="69">
        <v>81.233573913574219</v>
      </c>
      <c r="J5488" s="64">
        <v>0</v>
      </c>
    </row>
    <row r="5489" spans="1:10" x14ac:dyDescent="0.25">
      <c r="A5489" s="3" t="str">
        <f t="shared" si="85"/>
        <v>Load Control GroupSDP-NW8/27/2021 (5:00pm-6:00pm)16</v>
      </c>
      <c r="B5489" t="s">
        <v>71</v>
      </c>
      <c r="C5489" t="s">
        <v>115</v>
      </c>
      <c r="D5489" t="s">
        <v>172</v>
      </c>
      <c r="E5489" t="s">
        <v>189</v>
      </c>
      <c r="F5489" s="69">
        <v>35.147953033447266</v>
      </c>
      <c r="G5489" s="69">
        <v>35.028888702392578</v>
      </c>
      <c r="H5489" s="69">
        <v>0.36694991588592529</v>
      </c>
      <c r="I5489" s="69">
        <v>81.010734558105469</v>
      </c>
      <c r="J5489" s="64">
        <v>0</v>
      </c>
    </row>
    <row r="5490" spans="1:10" x14ac:dyDescent="0.25">
      <c r="A5490" s="3" t="str">
        <f t="shared" si="85"/>
        <v>Load Control GroupSDP-NW8/27/2021 (5:00pm-6:00pm)17</v>
      </c>
      <c r="B5490" t="s">
        <v>71</v>
      </c>
      <c r="C5490" t="s">
        <v>115</v>
      </c>
      <c r="D5490" t="s">
        <v>172</v>
      </c>
      <c r="E5490" t="s">
        <v>190</v>
      </c>
      <c r="F5490" s="69">
        <v>29.090593338012695</v>
      </c>
      <c r="G5490" s="69">
        <v>28.595830917358398</v>
      </c>
      <c r="H5490" s="69">
        <v>0.81755781173706055</v>
      </c>
      <c r="I5490" s="69">
        <v>80.148078918457031</v>
      </c>
      <c r="J5490" s="64">
        <v>0</v>
      </c>
    </row>
    <row r="5491" spans="1:10" x14ac:dyDescent="0.25">
      <c r="A5491" s="3" t="str">
        <f t="shared" si="85"/>
        <v>Load Control GroupSDP-NW8/27/2021 (5:00pm-6:00pm)18</v>
      </c>
      <c r="B5491" t="s">
        <v>71</v>
      </c>
      <c r="C5491" t="s">
        <v>115</v>
      </c>
      <c r="D5491" t="s">
        <v>172</v>
      </c>
      <c r="E5491" t="s">
        <v>191</v>
      </c>
      <c r="F5491" s="69">
        <v>23.405685424804688</v>
      </c>
      <c r="G5491" s="69">
        <v>21.23597526550293</v>
      </c>
      <c r="H5491" s="69">
        <v>0.94225621223449707</v>
      </c>
      <c r="I5491" s="69">
        <v>79.232063293457031</v>
      </c>
      <c r="J5491" s="64">
        <v>0</v>
      </c>
    </row>
    <row r="5492" spans="1:10" x14ac:dyDescent="0.25">
      <c r="A5492" s="3" t="str">
        <f t="shared" si="85"/>
        <v>Load Control GroupSDP-NW8/27/2021 (5:00pm-6:00pm)19</v>
      </c>
      <c r="B5492" t="s">
        <v>71</v>
      </c>
      <c r="C5492" t="s">
        <v>115</v>
      </c>
      <c r="D5492" t="s">
        <v>172</v>
      </c>
      <c r="E5492" t="s">
        <v>192</v>
      </c>
      <c r="F5492" s="69">
        <v>19.919879913330078</v>
      </c>
      <c r="G5492" s="69">
        <v>19.525440216064453</v>
      </c>
      <c r="H5492" s="69">
        <v>0.90302503108978271</v>
      </c>
      <c r="I5492" s="69">
        <v>77.4351806640625</v>
      </c>
      <c r="J5492" s="64">
        <v>0</v>
      </c>
    </row>
    <row r="5493" spans="1:10" x14ac:dyDescent="0.25">
      <c r="A5493" s="3" t="str">
        <f t="shared" si="85"/>
        <v>Load Control GroupSDP-NW8/27/2021 (5:00pm-6:00pm)20</v>
      </c>
      <c r="B5493" t="s">
        <v>71</v>
      </c>
      <c r="C5493" t="s">
        <v>115</v>
      </c>
      <c r="D5493" t="s">
        <v>172</v>
      </c>
      <c r="E5493" t="s">
        <v>193</v>
      </c>
      <c r="F5493" s="69">
        <v>18.594310760498047</v>
      </c>
      <c r="G5493" s="69">
        <v>18.378732681274414</v>
      </c>
      <c r="H5493" s="69">
        <v>0.86882662773132324</v>
      </c>
      <c r="I5493" s="69">
        <v>74.089591979980469</v>
      </c>
      <c r="J5493" s="64">
        <v>0</v>
      </c>
    </row>
    <row r="5494" spans="1:10" x14ac:dyDescent="0.25">
      <c r="A5494" s="3" t="str">
        <f t="shared" si="85"/>
        <v>Load Control GroupSDP-NW8/27/2021 (5:00pm-6:00pm)21</v>
      </c>
      <c r="B5494" t="s">
        <v>71</v>
      </c>
      <c r="C5494" t="s">
        <v>115</v>
      </c>
      <c r="D5494" t="s">
        <v>172</v>
      </c>
      <c r="E5494" t="s">
        <v>194</v>
      </c>
      <c r="F5494" s="69">
        <v>17.515216827392578</v>
      </c>
      <c r="G5494" s="69">
        <v>17.366809844970703</v>
      </c>
      <c r="H5494" s="69">
        <v>0.84930270910263062</v>
      </c>
      <c r="I5494" s="69">
        <v>69.194511413574219</v>
      </c>
      <c r="J5494" s="64">
        <v>0</v>
      </c>
    </row>
    <row r="5495" spans="1:10" x14ac:dyDescent="0.25">
      <c r="A5495" s="3" t="str">
        <f t="shared" si="85"/>
        <v>Load Control GroupSDP-NW8/27/2021 (5:00pm-6:00pm)22</v>
      </c>
      <c r="B5495" t="s">
        <v>71</v>
      </c>
      <c r="C5495" t="s">
        <v>115</v>
      </c>
      <c r="D5495" t="s">
        <v>172</v>
      </c>
      <c r="E5495" t="s">
        <v>195</v>
      </c>
      <c r="F5495" s="69">
        <v>15.589704513549805</v>
      </c>
      <c r="G5495" s="69">
        <v>15.781514167785645</v>
      </c>
      <c r="H5495" s="69">
        <v>0.80538433790206909</v>
      </c>
      <c r="I5495" s="69">
        <v>66.083282470703125</v>
      </c>
      <c r="J5495" s="64">
        <v>0</v>
      </c>
    </row>
    <row r="5496" spans="1:10" x14ac:dyDescent="0.25">
      <c r="A5496" s="3" t="str">
        <f t="shared" si="85"/>
        <v>Load Control GroupSDP-NW8/27/2021 (5:00pm-6:00pm)23</v>
      </c>
      <c r="B5496" t="s">
        <v>71</v>
      </c>
      <c r="C5496" t="s">
        <v>115</v>
      </c>
      <c r="D5496" t="s">
        <v>172</v>
      </c>
      <c r="E5496" t="s">
        <v>196</v>
      </c>
      <c r="F5496" s="69">
        <v>13.736303329467773</v>
      </c>
      <c r="G5496" s="69">
        <v>14.047357559204102</v>
      </c>
      <c r="H5496" s="69">
        <v>0.7013586163520813</v>
      </c>
      <c r="I5496" s="69">
        <v>63.78887939453125</v>
      </c>
      <c r="J5496" s="64">
        <v>0</v>
      </c>
    </row>
    <row r="5497" spans="1:10" x14ac:dyDescent="0.25">
      <c r="A5497" s="3" t="str">
        <f t="shared" si="85"/>
        <v>Load Control GroupSDP-NW8/27/2021 (5:00pm-6:00pm)24</v>
      </c>
      <c r="B5497" t="s">
        <v>71</v>
      </c>
      <c r="C5497" t="s">
        <v>115</v>
      </c>
      <c r="D5497" t="s">
        <v>172</v>
      </c>
      <c r="E5497" t="s">
        <v>197</v>
      </c>
      <c r="F5497" s="69">
        <v>13.037325859069824</v>
      </c>
      <c r="G5497" s="69">
        <v>12.743408203125</v>
      </c>
      <c r="H5497" s="69">
        <v>0.67471379041671753</v>
      </c>
      <c r="I5497" s="69">
        <v>62.366287231445313</v>
      </c>
      <c r="J5497" s="64">
        <v>0</v>
      </c>
    </row>
    <row r="5498" spans="1:10" x14ac:dyDescent="0.25">
      <c r="A5498" s="3" t="str">
        <f t="shared" si="85"/>
        <v>Load Control GroupSDP-NW9/9/2021 (3:58pm-5:00pm)1</v>
      </c>
      <c r="B5498" t="s">
        <v>71</v>
      </c>
      <c r="C5498" t="s">
        <v>115</v>
      </c>
      <c r="D5498" t="s">
        <v>173</v>
      </c>
      <c r="E5498" t="s">
        <v>174</v>
      </c>
      <c r="F5498" s="69">
        <v>12.256011962890625</v>
      </c>
      <c r="G5498" s="69">
        <v>12.41121768951416</v>
      </c>
      <c r="H5498" s="69">
        <v>0.28942003846168518</v>
      </c>
      <c r="I5498" s="69">
        <v>61.119735717773438</v>
      </c>
      <c r="J5498" s="64">
        <v>0</v>
      </c>
    </row>
    <row r="5499" spans="1:10" x14ac:dyDescent="0.25">
      <c r="A5499" s="3" t="str">
        <f t="shared" si="85"/>
        <v>Load Control GroupSDP-NW9/9/2021 (3:58pm-5:00pm)2</v>
      </c>
      <c r="B5499" t="s">
        <v>71</v>
      </c>
      <c r="C5499" t="s">
        <v>115</v>
      </c>
      <c r="D5499" t="s">
        <v>173</v>
      </c>
      <c r="E5499" t="s">
        <v>175</v>
      </c>
      <c r="F5499" s="69">
        <v>11.935602188110352</v>
      </c>
      <c r="G5499" s="69">
        <v>12.158720016479492</v>
      </c>
      <c r="H5499" s="69">
        <v>0.28176015615463257</v>
      </c>
      <c r="I5499" s="69">
        <v>61.696094512939453</v>
      </c>
      <c r="J5499" s="64">
        <v>0</v>
      </c>
    </row>
    <row r="5500" spans="1:10" x14ac:dyDescent="0.25">
      <c r="A5500" s="3" t="str">
        <f t="shared" si="85"/>
        <v>Load Control GroupSDP-NW9/9/2021 (3:58pm-5:00pm)3</v>
      </c>
      <c r="B5500" t="s">
        <v>71</v>
      </c>
      <c r="C5500" t="s">
        <v>115</v>
      </c>
      <c r="D5500" t="s">
        <v>173</v>
      </c>
      <c r="E5500" t="s">
        <v>176</v>
      </c>
      <c r="F5500" s="69">
        <v>11.003514289855957</v>
      </c>
      <c r="G5500" s="69">
        <v>11.263424873352051</v>
      </c>
      <c r="H5500" s="69">
        <v>0.31064364314079285</v>
      </c>
      <c r="I5500" s="69">
        <v>61.693290710449219</v>
      </c>
      <c r="J5500" s="64">
        <v>0</v>
      </c>
    </row>
    <row r="5501" spans="1:10" x14ac:dyDescent="0.25">
      <c r="A5501" s="3" t="str">
        <f t="shared" si="85"/>
        <v>Load Control GroupSDP-NW9/9/2021 (3:58pm-5:00pm)4</v>
      </c>
      <c r="B5501" t="s">
        <v>71</v>
      </c>
      <c r="C5501" t="s">
        <v>115</v>
      </c>
      <c r="D5501" t="s">
        <v>173</v>
      </c>
      <c r="E5501" t="s">
        <v>177</v>
      </c>
      <c r="F5501" s="69">
        <v>11.173125267028809</v>
      </c>
      <c r="G5501" s="69">
        <v>11.413179397583008</v>
      </c>
      <c r="H5501" s="69">
        <v>0.31112691760063171</v>
      </c>
      <c r="I5501" s="69">
        <v>61.544048309326172</v>
      </c>
      <c r="J5501" s="64">
        <v>0</v>
      </c>
    </row>
    <row r="5502" spans="1:10" x14ac:dyDescent="0.25">
      <c r="A5502" s="3" t="str">
        <f t="shared" si="85"/>
        <v>Load Control GroupSDP-NW9/9/2021 (3:58pm-5:00pm)5</v>
      </c>
      <c r="B5502" t="s">
        <v>71</v>
      </c>
      <c r="C5502" t="s">
        <v>115</v>
      </c>
      <c r="D5502" t="s">
        <v>173</v>
      </c>
      <c r="E5502" t="s">
        <v>178</v>
      </c>
      <c r="F5502" s="69">
        <v>11.799295425415039</v>
      </c>
      <c r="G5502" s="69">
        <v>12.168683052062988</v>
      </c>
      <c r="H5502" s="69">
        <v>0.34073993563652039</v>
      </c>
      <c r="I5502" s="69">
        <v>61.745113372802734</v>
      </c>
      <c r="J5502" s="64">
        <v>0</v>
      </c>
    </row>
    <row r="5503" spans="1:10" x14ac:dyDescent="0.25">
      <c r="A5503" s="3" t="str">
        <f t="shared" si="85"/>
        <v>Load Control GroupSDP-NW9/9/2021 (3:58pm-5:00pm)6</v>
      </c>
      <c r="B5503" t="s">
        <v>71</v>
      </c>
      <c r="C5503" t="s">
        <v>115</v>
      </c>
      <c r="D5503" t="s">
        <v>173</v>
      </c>
      <c r="E5503" t="s">
        <v>179</v>
      </c>
      <c r="F5503" s="69">
        <v>13.895496368408203</v>
      </c>
      <c r="G5503" s="69">
        <v>13.938870429992676</v>
      </c>
      <c r="H5503" s="69">
        <v>0.44510537385940552</v>
      </c>
      <c r="I5503" s="69">
        <v>62.930877685546875</v>
      </c>
      <c r="J5503" s="64">
        <v>0</v>
      </c>
    </row>
    <row r="5504" spans="1:10" x14ac:dyDescent="0.25">
      <c r="A5504" s="3" t="str">
        <f t="shared" si="85"/>
        <v>Load Control GroupSDP-NW9/9/2021 (3:58pm-5:00pm)7</v>
      </c>
      <c r="B5504" t="s">
        <v>71</v>
      </c>
      <c r="C5504" t="s">
        <v>115</v>
      </c>
      <c r="D5504" t="s">
        <v>173</v>
      </c>
      <c r="E5504" t="s">
        <v>180</v>
      </c>
      <c r="F5504" s="69">
        <v>17.676383972167969</v>
      </c>
      <c r="G5504" s="69">
        <v>18.197746276855469</v>
      </c>
      <c r="H5504" s="69">
        <v>0.53514081239700317</v>
      </c>
      <c r="I5504" s="69">
        <v>63.440040588378906</v>
      </c>
      <c r="J5504" s="64">
        <v>0</v>
      </c>
    </row>
    <row r="5505" spans="1:10" x14ac:dyDescent="0.25">
      <c r="A5505" s="3" t="str">
        <f t="shared" si="85"/>
        <v>Load Control GroupSDP-NW9/9/2021 (3:58pm-5:00pm)8</v>
      </c>
      <c r="B5505" t="s">
        <v>71</v>
      </c>
      <c r="C5505" t="s">
        <v>115</v>
      </c>
      <c r="D5505" t="s">
        <v>173</v>
      </c>
      <c r="E5505" t="s">
        <v>181</v>
      </c>
      <c r="F5505" s="69">
        <v>21.053802490234375</v>
      </c>
      <c r="G5505" s="69">
        <v>21.722938537597656</v>
      </c>
      <c r="H5505" s="69">
        <v>0.62174618244171143</v>
      </c>
      <c r="I5505" s="69">
        <v>62.516399383544922</v>
      </c>
      <c r="J5505" s="64">
        <v>0</v>
      </c>
    </row>
    <row r="5506" spans="1:10" x14ac:dyDescent="0.25">
      <c r="A5506" s="3" t="str">
        <f t="shared" si="85"/>
        <v>Load Control GroupSDP-NW9/9/2021 (3:58pm-5:00pm)9</v>
      </c>
      <c r="B5506" t="s">
        <v>71</v>
      </c>
      <c r="C5506" t="s">
        <v>115</v>
      </c>
      <c r="D5506" t="s">
        <v>173</v>
      </c>
      <c r="E5506" t="s">
        <v>182</v>
      </c>
      <c r="F5506" s="69">
        <v>27.811935424804688</v>
      </c>
      <c r="G5506" s="69">
        <v>28.027734756469727</v>
      </c>
      <c r="H5506" s="69">
        <v>0.62622720003128052</v>
      </c>
      <c r="I5506" s="69">
        <v>61.601329803466797</v>
      </c>
      <c r="J5506" s="64">
        <v>0</v>
      </c>
    </row>
    <row r="5507" spans="1:10" x14ac:dyDescent="0.25">
      <c r="A5507" s="3" t="str">
        <f t="shared" ref="A5507:A5570" si="86">B5507&amp;C5507&amp;D5507&amp;E5507</f>
        <v>Load Control GroupSDP-NW9/9/2021 (3:58pm-5:00pm)10</v>
      </c>
      <c r="B5507" t="s">
        <v>71</v>
      </c>
      <c r="C5507" t="s">
        <v>115</v>
      </c>
      <c r="D5507" t="s">
        <v>173</v>
      </c>
      <c r="E5507" t="s">
        <v>183</v>
      </c>
      <c r="F5507" s="69">
        <v>32.984603881835938</v>
      </c>
      <c r="G5507" s="69">
        <v>31.971332550048828</v>
      </c>
      <c r="H5507" s="69">
        <v>0.62817668914794922</v>
      </c>
      <c r="I5507" s="69">
        <v>62.700653076171875</v>
      </c>
      <c r="J5507" s="64">
        <v>0</v>
      </c>
    </row>
    <row r="5508" spans="1:10" x14ac:dyDescent="0.25">
      <c r="A5508" s="3" t="str">
        <f t="shared" si="86"/>
        <v>Load Control GroupSDP-NW9/9/2021 (3:58pm-5:00pm)11</v>
      </c>
      <c r="B5508" t="s">
        <v>71</v>
      </c>
      <c r="C5508" t="s">
        <v>115</v>
      </c>
      <c r="D5508" t="s">
        <v>173</v>
      </c>
      <c r="E5508" t="s">
        <v>184</v>
      </c>
      <c r="F5508" s="69">
        <v>36.503883361816406</v>
      </c>
      <c r="G5508" s="69">
        <v>35.489204406738281</v>
      </c>
      <c r="H5508" s="69">
        <v>0.64768487215042114</v>
      </c>
      <c r="I5508" s="69">
        <v>67.442924499511719</v>
      </c>
      <c r="J5508" s="64">
        <v>0</v>
      </c>
    </row>
    <row r="5509" spans="1:10" x14ac:dyDescent="0.25">
      <c r="A5509" s="3" t="str">
        <f t="shared" si="86"/>
        <v>Load Control GroupSDP-NW9/9/2021 (3:58pm-5:00pm)12</v>
      </c>
      <c r="B5509" t="s">
        <v>71</v>
      </c>
      <c r="C5509" t="s">
        <v>115</v>
      </c>
      <c r="D5509" t="s">
        <v>173</v>
      </c>
      <c r="E5509" t="s">
        <v>185</v>
      </c>
      <c r="F5509" s="69">
        <v>39.211353302001953</v>
      </c>
      <c r="G5509" s="69">
        <v>39.241107940673828</v>
      </c>
      <c r="H5509" s="69">
        <v>0.60602772235870361</v>
      </c>
      <c r="I5509" s="69">
        <v>72.183967590332031</v>
      </c>
      <c r="J5509" s="64">
        <v>0</v>
      </c>
    </row>
    <row r="5510" spans="1:10" x14ac:dyDescent="0.25">
      <c r="A5510" s="3" t="str">
        <f t="shared" si="86"/>
        <v>Load Control GroupSDP-NW9/9/2021 (3:58pm-5:00pm)13</v>
      </c>
      <c r="B5510" t="s">
        <v>71</v>
      </c>
      <c r="C5510" t="s">
        <v>115</v>
      </c>
      <c r="D5510" t="s">
        <v>173</v>
      </c>
      <c r="E5510" t="s">
        <v>186</v>
      </c>
      <c r="F5510" s="69">
        <v>40.420768737792969</v>
      </c>
      <c r="G5510" s="69">
        <v>40.364017486572266</v>
      </c>
      <c r="H5510" s="69">
        <v>0.32224982976913452</v>
      </c>
      <c r="I5510" s="69">
        <v>75.036506652832031</v>
      </c>
      <c r="J5510" s="64">
        <v>0</v>
      </c>
    </row>
    <row r="5511" spans="1:10" x14ac:dyDescent="0.25">
      <c r="A5511" s="3" t="str">
        <f t="shared" si="86"/>
        <v>Load Control GroupSDP-NW9/9/2021 (3:58pm-5:00pm)14</v>
      </c>
      <c r="B5511" t="s">
        <v>71</v>
      </c>
      <c r="C5511" t="s">
        <v>115</v>
      </c>
      <c r="D5511" t="s">
        <v>173</v>
      </c>
      <c r="E5511" t="s">
        <v>187</v>
      </c>
      <c r="F5511" s="69">
        <v>42.960193634033203</v>
      </c>
      <c r="G5511" s="69">
        <v>43.016944885253906</v>
      </c>
      <c r="H5511" s="69">
        <v>0.32224979996681213</v>
      </c>
      <c r="I5511" s="69">
        <v>78.438896179199219</v>
      </c>
      <c r="J5511" s="64">
        <v>0</v>
      </c>
    </row>
    <row r="5512" spans="1:10" x14ac:dyDescent="0.25">
      <c r="A5512" s="3" t="str">
        <f t="shared" si="86"/>
        <v>Load Control GroupSDP-NW9/9/2021 (3:58pm-5:00pm)15</v>
      </c>
      <c r="B5512" t="s">
        <v>71</v>
      </c>
      <c r="C5512" t="s">
        <v>115</v>
      </c>
      <c r="D5512" t="s">
        <v>173</v>
      </c>
      <c r="E5512" t="s">
        <v>188</v>
      </c>
      <c r="F5512" s="69">
        <v>42.988029479980469</v>
      </c>
      <c r="G5512" s="69">
        <v>44.072486877441406</v>
      </c>
      <c r="H5512" s="69">
        <v>0.69622063636779785</v>
      </c>
      <c r="I5512" s="69">
        <v>82.258979797363281</v>
      </c>
      <c r="J5512" s="64">
        <v>0</v>
      </c>
    </row>
    <row r="5513" spans="1:10" x14ac:dyDescent="0.25">
      <c r="A5513" s="3" t="str">
        <f t="shared" si="86"/>
        <v>Load Control GroupSDP-NW9/9/2021 (3:58pm-5:00pm)16</v>
      </c>
      <c r="B5513" t="s">
        <v>71</v>
      </c>
      <c r="C5513" t="s">
        <v>115</v>
      </c>
      <c r="D5513" t="s">
        <v>173</v>
      </c>
      <c r="E5513" t="s">
        <v>189</v>
      </c>
      <c r="F5513" s="69">
        <v>37.946929931640625</v>
      </c>
      <c r="G5513" s="69">
        <v>39.414077758789063</v>
      </c>
      <c r="H5513" s="69">
        <v>0.89148443937301636</v>
      </c>
      <c r="I5513" s="69">
        <v>84.576278686523438</v>
      </c>
      <c r="J5513" s="64">
        <v>0</v>
      </c>
    </row>
    <row r="5514" spans="1:10" x14ac:dyDescent="0.25">
      <c r="A5514" s="3" t="str">
        <f t="shared" si="86"/>
        <v>Load Control GroupSDP-NW9/9/2021 (3:58pm-5:00pm)17</v>
      </c>
      <c r="B5514" t="s">
        <v>71</v>
      </c>
      <c r="C5514" t="s">
        <v>115</v>
      </c>
      <c r="D5514" t="s">
        <v>173</v>
      </c>
      <c r="E5514" t="s">
        <v>190</v>
      </c>
      <c r="F5514" s="69">
        <v>30.220724105834961</v>
      </c>
      <c r="G5514" s="69">
        <v>29.119987487792969</v>
      </c>
      <c r="H5514" s="69">
        <v>0.97742533683776855</v>
      </c>
      <c r="I5514" s="69">
        <v>82.616828918457031</v>
      </c>
      <c r="J5514" s="64">
        <v>0</v>
      </c>
    </row>
    <row r="5515" spans="1:10" x14ac:dyDescent="0.25">
      <c r="A5515" s="3" t="str">
        <f t="shared" si="86"/>
        <v>Load Control GroupSDP-NW9/9/2021 (3:58pm-5:00pm)18</v>
      </c>
      <c r="B5515" t="s">
        <v>71</v>
      </c>
      <c r="C5515" t="s">
        <v>115</v>
      </c>
      <c r="D5515" t="s">
        <v>173</v>
      </c>
      <c r="E5515" t="s">
        <v>191</v>
      </c>
      <c r="F5515" s="69">
        <v>24.271129608154297</v>
      </c>
      <c r="G5515" s="69">
        <v>26.327417373657227</v>
      </c>
      <c r="H5515" s="69">
        <v>0.98153311014175415</v>
      </c>
      <c r="I5515" s="69">
        <v>80.47271728515625</v>
      </c>
      <c r="J5515" s="64">
        <v>0</v>
      </c>
    </row>
    <row r="5516" spans="1:10" x14ac:dyDescent="0.25">
      <c r="A5516" s="3" t="str">
        <f t="shared" si="86"/>
        <v>Load Control GroupSDP-NW9/9/2021 (3:58pm-5:00pm)19</v>
      </c>
      <c r="B5516" t="s">
        <v>71</v>
      </c>
      <c r="C5516" t="s">
        <v>115</v>
      </c>
      <c r="D5516" t="s">
        <v>173</v>
      </c>
      <c r="E5516" t="s">
        <v>192</v>
      </c>
      <c r="F5516" s="69">
        <v>20.517004013061523</v>
      </c>
      <c r="G5516" s="69">
        <v>22.070388793945313</v>
      </c>
      <c r="H5516" s="69">
        <v>0.98606693744659424</v>
      </c>
      <c r="I5516" s="69">
        <v>77.455299377441406</v>
      </c>
      <c r="J5516" s="64">
        <v>0</v>
      </c>
    </row>
    <row r="5517" spans="1:10" x14ac:dyDescent="0.25">
      <c r="A5517" s="3" t="str">
        <f t="shared" si="86"/>
        <v>Load Control GroupSDP-NW9/9/2021 (3:58pm-5:00pm)20</v>
      </c>
      <c r="B5517" t="s">
        <v>71</v>
      </c>
      <c r="C5517" t="s">
        <v>115</v>
      </c>
      <c r="D5517" t="s">
        <v>173</v>
      </c>
      <c r="E5517" t="s">
        <v>193</v>
      </c>
      <c r="F5517" s="69">
        <v>19.065649032592773</v>
      </c>
      <c r="G5517" s="69">
        <v>20.741308212280273</v>
      </c>
      <c r="H5517" s="69">
        <v>1.0999187231063843</v>
      </c>
      <c r="I5517" s="69">
        <v>73.065559387207031</v>
      </c>
      <c r="J5517" s="64">
        <v>0</v>
      </c>
    </row>
    <row r="5518" spans="1:10" x14ac:dyDescent="0.25">
      <c r="A5518" s="3" t="str">
        <f t="shared" si="86"/>
        <v>Load Control GroupSDP-NW9/9/2021 (3:58pm-5:00pm)21</v>
      </c>
      <c r="B5518" t="s">
        <v>71</v>
      </c>
      <c r="C5518" t="s">
        <v>115</v>
      </c>
      <c r="D5518" t="s">
        <v>173</v>
      </c>
      <c r="E5518" t="s">
        <v>194</v>
      </c>
      <c r="F5518" s="69">
        <v>17.523538589477539</v>
      </c>
      <c r="G5518" s="69">
        <v>18.731977462768555</v>
      </c>
      <c r="H5518" s="69">
        <v>0.94626957178115845</v>
      </c>
      <c r="I5518" s="69">
        <v>68.028877258300781</v>
      </c>
      <c r="J5518" s="64">
        <v>0</v>
      </c>
    </row>
    <row r="5519" spans="1:10" x14ac:dyDescent="0.25">
      <c r="A5519" s="3" t="str">
        <f t="shared" si="86"/>
        <v>Load Control GroupSDP-NW9/9/2021 (3:58pm-5:00pm)22</v>
      </c>
      <c r="B5519" t="s">
        <v>71</v>
      </c>
      <c r="C5519" t="s">
        <v>115</v>
      </c>
      <c r="D5519" t="s">
        <v>173</v>
      </c>
      <c r="E5519" t="s">
        <v>195</v>
      </c>
      <c r="F5519" s="69">
        <v>16.164613723754883</v>
      </c>
      <c r="G5519" s="69">
        <v>16.045551300048828</v>
      </c>
      <c r="H5519" s="69">
        <v>0.72122776508331299</v>
      </c>
      <c r="I5519" s="69">
        <v>65.843086242675781</v>
      </c>
      <c r="J5519" s="64">
        <v>0</v>
      </c>
    </row>
    <row r="5520" spans="1:10" x14ac:dyDescent="0.25">
      <c r="A5520" s="3" t="str">
        <f t="shared" si="86"/>
        <v>Load Control GroupSDP-NW9/9/2021 (3:58pm-5:00pm)23</v>
      </c>
      <c r="B5520" t="s">
        <v>71</v>
      </c>
      <c r="C5520" t="s">
        <v>115</v>
      </c>
      <c r="D5520" t="s">
        <v>173</v>
      </c>
      <c r="E5520" t="s">
        <v>196</v>
      </c>
      <c r="F5520" s="69">
        <v>14.181493759155273</v>
      </c>
      <c r="G5520" s="69">
        <v>13.775153160095215</v>
      </c>
      <c r="H5520" s="69">
        <v>0.60691064596176147</v>
      </c>
      <c r="I5520" s="69">
        <v>64.636993408203125</v>
      </c>
      <c r="J5520" s="64">
        <v>0</v>
      </c>
    </row>
    <row r="5521" spans="1:10" x14ac:dyDescent="0.25">
      <c r="A5521" s="3" t="str">
        <f t="shared" si="86"/>
        <v>Load Control GroupSDP-NW9/9/2021 (3:58pm-5:00pm)24</v>
      </c>
      <c r="B5521" t="s">
        <v>71</v>
      </c>
      <c r="C5521" t="s">
        <v>115</v>
      </c>
      <c r="D5521" t="s">
        <v>173</v>
      </c>
      <c r="E5521" t="s">
        <v>197</v>
      </c>
      <c r="F5521" s="69">
        <v>12.900352478027344</v>
      </c>
      <c r="G5521" s="69">
        <v>12.815337181091309</v>
      </c>
      <c r="H5521" s="69">
        <v>0.52911096811294556</v>
      </c>
      <c r="I5521" s="69">
        <v>63.437217712402344</v>
      </c>
      <c r="J5521" s="64">
        <v>0</v>
      </c>
    </row>
    <row r="5522" spans="1:10" x14ac:dyDescent="0.25">
      <c r="A5522" s="3" t="str">
        <f t="shared" si="86"/>
        <v>Load Control GroupSDP-NWAverage Event Day (5:00pm-6:00pm)1</v>
      </c>
      <c r="B5522" t="s">
        <v>71</v>
      </c>
      <c r="C5522" t="s">
        <v>115</v>
      </c>
      <c r="D5522" t="s">
        <v>167</v>
      </c>
      <c r="E5522" t="s">
        <v>174</v>
      </c>
      <c r="F5522" s="69">
        <v>11.016581535339355</v>
      </c>
      <c r="G5522" s="69">
        <v>11.402628898620605</v>
      </c>
      <c r="H5522" s="69">
        <v>0.22514885663986206</v>
      </c>
      <c r="I5522" s="69">
        <v>64.049644470214844</v>
      </c>
      <c r="J5522" s="64">
        <v>0</v>
      </c>
    </row>
    <row r="5523" spans="1:10" x14ac:dyDescent="0.25">
      <c r="A5523" s="3" t="str">
        <f t="shared" si="86"/>
        <v>Load Control GroupSDP-NWAverage Event Day (5:00pm-6:00pm)2</v>
      </c>
      <c r="B5523" t="s">
        <v>71</v>
      </c>
      <c r="C5523" t="s">
        <v>115</v>
      </c>
      <c r="D5523" t="s">
        <v>167</v>
      </c>
      <c r="E5523" t="s">
        <v>175</v>
      </c>
      <c r="F5523" s="69">
        <v>10.962246894836426</v>
      </c>
      <c r="G5523" s="69">
        <v>11.332549095153809</v>
      </c>
      <c r="H5523" s="69">
        <v>0.16291455924510956</v>
      </c>
      <c r="I5523" s="69">
        <v>62.713291168212891</v>
      </c>
      <c r="J5523" s="64">
        <v>0</v>
      </c>
    </row>
    <row r="5524" spans="1:10" x14ac:dyDescent="0.25">
      <c r="A5524" s="3" t="str">
        <f t="shared" si="86"/>
        <v>Load Control GroupSDP-NWAverage Event Day (5:00pm-6:00pm)3</v>
      </c>
      <c r="B5524" t="s">
        <v>71</v>
      </c>
      <c r="C5524" t="s">
        <v>115</v>
      </c>
      <c r="D5524" t="s">
        <v>167</v>
      </c>
      <c r="E5524" t="s">
        <v>176</v>
      </c>
      <c r="F5524" s="69">
        <v>10.689699172973633</v>
      </c>
      <c r="G5524" s="69">
        <v>10.989988327026367</v>
      </c>
      <c r="H5524" s="69">
        <v>0.14187780022621155</v>
      </c>
      <c r="I5524" s="69">
        <v>62.119739532470703</v>
      </c>
      <c r="J5524" s="64">
        <v>0</v>
      </c>
    </row>
    <row r="5525" spans="1:10" x14ac:dyDescent="0.25">
      <c r="A5525" s="3" t="str">
        <f t="shared" si="86"/>
        <v>Load Control GroupSDP-NWAverage Event Day (5:00pm-6:00pm)4</v>
      </c>
      <c r="B5525" t="s">
        <v>71</v>
      </c>
      <c r="C5525" t="s">
        <v>115</v>
      </c>
      <c r="D5525" t="s">
        <v>167</v>
      </c>
      <c r="E5525" t="s">
        <v>177</v>
      </c>
      <c r="F5525" s="69">
        <v>10.638392448425293</v>
      </c>
      <c r="G5525" s="69">
        <v>10.831876754760742</v>
      </c>
      <c r="H5525" s="69">
        <v>0.14257065951824188</v>
      </c>
      <c r="I5525" s="69">
        <v>61.481113433837891</v>
      </c>
      <c r="J5525" s="64">
        <v>0</v>
      </c>
    </row>
    <row r="5526" spans="1:10" x14ac:dyDescent="0.25">
      <c r="A5526" s="3" t="str">
        <f t="shared" si="86"/>
        <v>Load Control GroupSDP-NWAverage Event Day (5:00pm-6:00pm)5</v>
      </c>
      <c r="B5526" t="s">
        <v>71</v>
      </c>
      <c r="C5526" t="s">
        <v>115</v>
      </c>
      <c r="D5526" t="s">
        <v>167</v>
      </c>
      <c r="E5526" t="s">
        <v>178</v>
      </c>
      <c r="F5526" s="69">
        <v>11.299311637878418</v>
      </c>
      <c r="G5526" s="69">
        <v>11.437881469726563</v>
      </c>
      <c r="H5526" s="69">
        <v>0.14729849994182587</v>
      </c>
      <c r="I5526" s="69">
        <v>61.129596710205078</v>
      </c>
      <c r="J5526" s="64">
        <v>0</v>
      </c>
    </row>
    <row r="5527" spans="1:10" x14ac:dyDescent="0.25">
      <c r="A5527" s="3" t="str">
        <f t="shared" si="86"/>
        <v>Load Control GroupSDP-NWAverage Event Day (5:00pm-6:00pm)6</v>
      </c>
      <c r="B5527" t="s">
        <v>71</v>
      </c>
      <c r="C5527" t="s">
        <v>115</v>
      </c>
      <c r="D5527" t="s">
        <v>167</v>
      </c>
      <c r="E5527" t="s">
        <v>179</v>
      </c>
      <c r="F5527" s="69">
        <v>12.576556205749512</v>
      </c>
      <c r="G5527" s="69">
        <v>12.829263687133789</v>
      </c>
      <c r="H5527" s="69">
        <v>0.21463751792907715</v>
      </c>
      <c r="I5527" s="69">
        <v>60.805240631103516</v>
      </c>
      <c r="J5527" s="64">
        <v>0</v>
      </c>
    </row>
    <row r="5528" spans="1:10" x14ac:dyDescent="0.25">
      <c r="A5528" s="3" t="str">
        <f t="shared" si="86"/>
        <v>Load Control GroupSDP-NWAverage Event Day (5:00pm-6:00pm)7</v>
      </c>
      <c r="B5528" t="s">
        <v>71</v>
      </c>
      <c r="C5528" t="s">
        <v>115</v>
      </c>
      <c r="D5528" t="s">
        <v>167</v>
      </c>
      <c r="E5528" t="s">
        <v>180</v>
      </c>
      <c r="F5528" s="69">
        <v>14.336566925048828</v>
      </c>
      <c r="G5528" s="69">
        <v>14.99174976348877</v>
      </c>
      <c r="H5528" s="69">
        <v>0.26905804872512817</v>
      </c>
      <c r="I5528" s="69">
        <v>61.074718475341797</v>
      </c>
      <c r="J5528" s="64">
        <v>0</v>
      </c>
    </row>
    <row r="5529" spans="1:10" x14ac:dyDescent="0.25">
      <c r="A5529" s="3" t="str">
        <f t="shared" si="86"/>
        <v>Load Control GroupSDP-NWAverage Event Day (5:00pm-6:00pm)8</v>
      </c>
      <c r="B5529" t="s">
        <v>71</v>
      </c>
      <c r="C5529" t="s">
        <v>115</v>
      </c>
      <c r="D5529" t="s">
        <v>167</v>
      </c>
      <c r="E5529" t="s">
        <v>181</v>
      </c>
      <c r="F5529" s="69">
        <v>17.308349609375</v>
      </c>
      <c r="G5529" s="69">
        <v>17.870933532714844</v>
      </c>
      <c r="H5529" s="69">
        <v>0.26993855834007263</v>
      </c>
      <c r="I5529" s="69">
        <v>62.349845886230469</v>
      </c>
      <c r="J5529" s="64">
        <v>0</v>
      </c>
    </row>
    <row r="5530" spans="1:10" x14ac:dyDescent="0.25">
      <c r="A5530" s="3" t="str">
        <f t="shared" si="86"/>
        <v>Load Control GroupSDP-NWAverage Event Day (5:00pm-6:00pm)9</v>
      </c>
      <c r="B5530" t="s">
        <v>71</v>
      </c>
      <c r="C5530" t="s">
        <v>115</v>
      </c>
      <c r="D5530" t="s">
        <v>167</v>
      </c>
      <c r="E5530" t="s">
        <v>182</v>
      </c>
      <c r="F5530" s="69">
        <v>20.552810668945313</v>
      </c>
      <c r="G5530" s="69">
        <v>21.062044143676758</v>
      </c>
      <c r="H5530" s="69">
        <v>0.26918524503707886</v>
      </c>
      <c r="I5530" s="69">
        <v>65.457725524902344</v>
      </c>
      <c r="J5530" s="64">
        <v>0</v>
      </c>
    </row>
    <row r="5531" spans="1:10" x14ac:dyDescent="0.25">
      <c r="A5531" s="3" t="str">
        <f t="shared" si="86"/>
        <v>Load Control GroupSDP-NWAverage Event Day (5:00pm-6:00pm)10</v>
      </c>
      <c r="B5531" t="s">
        <v>71</v>
      </c>
      <c r="C5531" t="s">
        <v>115</v>
      </c>
      <c r="D5531" t="s">
        <v>167</v>
      </c>
      <c r="E5531" t="s">
        <v>183</v>
      </c>
      <c r="F5531" s="69">
        <v>23.963752746582031</v>
      </c>
      <c r="G5531" s="69">
        <v>24.552528381347656</v>
      </c>
      <c r="H5531" s="69">
        <v>0.29228353500366211</v>
      </c>
      <c r="I5531" s="69">
        <v>69.88885498046875</v>
      </c>
      <c r="J5531" s="64">
        <v>0</v>
      </c>
    </row>
    <row r="5532" spans="1:10" x14ac:dyDescent="0.25">
      <c r="A5532" s="3" t="str">
        <f t="shared" si="86"/>
        <v>Load Control GroupSDP-NWAverage Event Day (5:00pm-6:00pm)11</v>
      </c>
      <c r="B5532" t="s">
        <v>71</v>
      </c>
      <c r="C5532" t="s">
        <v>115</v>
      </c>
      <c r="D5532" t="s">
        <v>167</v>
      </c>
      <c r="E5532" t="s">
        <v>184</v>
      </c>
      <c r="F5532" s="69">
        <v>26.76384162902832</v>
      </c>
      <c r="G5532" s="69">
        <v>27.020236968994141</v>
      </c>
      <c r="H5532" s="69">
        <v>0.28570502996444702</v>
      </c>
      <c r="I5532" s="69">
        <v>72.815963745117188</v>
      </c>
      <c r="J5532" s="64">
        <v>0</v>
      </c>
    </row>
    <row r="5533" spans="1:10" x14ac:dyDescent="0.25">
      <c r="A5533" s="3" t="str">
        <f t="shared" si="86"/>
        <v>Load Control GroupSDP-NWAverage Event Day (5:00pm-6:00pm)12</v>
      </c>
      <c r="B5533" t="s">
        <v>71</v>
      </c>
      <c r="C5533" t="s">
        <v>115</v>
      </c>
      <c r="D5533" t="s">
        <v>167</v>
      </c>
      <c r="E5533" t="s">
        <v>185</v>
      </c>
      <c r="F5533" s="69">
        <v>28.82325553894043</v>
      </c>
      <c r="G5533" s="69">
        <v>29.162742614746094</v>
      </c>
      <c r="H5533" s="69">
        <v>0.2544577419757843</v>
      </c>
      <c r="I5533" s="69">
        <v>75.450210571289063</v>
      </c>
      <c r="J5533" s="64">
        <v>0</v>
      </c>
    </row>
    <row r="5534" spans="1:10" x14ac:dyDescent="0.25">
      <c r="A5534" s="3" t="str">
        <f t="shared" si="86"/>
        <v>Load Control GroupSDP-NWAverage Event Day (5:00pm-6:00pm)13</v>
      </c>
      <c r="B5534" t="s">
        <v>71</v>
      </c>
      <c r="C5534" t="s">
        <v>115</v>
      </c>
      <c r="D5534" t="s">
        <v>167</v>
      </c>
      <c r="E5534" t="s">
        <v>186</v>
      </c>
      <c r="F5534" s="69">
        <v>29.9730224609375</v>
      </c>
      <c r="G5534" s="69">
        <v>30.467445373535156</v>
      </c>
      <c r="H5534" s="69">
        <v>0.12034564465284348</v>
      </c>
      <c r="I5534" s="69">
        <v>76.888442993164063</v>
      </c>
      <c r="J5534" s="64">
        <v>0</v>
      </c>
    </row>
    <row r="5535" spans="1:10" x14ac:dyDescent="0.25">
      <c r="A5535" s="3" t="str">
        <f t="shared" si="86"/>
        <v>Load Control GroupSDP-NWAverage Event Day (5:00pm-6:00pm)14</v>
      </c>
      <c r="B5535" t="s">
        <v>71</v>
      </c>
      <c r="C5535" t="s">
        <v>115</v>
      </c>
      <c r="D5535" t="s">
        <v>167</v>
      </c>
      <c r="E5535" t="s">
        <v>187</v>
      </c>
      <c r="F5535" s="69">
        <v>30.897724151611328</v>
      </c>
      <c r="G5535" s="69">
        <v>31.372354507446289</v>
      </c>
      <c r="H5535" s="69">
        <v>0.12184476107358932</v>
      </c>
      <c r="I5535" s="69">
        <v>78.33746337890625</v>
      </c>
      <c r="J5535" s="64">
        <v>0</v>
      </c>
    </row>
    <row r="5536" spans="1:10" x14ac:dyDescent="0.25">
      <c r="A5536" s="3" t="str">
        <f t="shared" si="86"/>
        <v>Load Control GroupSDP-NWAverage Event Day (5:00pm-6:00pm)15</v>
      </c>
      <c r="B5536" t="s">
        <v>71</v>
      </c>
      <c r="C5536" t="s">
        <v>115</v>
      </c>
      <c r="D5536" t="s">
        <v>167</v>
      </c>
      <c r="E5536" t="s">
        <v>188</v>
      </c>
      <c r="F5536" s="69">
        <v>31.697616577148438</v>
      </c>
      <c r="G5536" s="69">
        <v>31.670766830444336</v>
      </c>
      <c r="H5536" s="69">
        <v>0.25465685129165649</v>
      </c>
      <c r="I5536" s="69">
        <v>79.872039794921875</v>
      </c>
      <c r="J5536" s="64">
        <v>0</v>
      </c>
    </row>
    <row r="5537" spans="1:10" x14ac:dyDescent="0.25">
      <c r="A5537" s="3" t="str">
        <f t="shared" si="86"/>
        <v>Load Control GroupSDP-NWAverage Event Day (5:00pm-6:00pm)16</v>
      </c>
      <c r="B5537" t="s">
        <v>71</v>
      </c>
      <c r="C5537" t="s">
        <v>115</v>
      </c>
      <c r="D5537" t="s">
        <v>167</v>
      </c>
      <c r="E5537" t="s">
        <v>189</v>
      </c>
      <c r="F5537" s="69">
        <v>29.991243362426758</v>
      </c>
      <c r="G5537" s="69">
        <v>30.042461395263672</v>
      </c>
      <c r="H5537" s="69">
        <v>0.30375957489013672</v>
      </c>
      <c r="I5537" s="69">
        <v>80.140052795410156</v>
      </c>
      <c r="J5537" s="64">
        <v>0</v>
      </c>
    </row>
    <row r="5538" spans="1:10" x14ac:dyDescent="0.25">
      <c r="A5538" s="3" t="str">
        <f t="shared" si="86"/>
        <v>Load Control GroupSDP-NWAverage Event Day (5:00pm-6:00pm)17</v>
      </c>
      <c r="B5538" t="s">
        <v>71</v>
      </c>
      <c r="C5538" t="s">
        <v>115</v>
      </c>
      <c r="D5538" t="s">
        <v>167</v>
      </c>
      <c r="E5538" t="s">
        <v>190</v>
      </c>
      <c r="F5538" s="69">
        <v>26.067617416381836</v>
      </c>
      <c r="G5538" s="69">
        <v>26.072046279907227</v>
      </c>
      <c r="H5538" s="69">
        <v>0.31890681385993958</v>
      </c>
      <c r="I5538" s="69">
        <v>80.354263305664063</v>
      </c>
      <c r="J5538" s="64">
        <v>0</v>
      </c>
    </row>
    <row r="5539" spans="1:10" x14ac:dyDescent="0.25">
      <c r="A5539" s="3" t="str">
        <f t="shared" si="86"/>
        <v>Load Control GroupSDP-NWAverage Event Day (5:00pm-6:00pm)18</v>
      </c>
      <c r="B5539" t="s">
        <v>71</v>
      </c>
      <c r="C5539" t="s">
        <v>115</v>
      </c>
      <c r="D5539" t="s">
        <v>167</v>
      </c>
      <c r="E5539" t="s">
        <v>191</v>
      </c>
      <c r="F5539" s="69">
        <v>21.614542007446289</v>
      </c>
      <c r="G5539" s="69">
        <v>20.28404426574707</v>
      </c>
      <c r="H5539" s="69">
        <v>0.34842467308044434</v>
      </c>
      <c r="I5539" s="69">
        <v>79.211685180664063</v>
      </c>
      <c r="J5539" s="64">
        <v>0</v>
      </c>
    </row>
    <row r="5540" spans="1:10" x14ac:dyDescent="0.25">
      <c r="A5540" s="3" t="str">
        <f t="shared" si="86"/>
        <v>Load Control GroupSDP-NWAverage Event Day (5:00pm-6:00pm)19</v>
      </c>
      <c r="B5540" t="s">
        <v>71</v>
      </c>
      <c r="C5540" t="s">
        <v>115</v>
      </c>
      <c r="D5540" t="s">
        <v>167</v>
      </c>
      <c r="E5540" t="s">
        <v>192</v>
      </c>
      <c r="F5540" s="69">
        <v>19.395160675048828</v>
      </c>
      <c r="G5540" s="69">
        <v>20.630222320556641</v>
      </c>
      <c r="H5540" s="69">
        <v>0.41721075773239136</v>
      </c>
      <c r="I5540" s="69">
        <v>76.701805114746094</v>
      </c>
      <c r="J5540" s="64">
        <v>0</v>
      </c>
    </row>
    <row r="5541" spans="1:10" x14ac:dyDescent="0.25">
      <c r="A5541" s="3" t="str">
        <f t="shared" si="86"/>
        <v>Load Control GroupSDP-NWAverage Event Day (5:00pm-6:00pm)20</v>
      </c>
      <c r="B5541" t="s">
        <v>71</v>
      </c>
      <c r="C5541" t="s">
        <v>115</v>
      </c>
      <c r="D5541" t="s">
        <v>167</v>
      </c>
      <c r="E5541" t="s">
        <v>193</v>
      </c>
      <c r="F5541" s="69">
        <v>17.524925231933594</v>
      </c>
      <c r="G5541" s="69">
        <v>18.581951141357422</v>
      </c>
      <c r="H5541" s="69">
        <v>0.40202495455741882</v>
      </c>
      <c r="I5541" s="69">
        <v>74.371261596679688</v>
      </c>
      <c r="J5541" s="64">
        <v>0</v>
      </c>
    </row>
    <row r="5542" spans="1:10" x14ac:dyDescent="0.25">
      <c r="A5542" s="3" t="str">
        <f t="shared" si="86"/>
        <v>Load Control GroupSDP-NWAverage Event Day (5:00pm-6:00pm)21</v>
      </c>
      <c r="B5542" t="s">
        <v>71</v>
      </c>
      <c r="C5542" t="s">
        <v>115</v>
      </c>
      <c r="D5542" t="s">
        <v>167</v>
      </c>
      <c r="E5542" t="s">
        <v>194</v>
      </c>
      <c r="F5542" s="69">
        <v>16.7447509765625</v>
      </c>
      <c r="G5542" s="69">
        <v>17.569431304931641</v>
      </c>
      <c r="H5542" s="69">
        <v>0.37220138311386108</v>
      </c>
      <c r="I5542" s="69">
        <v>70.293861389160156</v>
      </c>
      <c r="J5542" s="64">
        <v>0</v>
      </c>
    </row>
    <row r="5543" spans="1:10" x14ac:dyDescent="0.25">
      <c r="A5543" s="3" t="str">
        <f t="shared" si="86"/>
        <v>Load Control GroupSDP-NWAverage Event Day (5:00pm-6:00pm)22</v>
      </c>
      <c r="B5543" t="s">
        <v>71</v>
      </c>
      <c r="C5543" t="s">
        <v>115</v>
      </c>
      <c r="D5543" t="s">
        <v>167</v>
      </c>
      <c r="E5543" t="s">
        <v>195</v>
      </c>
      <c r="F5543" s="69">
        <v>15.210604667663574</v>
      </c>
      <c r="G5543" s="69">
        <v>16.039823532104492</v>
      </c>
      <c r="H5543" s="69">
        <v>0.33620736002922058</v>
      </c>
      <c r="I5543" s="69">
        <v>66.442306518554688</v>
      </c>
      <c r="J5543" s="64">
        <v>0</v>
      </c>
    </row>
    <row r="5544" spans="1:10" x14ac:dyDescent="0.25">
      <c r="A5544" s="3" t="str">
        <f t="shared" si="86"/>
        <v>Load Control GroupSDP-NWAverage Event Day (5:00pm-6:00pm)23</v>
      </c>
      <c r="B5544" t="s">
        <v>71</v>
      </c>
      <c r="C5544" t="s">
        <v>115</v>
      </c>
      <c r="D5544" t="s">
        <v>167</v>
      </c>
      <c r="E5544" t="s">
        <v>196</v>
      </c>
      <c r="F5544" s="69">
        <v>13.922410011291504</v>
      </c>
      <c r="G5544" s="69">
        <v>14.27043342590332</v>
      </c>
      <c r="H5544" s="69">
        <v>0.27516144514083862</v>
      </c>
      <c r="I5544" s="69">
        <v>64.375175476074219</v>
      </c>
      <c r="J5544" s="64">
        <v>0</v>
      </c>
    </row>
    <row r="5545" spans="1:10" x14ac:dyDescent="0.25">
      <c r="A5545" s="3" t="str">
        <f t="shared" si="86"/>
        <v>Load Control GroupSDP-NWAverage Event Day (5:00pm-6:00pm)24</v>
      </c>
      <c r="B5545" t="s">
        <v>71</v>
      </c>
      <c r="C5545" t="s">
        <v>115</v>
      </c>
      <c r="D5545" t="s">
        <v>167</v>
      </c>
      <c r="E5545" t="s">
        <v>197</v>
      </c>
      <c r="F5545" s="69">
        <v>12.778950691223145</v>
      </c>
      <c r="G5545" s="69">
        <v>12.845714569091797</v>
      </c>
      <c r="H5545" s="69">
        <v>0.2129121869802475</v>
      </c>
      <c r="I5545" s="69">
        <v>63.148914337158203</v>
      </c>
      <c r="J5545" s="64">
        <v>0</v>
      </c>
    </row>
    <row r="5546" spans="1:10" x14ac:dyDescent="0.25">
      <c r="A5546" s="3" t="str">
        <f t="shared" si="86"/>
        <v>Load Control GroupSDP-W-16/17/2021 (5:00pm-6:00pm)1</v>
      </c>
      <c r="B5546" t="s">
        <v>71</v>
      </c>
      <c r="C5546" t="s">
        <v>116</v>
      </c>
      <c r="D5546" t="s">
        <v>170</v>
      </c>
      <c r="E5546" t="s">
        <v>174</v>
      </c>
      <c r="F5546" s="69">
        <v>9.7288360595703125</v>
      </c>
      <c r="G5546" s="69">
        <v>9.9989557266235352</v>
      </c>
      <c r="H5546" s="69">
        <v>0.4905954897403717</v>
      </c>
      <c r="I5546" s="69">
        <v>66.338180541992188</v>
      </c>
      <c r="J5546" s="64">
        <v>0</v>
      </c>
    </row>
    <row r="5547" spans="1:10" x14ac:dyDescent="0.25">
      <c r="A5547" s="3" t="str">
        <f t="shared" si="86"/>
        <v>Load Control GroupSDP-W-16/17/2021 (5:00pm-6:00pm)2</v>
      </c>
      <c r="B5547" t="s">
        <v>71</v>
      </c>
      <c r="C5547" t="s">
        <v>116</v>
      </c>
      <c r="D5547" t="s">
        <v>170</v>
      </c>
      <c r="E5547" t="s">
        <v>175</v>
      </c>
      <c r="F5547" s="69">
        <v>9.4496088027954102</v>
      </c>
      <c r="G5547" s="69">
        <v>9.5935897827148438</v>
      </c>
      <c r="H5547" s="69">
        <v>0.45033803582191467</v>
      </c>
      <c r="I5547" s="69">
        <v>65.772140502929688</v>
      </c>
      <c r="J5547" s="64">
        <v>0</v>
      </c>
    </row>
    <row r="5548" spans="1:10" x14ac:dyDescent="0.25">
      <c r="A5548" s="3" t="str">
        <f t="shared" si="86"/>
        <v>Load Control GroupSDP-W-16/17/2021 (5:00pm-6:00pm)3</v>
      </c>
      <c r="B5548" t="s">
        <v>71</v>
      </c>
      <c r="C5548" t="s">
        <v>116</v>
      </c>
      <c r="D5548" t="s">
        <v>170</v>
      </c>
      <c r="E5548" t="s">
        <v>176</v>
      </c>
      <c r="F5548" s="69">
        <v>9.2226543426513672</v>
      </c>
      <c r="G5548" s="69">
        <v>9.3928298950195313</v>
      </c>
      <c r="H5548" s="69">
        <v>0.44297134876251221</v>
      </c>
      <c r="I5548" s="69">
        <v>64.923088073730469</v>
      </c>
      <c r="J5548" s="64">
        <v>0</v>
      </c>
    </row>
    <row r="5549" spans="1:10" x14ac:dyDescent="0.25">
      <c r="A5549" s="3" t="str">
        <f t="shared" si="86"/>
        <v>Load Control GroupSDP-W-16/17/2021 (5:00pm-6:00pm)4</v>
      </c>
      <c r="B5549" t="s">
        <v>71</v>
      </c>
      <c r="C5549" t="s">
        <v>116</v>
      </c>
      <c r="D5549" t="s">
        <v>170</v>
      </c>
      <c r="E5549" t="s">
        <v>177</v>
      </c>
      <c r="F5549" s="69">
        <v>9.3655252456665039</v>
      </c>
      <c r="G5549" s="69">
        <v>9.5080060958862305</v>
      </c>
      <c r="H5549" s="69">
        <v>0.4967096745967865</v>
      </c>
      <c r="I5549" s="69">
        <v>64.442153930664063</v>
      </c>
      <c r="J5549" s="64">
        <v>0</v>
      </c>
    </row>
    <row r="5550" spans="1:10" x14ac:dyDescent="0.25">
      <c r="A5550" s="3" t="str">
        <f t="shared" si="86"/>
        <v>Load Control GroupSDP-W-16/17/2021 (5:00pm-6:00pm)5</v>
      </c>
      <c r="B5550" t="s">
        <v>71</v>
      </c>
      <c r="C5550" t="s">
        <v>116</v>
      </c>
      <c r="D5550" t="s">
        <v>170</v>
      </c>
      <c r="E5550" t="s">
        <v>178</v>
      </c>
      <c r="F5550" s="69">
        <v>10.102621078491211</v>
      </c>
      <c r="G5550" s="69">
        <v>10.329686164855957</v>
      </c>
      <c r="H5550" s="69">
        <v>0.56384724378585815</v>
      </c>
      <c r="I5550" s="69">
        <v>63.985984802246094</v>
      </c>
      <c r="J5550" s="64">
        <v>0</v>
      </c>
    </row>
    <row r="5551" spans="1:10" x14ac:dyDescent="0.25">
      <c r="A5551" s="3" t="str">
        <f t="shared" si="86"/>
        <v>Load Control GroupSDP-W-16/17/2021 (5:00pm-6:00pm)6</v>
      </c>
      <c r="B5551" t="s">
        <v>71</v>
      </c>
      <c r="C5551" t="s">
        <v>116</v>
      </c>
      <c r="D5551" t="s">
        <v>170</v>
      </c>
      <c r="E5551" t="s">
        <v>179</v>
      </c>
      <c r="F5551" s="69">
        <v>11.125414848327637</v>
      </c>
      <c r="G5551" s="69">
        <v>12.201993942260742</v>
      </c>
      <c r="H5551" s="69">
        <v>0.7585027813911438</v>
      </c>
      <c r="I5551" s="69">
        <v>63.574531555175781</v>
      </c>
      <c r="J5551" s="64">
        <v>0</v>
      </c>
    </row>
    <row r="5552" spans="1:10" x14ac:dyDescent="0.25">
      <c r="A5552" s="3" t="str">
        <f t="shared" si="86"/>
        <v>Load Control GroupSDP-W-16/17/2021 (5:00pm-6:00pm)7</v>
      </c>
      <c r="B5552" t="s">
        <v>71</v>
      </c>
      <c r="C5552" t="s">
        <v>116</v>
      </c>
      <c r="D5552" t="s">
        <v>170</v>
      </c>
      <c r="E5552" t="s">
        <v>180</v>
      </c>
      <c r="F5552" s="69">
        <v>14.810227394104004</v>
      </c>
      <c r="G5552" s="69">
        <v>14.650142669677734</v>
      </c>
      <c r="H5552" s="69">
        <v>0.84859204292297363</v>
      </c>
      <c r="I5552" s="69">
        <v>63.360759735107422</v>
      </c>
      <c r="J5552" s="64">
        <v>0</v>
      </c>
    </row>
    <row r="5553" spans="1:10" x14ac:dyDescent="0.25">
      <c r="A5553" s="3" t="str">
        <f t="shared" si="86"/>
        <v>Load Control GroupSDP-W-16/17/2021 (5:00pm-6:00pm)8</v>
      </c>
      <c r="B5553" t="s">
        <v>71</v>
      </c>
      <c r="C5553" t="s">
        <v>116</v>
      </c>
      <c r="D5553" t="s">
        <v>170</v>
      </c>
      <c r="E5553" t="s">
        <v>181</v>
      </c>
      <c r="F5553" s="69">
        <v>18.389680862426758</v>
      </c>
      <c r="G5553" s="69">
        <v>18.399240493774414</v>
      </c>
      <c r="H5553" s="69">
        <v>1.0633946657180786</v>
      </c>
      <c r="I5553" s="69">
        <v>63.907054901123047</v>
      </c>
      <c r="J5553" s="64">
        <v>0</v>
      </c>
    </row>
    <row r="5554" spans="1:10" x14ac:dyDescent="0.25">
      <c r="A5554" s="3" t="str">
        <f t="shared" si="86"/>
        <v>Load Control GroupSDP-W-16/17/2021 (5:00pm-6:00pm)9</v>
      </c>
      <c r="B5554" t="s">
        <v>71</v>
      </c>
      <c r="C5554" t="s">
        <v>116</v>
      </c>
      <c r="D5554" t="s">
        <v>170</v>
      </c>
      <c r="E5554" t="s">
        <v>182</v>
      </c>
      <c r="F5554" s="69">
        <v>21.630830764770508</v>
      </c>
      <c r="G5554" s="69">
        <v>21.20196533203125</v>
      </c>
      <c r="H5554" s="69">
        <v>1.4223124980926514</v>
      </c>
      <c r="I5554" s="69">
        <v>66.203514099121094</v>
      </c>
      <c r="J5554" s="64">
        <v>0</v>
      </c>
    </row>
    <row r="5555" spans="1:10" x14ac:dyDescent="0.25">
      <c r="A5555" s="3" t="str">
        <f t="shared" si="86"/>
        <v>Load Control GroupSDP-W-16/17/2021 (5:00pm-6:00pm)10</v>
      </c>
      <c r="B5555" t="s">
        <v>71</v>
      </c>
      <c r="C5555" t="s">
        <v>116</v>
      </c>
      <c r="D5555" t="s">
        <v>170</v>
      </c>
      <c r="E5555" t="s">
        <v>183</v>
      </c>
      <c r="F5555" s="69">
        <v>20.108095169067383</v>
      </c>
      <c r="G5555" s="69">
        <v>20.521804809570313</v>
      </c>
      <c r="H5555" s="69">
        <v>1.3129909038543701</v>
      </c>
      <c r="I5555" s="69">
        <v>67.38665771484375</v>
      </c>
      <c r="J5555" s="64">
        <v>0</v>
      </c>
    </row>
    <row r="5556" spans="1:10" x14ac:dyDescent="0.25">
      <c r="A5556" s="3" t="str">
        <f t="shared" si="86"/>
        <v>Load Control GroupSDP-W-16/17/2021 (5:00pm-6:00pm)11</v>
      </c>
      <c r="B5556" t="s">
        <v>71</v>
      </c>
      <c r="C5556" t="s">
        <v>116</v>
      </c>
      <c r="D5556" t="s">
        <v>170</v>
      </c>
      <c r="E5556" t="s">
        <v>184</v>
      </c>
      <c r="F5556" s="69">
        <v>19.083885192871094</v>
      </c>
      <c r="G5556" s="69">
        <v>19.849430084228516</v>
      </c>
      <c r="H5556" s="69">
        <v>1.3546680212020874</v>
      </c>
      <c r="I5556" s="69">
        <v>67.090324401855469</v>
      </c>
      <c r="J5556" s="64">
        <v>0</v>
      </c>
    </row>
    <row r="5557" spans="1:10" x14ac:dyDescent="0.25">
      <c r="A5557" s="3" t="str">
        <f t="shared" si="86"/>
        <v>Load Control GroupSDP-W-16/17/2021 (5:00pm-6:00pm)12</v>
      </c>
      <c r="B5557" t="s">
        <v>71</v>
      </c>
      <c r="C5557" t="s">
        <v>116</v>
      </c>
      <c r="D5557" t="s">
        <v>170</v>
      </c>
      <c r="E5557" t="s">
        <v>185</v>
      </c>
      <c r="F5557" s="69">
        <v>19.589193344116211</v>
      </c>
      <c r="G5557" s="69">
        <v>21.041841506958008</v>
      </c>
      <c r="H5557" s="69">
        <v>1.3167077302932739</v>
      </c>
      <c r="I5557" s="69">
        <v>71.119407653808594</v>
      </c>
      <c r="J5557" s="64">
        <v>0</v>
      </c>
    </row>
    <row r="5558" spans="1:10" x14ac:dyDescent="0.25">
      <c r="A5558" s="3" t="str">
        <f t="shared" si="86"/>
        <v>Load Control GroupSDP-W-16/17/2021 (5:00pm-6:00pm)13</v>
      </c>
      <c r="B5558" t="s">
        <v>71</v>
      </c>
      <c r="C5558" t="s">
        <v>116</v>
      </c>
      <c r="D5558" t="s">
        <v>170</v>
      </c>
      <c r="E5558" t="s">
        <v>186</v>
      </c>
      <c r="F5558" s="69">
        <v>20.305862426757813</v>
      </c>
      <c r="G5558" s="69">
        <v>21.094320297241211</v>
      </c>
      <c r="H5558" s="69">
        <v>1.2719882726669312</v>
      </c>
      <c r="I5558" s="69">
        <v>76.188224792480469</v>
      </c>
      <c r="J5558" s="64">
        <v>0</v>
      </c>
    </row>
    <row r="5559" spans="1:10" x14ac:dyDescent="0.25">
      <c r="A5559" s="3" t="str">
        <f t="shared" si="86"/>
        <v>Load Control GroupSDP-W-16/17/2021 (5:00pm-6:00pm)14</v>
      </c>
      <c r="B5559" t="s">
        <v>71</v>
      </c>
      <c r="C5559" t="s">
        <v>116</v>
      </c>
      <c r="D5559" t="s">
        <v>170</v>
      </c>
      <c r="E5559" t="s">
        <v>187</v>
      </c>
      <c r="F5559" s="69">
        <v>20.867313385009766</v>
      </c>
      <c r="G5559" s="69">
        <v>20.447113037109375</v>
      </c>
      <c r="H5559" s="69">
        <v>1.2249400615692139</v>
      </c>
      <c r="I5559" s="69">
        <v>76.139785766601563</v>
      </c>
      <c r="J5559" s="64">
        <v>0</v>
      </c>
    </row>
    <row r="5560" spans="1:10" x14ac:dyDescent="0.25">
      <c r="A5560" s="3" t="str">
        <f t="shared" si="86"/>
        <v>Load Control GroupSDP-W-16/17/2021 (5:00pm-6:00pm)15</v>
      </c>
      <c r="B5560" t="s">
        <v>71</v>
      </c>
      <c r="C5560" t="s">
        <v>116</v>
      </c>
      <c r="D5560" t="s">
        <v>170</v>
      </c>
      <c r="E5560" t="s">
        <v>188</v>
      </c>
      <c r="F5560" s="69">
        <v>19.332660675048828</v>
      </c>
      <c r="G5560" s="69">
        <v>19.142431259155273</v>
      </c>
      <c r="H5560" s="69">
        <v>0.69515526294708252</v>
      </c>
      <c r="I5560" s="69">
        <v>74.708450317382813</v>
      </c>
      <c r="J5560" s="64">
        <v>0</v>
      </c>
    </row>
    <row r="5561" spans="1:10" x14ac:dyDescent="0.25">
      <c r="A5561" s="3" t="str">
        <f t="shared" si="86"/>
        <v>Load Control GroupSDP-W-16/17/2021 (5:00pm-6:00pm)16</v>
      </c>
      <c r="B5561" t="s">
        <v>71</v>
      </c>
      <c r="C5561" t="s">
        <v>116</v>
      </c>
      <c r="D5561" t="s">
        <v>170</v>
      </c>
      <c r="E5561" t="s">
        <v>189</v>
      </c>
      <c r="F5561" s="69">
        <v>17.086721420288086</v>
      </c>
      <c r="G5561" s="69">
        <v>17.276950836181641</v>
      </c>
      <c r="H5561" s="69">
        <v>0.69515526294708252</v>
      </c>
      <c r="I5561" s="69">
        <v>73.176925659179688</v>
      </c>
      <c r="J5561" s="64">
        <v>0</v>
      </c>
    </row>
    <row r="5562" spans="1:10" x14ac:dyDescent="0.25">
      <c r="A5562" s="3" t="str">
        <f t="shared" si="86"/>
        <v>Load Control GroupSDP-W-16/17/2021 (5:00pm-6:00pm)17</v>
      </c>
      <c r="B5562" t="s">
        <v>71</v>
      </c>
      <c r="C5562" t="s">
        <v>116</v>
      </c>
      <c r="D5562" t="s">
        <v>170</v>
      </c>
      <c r="E5562" t="s">
        <v>190</v>
      </c>
      <c r="F5562" s="69">
        <v>14.684179306030273</v>
      </c>
      <c r="G5562" s="69">
        <v>15.183950424194336</v>
      </c>
      <c r="H5562" s="69">
        <v>0.84752035140991211</v>
      </c>
      <c r="I5562" s="69">
        <v>74.255172729492188</v>
      </c>
      <c r="J5562" s="64">
        <v>0</v>
      </c>
    </row>
    <row r="5563" spans="1:10" x14ac:dyDescent="0.25">
      <c r="A5563" s="3" t="str">
        <f t="shared" si="86"/>
        <v>Load Control GroupSDP-W-16/17/2021 (5:00pm-6:00pm)18</v>
      </c>
      <c r="B5563" t="s">
        <v>71</v>
      </c>
      <c r="C5563" t="s">
        <v>116</v>
      </c>
      <c r="D5563" t="s">
        <v>170</v>
      </c>
      <c r="E5563" t="s">
        <v>191</v>
      </c>
      <c r="F5563" s="69">
        <v>13.069025993347168</v>
      </c>
      <c r="G5563" s="69">
        <v>13.460721969604492</v>
      </c>
      <c r="H5563" s="69">
        <v>0.8175281286239624</v>
      </c>
      <c r="I5563" s="69">
        <v>73.9345703125</v>
      </c>
      <c r="J5563" s="64">
        <v>0</v>
      </c>
    </row>
    <row r="5564" spans="1:10" x14ac:dyDescent="0.25">
      <c r="A5564" s="3" t="str">
        <f t="shared" si="86"/>
        <v>Load Control GroupSDP-W-16/17/2021 (5:00pm-6:00pm)19</v>
      </c>
      <c r="B5564" t="s">
        <v>71</v>
      </c>
      <c r="C5564" t="s">
        <v>116</v>
      </c>
      <c r="D5564" t="s">
        <v>170</v>
      </c>
      <c r="E5564" t="s">
        <v>192</v>
      </c>
      <c r="F5564" s="69">
        <v>14.07380485534668</v>
      </c>
      <c r="G5564" s="69">
        <v>13.818888664245605</v>
      </c>
      <c r="H5564" s="69">
        <v>0.78150856494903564</v>
      </c>
      <c r="I5564" s="69">
        <v>72.77105712890625</v>
      </c>
      <c r="J5564" s="64">
        <v>0</v>
      </c>
    </row>
    <row r="5565" spans="1:10" x14ac:dyDescent="0.25">
      <c r="A5565" s="3" t="str">
        <f t="shared" si="86"/>
        <v>Load Control GroupSDP-W-16/17/2021 (5:00pm-6:00pm)20</v>
      </c>
      <c r="B5565" t="s">
        <v>71</v>
      </c>
      <c r="C5565" t="s">
        <v>116</v>
      </c>
      <c r="D5565" t="s">
        <v>170</v>
      </c>
      <c r="E5565" t="s">
        <v>193</v>
      </c>
      <c r="F5565" s="69">
        <v>14.232022285461426</v>
      </c>
      <c r="G5565" s="69">
        <v>13.654292106628418</v>
      </c>
      <c r="H5565" s="69">
        <v>0.68736696243286133</v>
      </c>
      <c r="I5565" s="69">
        <v>69.663246154785156</v>
      </c>
      <c r="J5565" s="64">
        <v>0</v>
      </c>
    </row>
    <row r="5566" spans="1:10" x14ac:dyDescent="0.25">
      <c r="A5566" s="3" t="str">
        <f t="shared" si="86"/>
        <v>Load Control GroupSDP-W-16/17/2021 (5:00pm-6:00pm)21</v>
      </c>
      <c r="B5566" t="s">
        <v>71</v>
      </c>
      <c r="C5566" t="s">
        <v>116</v>
      </c>
      <c r="D5566" t="s">
        <v>170</v>
      </c>
      <c r="E5566" t="s">
        <v>194</v>
      </c>
      <c r="F5566" s="69">
        <v>13.989031791687012</v>
      </c>
      <c r="G5566" s="69">
        <v>13.682563781738281</v>
      </c>
      <c r="H5566" s="69">
        <v>0.61974126100540161</v>
      </c>
      <c r="I5566" s="69">
        <v>66.973159790039063</v>
      </c>
      <c r="J5566" s="64">
        <v>0</v>
      </c>
    </row>
    <row r="5567" spans="1:10" x14ac:dyDescent="0.25">
      <c r="A5567" s="3" t="str">
        <f t="shared" si="86"/>
        <v>Load Control GroupSDP-W-16/17/2021 (5:00pm-6:00pm)22</v>
      </c>
      <c r="B5567" t="s">
        <v>71</v>
      </c>
      <c r="C5567" t="s">
        <v>116</v>
      </c>
      <c r="D5567" t="s">
        <v>170</v>
      </c>
      <c r="E5567" t="s">
        <v>195</v>
      </c>
      <c r="F5567" s="69">
        <v>13.242012023925781</v>
      </c>
      <c r="G5567" s="69">
        <v>12.610664367675781</v>
      </c>
      <c r="H5567" s="69">
        <v>0.66778123378753662</v>
      </c>
      <c r="I5567" s="69">
        <v>65.596359252929688</v>
      </c>
      <c r="J5567" s="64">
        <v>0</v>
      </c>
    </row>
    <row r="5568" spans="1:10" x14ac:dyDescent="0.25">
      <c r="A5568" s="3" t="str">
        <f t="shared" si="86"/>
        <v>Load Control GroupSDP-W-16/17/2021 (5:00pm-6:00pm)23</v>
      </c>
      <c r="B5568" t="s">
        <v>71</v>
      </c>
      <c r="C5568" t="s">
        <v>116</v>
      </c>
      <c r="D5568" t="s">
        <v>170</v>
      </c>
      <c r="E5568" t="s">
        <v>196</v>
      </c>
      <c r="F5568" s="69">
        <v>11.796113967895508</v>
      </c>
      <c r="G5568" s="69">
        <v>11.435593605041504</v>
      </c>
      <c r="H5568" s="69">
        <v>0.55932861566543579</v>
      </c>
      <c r="I5568" s="69">
        <v>65.069923400878906</v>
      </c>
      <c r="J5568" s="64">
        <v>0</v>
      </c>
    </row>
    <row r="5569" spans="1:10" x14ac:dyDescent="0.25">
      <c r="A5569" s="3" t="str">
        <f t="shared" si="86"/>
        <v>Load Control GroupSDP-W-16/17/2021 (5:00pm-6:00pm)24</v>
      </c>
      <c r="B5569" t="s">
        <v>71</v>
      </c>
      <c r="C5569" t="s">
        <v>116</v>
      </c>
      <c r="D5569" t="s">
        <v>170</v>
      </c>
      <c r="E5569" t="s">
        <v>197</v>
      </c>
      <c r="F5569" s="69">
        <v>11.062783241271973</v>
      </c>
      <c r="G5569" s="69">
        <v>10.533665657043457</v>
      </c>
      <c r="H5569" s="69">
        <v>0.54066312313079834</v>
      </c>
      <c r="I5569" s="69">
        <v>65.123619079589844</v>
      </c>
      <c r="J5569" s="64">
        <v>0</v>
      </c>
    </row>
    <row r="5570" spans="1:10" x14ac:dyDescent="0.25">
      <c r="A5570" s="3" t="str">
        <f t="shared" si="86"/>
        <v>Load Control GroupSDP-W-17/9/2021 (5:50pm-8:55pm)1</v>
      </c>
      <c r="B5570" t="s">
        <v>71</v>
      </c>
      <c r="C5570" t="s">
        <v>116</v>
      </c>
      <c r="D5570" t="s">
        <v>171</v>
      </c>
      <c r="E5570" t="s">
        <v>174</v>
      </c>
      <c r="F5570" s="69">
        <v>10.047599792480469</v>
      </c>
      <c r="G5570" s="69">
        <v>9.9096670150756836</v>
      </c>
      <c r="H5570" s="69">
        <v>0.19720105826854706</v>
      </c>
      <c r="I5570" s="69">
        <v>68.991127014160156</v>
      </c>
      <c r="J5570" s="64">
        <v>0</v>
      </c>
    </row>
    <row r="5571" spans="1:10" x14ac:dyDescent="0.25">
      <c r="A5571" s="3" t="str">
        <f t="shared" ref="A5571:A5634" si="87">B5571&amp;C5571&amp;D5571&amp;E5571</f>
        <v>Load Control GroupSDP-W-17/9/2021 (5:50pm-8:55pm)2</v>
      </c>
      <c r="B5571" t="s">
        <v>71</v>
      </c>
      <c r="C5571" t="s">
        <v>116</v>
      </c>
      <c r="D5571" t="s">
        <v>171</v>
      </c>
      <c r="E5571" t="s">
        <v>175</v>
      </c>
      <c r="F5571" s="69">
        <v>9.8025283813476563</v>
      </c>
      <c r="G5571" s="69">
        <v>9.5443334579467773</v>
      </c>
      <c r="H5571" s="69">
        <v>0.18130496144294739</v>
      </c>
      <c r="I5571" s="69">
        <v>68.815086364746094</v>
      </c>
      <c r="J5571" s="64">
        <v>0</v>
      </c>
    </row>
    <row r="5572" spans="1:10" x14ac:dyDescent="0.25">
      <c r="A5572" s="3" t="str">
        <f t="shared" si="87"/>
        <v>Load Control GroupSDP-W-17/9/2021 (5:50pm-8:55pm)3</v>
      </c>
      <c r="B5572" t="s">
        <v>71</v>
      </c>
      <c r="C5572" t="s">
        <v>116</v>
      </c>
      <c r="D5572" t="s">
        <v>171</v>
      </c>
      <c r="E5572" t="s">
        <v>176</v>
      </c>
      <c r="F5572" s="69">
        <v>9.6717033386230469</v>
      </c>
      <c r="G5572" s="69">
        <v>9.5104665756225586</v>
      </c>
      <c r="H5572" s="69">
        <v>0.19569425284862518</v>
      </c>
      <c r="I5572" s="69">
        <v>68.717323303222656</v>
      </c>
      <c r="J5572" s="64">
        <v>0</v>
      </c>
    </row>
    <row r="5573" spans="1:10" x14ac:dyDescent="0.25">
      <c r="A5573" s="3" t="str">
        <f t="shared" si="87"/>
        <v>Load Control GroupSDP-W-17/9/2021 (5:50pm-8:55pm)4</v>
      </c>
      <c r="B5573" t="s">
        <v>71</v>
      </c>
      <c r="C5573" t="s">
        <v>116</v>
      </c>
      <c r="D5573" t="s">
        <v>171</v>
      </c>
      <c r="E5573" t="s">
        <v>177</v>
      </c>
      <c r="F5573" s="69">
        <v>9.7470121383666992</v>
      </c>
      <c r="G5573" s="69">
        <v>9.5595426559448242</v>
      </c>
      <c r="H5573" s="69">
        <v>0.18460485339164734</v>
      </c>
      <c r="I5573" s="69">
        <v>68.639022827148438</v>
      </c>
      <c r="J5573" s="64">
        <v>0</v>
      </c>
    </row>
    <row r="5574" spans="1:10" x14ac:dyDescent="0.25">
      <c r="A5574" s="3" t="str">
        <f t="shared" si="87"/>
        <v>Load Control GroupSDP-W-17/9/2021 (5:50pm-8:55pm)5</v>
      </c>
      <c r="B5574" t="s">
        <v>71</v>
      </c>
      <c r="C5574" t="s">
        <v>116</v>
      </c>
      <c r="D5574" t="s">
        <v>171</v>
      </c>
      <c r="E5574" t="s">
        <v>178</v>
      </c>
      <c r="F5574" s="69">
        <v>10.27629566192627</v>
      </c>
      <c r="G5574" s="69">
        <v>10.036342620849609</v>
      </c>
      <c r="H5574" s="69">
        <v>0.19651900231838226</v>
      </c>
      <c r="I5574" s="69">
        <v>68.244117736816406</v>
      </c>
      <c r="J5574" s="64">
        <v>0</v>
      </c>
    </row>
    <row r="5575" spans="1:10" x14ac:dyDescent="0.25">
      <c r="A5575" s="3" t="str">
        <f t="shared" si="87"/>
        <v>Load Control GroupSDP-W-17/9/2021 (5:50pm-8:55pm)6</v>
      </c>
      <c r="B5575" t="s">
        <v>71</v>
      </c>
      <c r="C5575" t="s">
        <v>116</v>
      </c>
      <c r="D5575" t="s">
        <v>171</v>
      </c>
      <c r="E5575" t="s">
        <v>179</v>
      </c>
      <c r="F5575" s="69">
        <v>12.304110527038574</v>
      </c>
      <c r="G5575" s="69">
        <v>11.933628082275391</v>
      </c>
      <c r="H5575" s="69">
        <v>0.2381504625082016</v>
      </c>
      <c r="I5575" s="69">
        <v>67.742889404296875</v>
      </c>
      <c r="J5575" s="64">
        <v>0</v>
      </c>
    </row>
    <row r="5576" spans="1:10" x14ac:dyDescent="0.25">
      <c r="A5576" s="3" t="str">
        <f t="shared" si="87"/>
        <v>Load Control GroupSDP-W-17/9/2021 (5:50pm-8:55pm)7</v>
      </c>
      <c r="B5576" t="s">
        <v>71</v>
      </c>
      <c r="C5576" t="s">
        <v>116</v>
      </c>
      <c r="D5576" t="s">
        <v>171</v>
      </c>
      <c r="E5576" t="s">
        <v>180</v>
      </c>
      <c r="F5576" s="69">
        <v>16.113933563232422</v>
      </c>
      <c r="G5576" s="69">
        <v>15.767066955566406</v>
      </c>
      <c r="H5576" s="69">
        <v>0.35403624176979065</v>
      </c>
      <c r="I5576" s="69">
        <v>67.455703735351563</v>
      </c>
      <c r="J5576" s="64">
        <v>0</v>
      </c>
    </row>
    <row r="5577" spans="1:10" x14ac:dyDescent="0.25">
      <c r="A5577" s="3" t="str">
        <f t="shared" si="87"/>
        <v>Load Control GroupSDP-W-17/9/2021 (5:50pm-8:55pm)8</v>
      </c>
      <c r="B5577" t="s">
        <v>71</v>
      </c>
      <c r="C5577" t="s">
        <v>116</v>
      </c>
      <c r="D5577" t="s">
        <v>171</v>
      </c>
      <c r="E5577" t="s">
        <v>181</v>
      </c>
      <c r="F5577" s="69">
        <v>18.706026077270508</v>
      </c>
      <c r="G5577" s="69">
        <v>18.66004753112793</v>
      </c>
      <c r="H5577" s="69">
        <v>0.57564187049865723</v>
      </c>
      <c r="I5577" s="69">
        <v>68.391349792480469</v>
      </c>
      <c r="J5577" s="64">
        <v>0</v>
      </c>
    </row>
    <row r="5578" spans="1:10" x14ac:dyDescent="0.25">
      <c r="A5578" s="3" t="str">
        <f t="shared" si="87"/>
        <v>Load Control GroupSDP-W-17/9/2021 (5:50pm-8:55pm)9</v>
      </c>
      <c r="B5578" t="s">
        <v>71</v>
      </c>
      <c r="C5578" t="s">
        <v>116</v>
      </c>
      <c r="D5578" t="s">
        <v>171</v>
      </c>
      <c r="E5578" t="s">
        <v>182</v>
      </c>
      <c r="F5578" s="69">
        <v>20.056423187255859</v>
      </c>
      <c r="G5578" s="69">
        <v>19.688142776489258</v>
      </c>
      <c r="H5578" s="69">
        <v>0.62263530492782593</v>
      </c>
      <c r="I5578" s="69">
        <v>70.786056518554688</v>
      </c>
      <c r="J5578" s="64">
        <v>0</v>
      </c>
    </row>
    <row r="5579" spans="1:10" x14ac:dyDescent="0.25">
      <c r="A5579" s="3" t="str">
        <f t="shared" si="87"/>
        <v>Load Control GroupSDP-W-17/9/2021 (5:50pm-8:55pm)10</v>
      </c>
      <c r="B5579" t="s">
        <v>71</v>
      </c>
      <c r="C5579" t="s">
        <v>116</v>
      </c>
      <c r="D5579" t="s">
        <v>171</v>
      </c>
      <c r="E5579" t="s">
        <v>183</v>
      </c>
      <c r="F5579" s="69">
        <v>21.397539138793945</v>
      </c>
      <c r="G5579" s="69">
        <v>20.486534118652344</v>
      </c>
      <c r="H5579" s="69">
        <v>0.73053056001663208</v>
      </c>
      <c r="I5579" s="69">
        <v>74.386665344238281</v>
      </c>
      <c r="J5579" s="64">
        <v>0</v>
      </c>
    </row>
    <row r="5580" spans="1:10" x14ac:dyDescent="0.25">
      <c r="A5580" s="3" t="str">
        <f t="shared" si="87"/>
        <v>Load Control GroupSDP-W-17/9/2021 (5:50pm-8:55pm)11</v>
      </c>
      <c r="B5580" t="s">
        <v>71</v>
      </c>
      <c r="C5580" t="s">
        <v>116</v>
      </c>
      <c r="D5580" t="s">
        <v>171</v>
      </c>
      <c r="E5580" t="s">
        <v>184</v>
      </c>
      <c r="F5580" s="69">
        <v>21.48814582824707</v>
      </c>
      <c r="G5580" s="69">
        <v>20.832513809204102</v>
      </c>
      <c r="H5580" s="69">
        <v>0.69289374351501465</v>
      </c>
      <c r="I5580" s="69">
        <v>77.323715209960938</v>
      </c>
      <c r="J5580" s="64">
        <v>0</v>
      </c>
    </row>
    <row r="5581" spans="1:10" x14ac:dyDescent="0.25">
      <c r="A5581" s="3" t="str">
        <f t="shared" si="87"/>
        <v>Load Control GroupSDP-W-17/9/2021 (5:50pm-8:55pm)12</v>
      </c>
      <c r="B5581" t="s">
        <v>71</v>
      </c>
      <c r="C5581" t="s">
        <v>116</v>
      </c>
      <c r="D5581" t="s">
        <v>171</v>
      </c>
      <c r="E5581" t="s">
        <v>185</v>
      </c>
      <c r="F5581" s="69">
        <v>21.716983795166016</v>
      </c>
      <c r="G5581" s="69">
        <v>21.198209762573242</v>
      </c>
      <c r="H5581" s="69">
        <v>0.68370944261550903</v>
      </c>
      <c r="I5581" s="69">
        <v>79.550285339355469</v>
      </c>
      <c r="J5581" s="64">
        <v>0</v>
      </c>
    </row>
    <row r="5582" spans="1:10" x14ac:dyDescent="0.25">
      <c r="A5582" s="3" t="str">
        <f t="shared" si="87"/>
        <v>Load Control GroupSDP-W-17/9/2021 (5:50pm-8:55pm)13</v>
      </c>
      <c r="B5582" t="s">
        <v>71</v>
      </c>
      <c r="C5582" t="s">
        <v>116</v>
      </c>
      <c r="D5582" t="s">
        <v>171</v>
      </c>
      <c r="E5582" t="s">
        <v>186</v>
      </c>
      <c r="F5582" s="69">
        <v>21.397548675537109</v>
      </c>
      <c r="G5582" s="69">
        <v>20.772905349731445</v>
      </c>
      <c r="H5582" s="69">
        <v>0.79799854755401611</v>
      </c>
      <c r="I5582" s="69">
        <v>80.384284973144531</v>
      </c>
      <c r="J5582" s="64">
        <v>0</v>
      </c>
    </row>
    <row r="5583" spans="1:10" x14ac:dyDescent="0.25">
      <c r="A5583" s="3" t="str">
        <f t="shared" si="87"/>
        <v>Load Control GroupSDP-W-17/9/2021 (5:50pm-8:55pm)14</v>
      </c>
      <c r="B5583" t="s">
        <v>71</v>
      </c>
      <c r="C5583" t="s">
        <v>116</v>
      </c>
      <c r="D5583" t="s">
        <v>171</v>
      </c>
      <c r="E5583" t="s">
        <v>187</v>
      </c>
      <c r="F5583" s="69">
        <v>20.297222137451172</v>
      </c>
      <c r="G5583" s="69">
        <v>20.369667053222656</v>
      </c>
      <c r="H5583" s="69">
        <v>0.64720803499221802</v>
      </c>
      <c r="I5583" s="69">
        <v>81.5662841796875</v>
      </c>
      <c r="J5583" s="64">
        <v>0</v>
      </c>
    </row>
    <row r="5584" spans="1:10" x14ac:dyDescent="0.25">
      <c r="A5584" s="3" t="str">
        <f t="shared" si="87"/>
        <v>Load Control GroupSDP-W-17/9/2021 (5:50pm-8:55pm)15</v>
      </c>
      <c r="B5584" t="s">
        <v>71</v>
      </c>
      <c r="C5584" t="s">
        <v>116</v>
      </c>
      <c r="D5584" t="s">
        <v>171</v>
      </c>
      <c r="E5584" t="s">
        <v>188</v>
      </c>
      <c r="F5584" s="69">
        <v>19.093856811523438</v>
      </c>
      <c r="G5584" s="69">
        <v>19.400457382202148</v>
      </c>
      <c r="H5584" s="69">
        <v>0.24604156613349915</v>
      </c>
      <c r="I5584" s="69">
        <v>81.762001037597656</v>
      </c>
      <c r="J5584" s="64">
        <v>0</v>
      </c>
    </row>
    <row r="5585" spans="1:10" x14ac:dyDescent="0.25">
      <c r="A5585" s="3" t="str">
        <f t="shared" si="87"/>
        <v>Load Control GroupSDP-W-17/9/2021 (5:50pm-8:55pm)16</v>
      </c>
      <c r="B5585" t="s">
        <v>71</v>
      </c>
      <c r="C5585" t="s">
        <v>116</v>
      </c>
      <c r="D5585" t="s">
        <v>171</v>
      </c>
      <c r="E5585" t="s">
        <v>189</v>
      </c>
      <c r="F5585" s="69">
        <v>17.874134063720703</v>
      </c>
      <c r="G5585" s="69">
        <v>17.567533493041992</v>
      </c>
      <c r="H5585" s="69">
        <v>0.24604153633117676</v>
      </c>
      <c r="I5585" s="69">
        <v>81.7335205078125</v>
      </c>
      <c r="J5585" s="64">
        <v>0</v>
      </c>
    </row>
    <row r="5586" spans="1:10" x14ac:dyDescent="0.25">
      <c r="A5586" s="3" t="str">
        <f t="shared" si="87"/>
        <v>Load Control GroupSDP-W-17/9/2021 (5:50pm-8:55pm)17</v>
      </c>
      <c r="B5586" t="s">
        <v>71</v>
      </c>
      <c r="C5586" t="s">
        <v>116</v>
      </c>
      <c r="D5586" t="s">
        <v>171</v>
      </c>
      <c r="E5586" t="s">
        <v>190</v>
      </c>
      <c r="F5586" s="69">
        <v>14.783205986022949</v>
      </c>
      <c r="G5586" s="69">
        <v>14.635086059570313</v>
      </c>
      <c r="H5586" s="69">
        <v>0.38461661338806152</v>
      </c>
      <c r="I5586" s="69">
        <v>82.655616760253906</v>
      </c>
      <c r="J5586" s="64">
        <v>0</v>
      </c>
    </row>
    <row r="5587" spans="1:10" x14ac:dyDescent="0.25">
      <c r="A5587" s="3" t="str">
        <f t="shared" si="87"/>
        <v>Load Control GroupSDP-W-17/9/2021 (5:50pm-8:55pm)18</v>
      </c>
      <c r="B5587" t="s">
        <v>71</v>
      </c>
      <c r="C5587" t="s">
        <v>116</v>
      </c>
      <c r="D5587" t="s">
        <v>171</v>
      </c>
      <c r="E5587" t="s">
        <v>191</v>
      </c>
      <c r="F5587" s="69">
        <v>13.519112586975098</v>
      </c>
      <c r="G5587" s="69">
        <v>13.378209114074707</v>
      </c>
      <c r="H5587" s="69">
        <v>0.41072994470596313</v>
      </c>
      <c r="I5587" s="69">
        <v>81.83209228515625</v>
      </c>
      <c r="J5587" s="64">
        <v>0</v>
      </c>
    </row>
    <row r="5588" spans="1:10" x14ac:dyDescent="0.25">
      <c r="A5588" s="3" t="str">
        <f t="shared" si="87"/>
        <v>Load Control GroupSDP-W-17/9/2021 (5:50pm-8:55pm)19</v>
      </c>
      <c r="B5588" t="s">
        <v>71</v>
      </c>
      <c r="C5588" t="s">
        <v>116</v>
      </c>
      <c r="D5588" t="s">
        <v>171</v>
      </c>
      <c r="E5588" t="s">
        <v>192</v>
      </c>
      <c r="F5588" s="69">
        <v>13.588561058044434</v>
      </c>
      <c r="G5588" s="69">
        <v>12.953685760498047</v>
      </c>
      <c r="H5588" s="69">
        <v>0.43000850081443787</v>
      </c>
      <c r="I5588" s="69">
        <v>80.761146545410156</v>
      </c>
      <c r="J5588" s="64">
        <v>0</v>
      </c>
    </row>
    <row r="5589" spans="1:10" x14ac:dyDescent="0.25">
      <c r="A5589" s="3" t="str">
        <f t="shared" si="87"/>
        <v>Load Control GroupSDP-W-17/9/2021 (5:50pm-8:55pm)20</v>
      </c>
      <c r="B5589" t="s">
        <v>71</v>
      </c>
      <c r="C5589" t="s">
        <v>116</v>
      </c>
      <c r="D5589" t="s">
        <v>171</v>
      </c>
      <c r="E5589" t="s">
        <v>193</v>
      </c>
      <c r="F5589" s="69">
        <v>13.534506797790527</v>
      </c>
      <c r="G5589" s="69">
        <v>13.308171272277832</v>
      </c>
      <c r="H5589" s="69">
        <v>0.40623432397842407</v>
      </c>
      <c r="I5589" s="69">
        <v>78.468193054199219</v>
      </c>
      <c r="J5589" s="64">
        <v>0</v>
      </c>
    </row>
    <row r="5590" spans="1:10" x14ac:dyDescent="0.25">
      <c r="A5590" s="3" t="str">
        <f t="shared" si="87"/>
        <v>Load Control GroupSDP-W-17/9/2021 (5:50pm-8:55pm)21</v>
      </c>
      <c r="B5590" t="s">
        <v>71</v>
      </c>
      <c r="C5590" t="s">
        <v>116</v>
      </c>
      <c r="D5590" t="s">
        <v>171</v>
      </c>
      <c r="E5590" t="s">
        <v>194</v>
      </c>
      <c r="F5590" s="69">
        <v>14.006723403930664</v>
      </c>
      <c r="G5590" s="69">
        <v>13.39631462097168</v>
      </c>
      <c r="H5590" s="69">
        <v>0.37304237484931946</v>
      </c>
      <c r="I5590" s="69">
        <v>75.507621765136719</v>
      </c>
      <c r="J5590" s="64">
        <v>0</v>
      </c>
    </row>
    <row r="5591" spans="1:10" x14ac:dyDescent="0.25">
      <c r="A5591" s="3" t="str">
        <f t="shared" si="87"/>
        <v>Load Control GroupSDP-W-17/9/2021 (5:50pm-8:55pm)22</v>
      </c>
      <c r="B5591" t="s">
        <v>71</v>
      </c>
      <c r="C5591" t="s">
        <v>116</v>
      </c>
      <c r="D5591" t="s">
        <v>171</v>
      </c>
      <c r="E5591" t="s">
        <v>195</v>
      </c>
      <c r="F5591" s="69">
        <v>13.134448051452637</v>
      </c>
      <c r="G5591" s="69">
        <v>13.054904937744141</v>
      </c>
      <c r="H5591" s="69">
        <v>0.36590215563774109</v>
      </c>
      <c r="I5591" s="69">
        <v>72.844444274902344</v>
      </c>
      <c r="J5591" s="64">
        <v>0</v>
      </c>
    </row>
    <row r="5592" spans="1:10" x14ac:dyDescent="0.25">
      <c r="A5592" s="3" t="str">
        <f t="shared" si="87"/>
        <v>Load Control GroupSDP-W-17/9/2021 (5:50pm-8:55pm)23</v>
      </c>
      <c r="B5592" t="s">
        <v>71</v>
      </c>
      <c r="C5592" t="s">
        <v>116</v>
      </c>
      <c r="D5592" t="s">
        <v>171</v>
      </c>
      <c r="E5592" t="s">
        <v>196</v>
      </c>
      <c r="F5592" s="69">
        <v>11.814383506774902</v>
      </c>
      <c r="G5592" s="69">
        <v>11.919486045837402</v>
      </c>
      <c r="H5592" s="69">
        <v>0.38139945268630981</v>
      </c>
      <c r="I5592" s="69">
        <v>72.270698547363281</v>
      </c>
      <c r="J5592" s="64">
        <v>0</v>
      </c>
    </row>
    <row r="5593" spans="1:10" x14ac:dyDescent="0.25">
      <c r="A5593" s="3" t="str">
        <f t="shared" si="87"/>
        <v>Load Control GroupSDP-W-17/9/2021 (5:50pm-8:55pm)24</v>
      </c>
      <c r="B5593" t="s">
        <v>71</v>
      </c>
      <c r="C5593" t="s">
        <v>116</v>
      </c>
      <c r="D5593" t="s">
        <v>171</v>
      </c>
      <c r="E5593" t="s">
        <v>197</v>
      </c>
      <c r="F5593" s="69">
        <v>11.346634864807129</v>
      </c>
      <c r="G5593" s="69">
        <v>10.892638206481934</v>
      </c>
      <c r="H5593" s="69">
        <v>0.55462586879730225</v>
      </c>
      <c r="I5593" s="69">
        <v>71.524627685546875</v>
      </c>
      <c r="J5593" s="64">
        <v>0</v>
      </c>
    </row>
    <row r="5594" spans="1:10" x14ac:dyDescent="0.25">
      <c r="A5594" s="3" t="str">
        <f t="shared" si="87"/>
        <v>Load Control GroupSDP-W-18/27/2021 (5:00pm-6:00pm)1</v>
      </c>
      <c r="B5594" t="s">
        <v>71</v>
      </c>
      <c r="C5594" t="s">
        <v>116</v>
      </c>
      <c r="D5594" t="s">
        <v>172</v>
      </c>
      <c r="E5594" t="s">
        <v>174</v>
      </c>
      <c r="F5594" s="69">
        <v>9.9161434173583984</v>
      </c>
      <c r="G5594" s="69">
        <v>10.720200538635254</v>
      </c>
      <c r="H5594" s="69">
        <v>0.40890282392501831</v>
      </c>
      <c r="I5594" s="69">
        <v>70.932151794433594</v>
      </c>
      <c r="J5594" s="64">
        <v>0</v>
      </c>
    </row>
    <row r="5595" spans="1:10" x14ac:dyDescent="0.25">
      <c r="A5595" s="3" t="str">
        <f t="shared" si="87"/>
        <v>Load Control GroupSDP-W-18/27/2021 (5:00pm-6:00pm)2</v>
      </c>
      <c r="B5595" t="s">
        <v>71</v>
      </c>
      <c r="C5595" t="s">
        <v>116</v>
      </c>
      <c r="D5595" t="s">
        <v>172</v>
      </c>
      <c r="E5595" t="s">
        <v>175</v>
      </c>
      <c r="F5595" s="69">
        <v>9.6141529083251953</v>
      </c>
      <c r="G5595" s="69">
        <v>10.319971084594727</v>
      </c>
      <c r="H5595" s="69">
        <v>0.36728554964065552</v>
      </c>
      <c r="I5595" s="69">
        <v>69.354270935058594</v>
      </c>
      <c r="J5595" s="64">
        <v>0</v>
      </c>
    </row>
    <row r="5596" spans="1:10" x14ac:dyDescent="0.25">
      <c r="A5596" s="3" t="str">
        <f t="shared" si="87"/>
        <v>Load Control GroupSDP-W-18/27/2021 (5:00pm-6:00pm)3</v>
      </c>
      <c r="B5596" t="s">
        <v>71</v>
      </c>
      <c r="C5596" t="s">
        <v>116</v>
      </c>
      <c r="D5596" t="s">
        <v>172</v>
      </c>
      <c r="E5596" t="s">
        <v>176</v>
      </c>
      <c r="F5596" s="69">
        <v>9.3868818283081055</v>
      </c>
      <c r="G5596" s="69">
        <v>10.071937561035156</v>
      </c>
      <c r="H5596" s="69">
        <v>0.33496007323265076</v>
      </c>
      <c r="I5596" s="69">
        <v>68.133796691894531</v>
      </c>
      <c r="J5596" s="64">
        <v>0</v>
      </c>
    </row>
    <row r="5597" spans="1:10" x14ac:dyDescent="0.25">
      <c r="A5597" s="3" t="str">
        <f t="shared" si="87"/>
        <v>Load Control GroupSDP-W-18/27/2021 (5:00pm-6:00pm)4</v>
      </c>
      <c r="B5597" t="s">
        <v>71</v>
      </c>
      <c r="C5597" t="s">
        <v>116</v>
      </c>
      <c r="D5597" t="s">
        <v>172</v>
      </c>
      <c r="E5597" t="s">
        <v>177</v>
      </c>
      <c r="F5597" s="69">
        <v>9.5010890960693359</v>
      </c>
      <c r="G5597" s="69">
        <v>10.006373405456543</v>
      </c>
      <c r="H5597" s="69">
        <v>0.25974190235137939</v>
      </c>
      <c r="I5597" s="69">
        <v>67.697418212890625</v>
      </c>
      <c r="J5597" s="64">
        <v>0</v>
      </c>
    </row>
    <row r="5598" spans="1:10" x14ac:dyDescent="0.25">
      <c r="A5598" s="3" t="str">
        <f t="shared" si="87"/>
        <v>Load Control GroupSDP-W-18/27/2021 (5:00pm-6:00pm)5</v>
      </c>
      <c r="B5598" t="s">
        <v>71</v>
      </c>
      <c r="C5598" t="s">
        <v>116</v>
      </c>
      <c r="D5598" t="s">
        <v>172</v>
      </c>
      <c r="E5598" t="s">
        <v>178</v>
      </c>
      <c r="F5598" s="69">
        <v>9.8350744247436523</v>
      </c>
      <c r="G5598" s="69">
        <v>10.841038703918457</v>
      </c>
      <c r="H5598" s="69">
        <v>0.37610936164855957</v>
      </c>
      <c r="I5598" s="69">
        <v>67.303001403808594</v>
      </c>
      <c r="J5598" s="64">
        <v>0</v>
      </c>
    </row>
    <row r="5599" spans="1:10" x14ac:dyDescent="0.25">
      <c r="A5599" s="3" t="str">
        <f t="shared" si="87"/>
        <v>Load Control GroupSDP-W-18/27/2021 (5:00pm-6:00pm)6</v>
      </c>
      <c r="B5599" t="s">
        <v>71</v>
      </c>
      <c r="C5599" t="s">
        <v>116</v>
      </c>
      <c r="D5599" t="s">
        <v>172</v>
      </c>
      <c r="E5599" t="s">
        <v>179</v>
      </c>
      <c r="F5599" s="69">
        <v>12.11176872253418</v>
      </c>
      <c r="G5599" s="69">
        <v>13.107868194580078</v>
      </c>
      <c r="H5599" s="69">
        <v>0.54951673746109009</v>
      </c>
      <c r="I5599" s="69">
        <v>66.839042663574219</v>
      </c>
      <c r="J5599" s="64">
        <v>0</v>
      </c>
    </row>
    <row r="5600" spans="1:10" x14ac:dyDescent="0.25">
      <c r="A5600" s="3" t="str">
        <f t="shared" si="87"/>
        <v>Load Control GroupSDP-W-18/27/2021 (5:00pm-6:00pm)7</v>
      </c>
      <c r="B5600" t="s">
        <v>71</v>
      </c>
      <c r="C5600" t="s">
        <v>116</v>
      </c>
      <c r="D5600" t="s">
        <v>172</v>
      </c>
      <c r="E5600" t="s">
        <v>180</v>
      </c>
      <c r="F5600" s="69">
        <v>17.273509979248047</v>
      </c>
      <c r="G5600" s="69">
        <v>17.902307510375977</v>
      </c>
      <c r="H5600" s="69">
        <v>0.53921496868133545</v>
      </c>
      <c r="I5600" s="69">
        <v>66.1441650390625</v>
      </c>
      <c r="J5600" s="64">
        <v>0</v>
      </c>
    </row>
    <row r="5601" spans="1:10" x14ac:dyDescent="0.25">
      <c r="A5601" s="3" t="str">
        <f t="shared" si="87"/>
        <v>Load Control GroupSDP-W-18/27/2021 (5:00pm-6:00pm)8</v>
      </c>
      <c r="B5601" t="s">
        <v>71</v>
      </c>
      <c r="C5601" t="s">
        <v>116</v>
      </c>
      <c r="D5601" t="s">
        <v>172</v>
      </c>
      <c r="E5601" t="s">
        <v>181</v>
      </c>
      <c r="F5601" s="69">
        <v>23.225954055786133</v>
      </c>
      <c r="G5601" s="69">
        <v>22.883451461791992</v>
      </c>
      <c r="H5601" s="69">
        <v>0.50732558965682983</v>
      </c>
      <c r="I5601" s="69">
        <v>66.107017517089844</v>
      </c>
      <c r="J5601" s="64">
        <v>0</v>
      </c>
    </row>
    <row r="5602" spans="1:10" x14ac:dyDescent="0.25">
      <c r="A5602" s="3" t="str">
        <f t="shared" si="87"/>
        <v>Load Control GroupSDP-W-18/27/2021 (5:00pm-6:00pm)9</v>
      </c>
      <c r="B5602" t="s">
        <v>71</v>
      </c>
      <c r="C5602" t="s">
        <v>116</v>
      </c>
      <c r="D5602" t="s">
        <v>172</v>
      </c>
      <c r="E5602" t="s">
        <v>182</v>
      </c>
      <c r="F5602" s="69">
        <v>27.335330963134766</v>
      </c>
      <c r="G5602" s="69">
        <v>27.706781387329102</v>
      </c>
      <c r="H5602" s="69">
        <v>0.60870975255966187</v>
      </c>
      <c r="I5602" s="69">
        <v>67.968620300292969</v>
      </c>
      <c r="J5602" s="64">
        <v>0</v>
      </c>
    </row>
    <row r="5603" spans="1:10" x14ac:dyDescent="0.25">
      <c r="A5603" s="3" t="str">
        <f t="shared" si="87"/>
        <v>Load Control GroupSDP-W-18/27/2021 (5:00pm-6:00pm)10</v>
      </c>
      <c r="B5603" t="s">
        <v>71</v>
      </c>
      <c r="C5603" t="s">
        <v>116</v>
      </c>
      <c r="D5603" t="s">
        <v>172</v>
      </c>
      <c r="E5603" t="s">
        <v>183</v>
      </c>
      <c r="F5603" s="69">
        <v>29.354131698608398</v>
      </c>
      <c r="G5603" s="69">
        <v>29.660140991210938</v>
      </c>
      <c r="H5603" s="69">
        <v>0.71807825565338135</v>
      </c>
      <c r="I5603" s="69">
        <v>71.802886962890625</v>
      </c>
      <c r="J5603" s="64">
        <v>0</v>
      </c>
    </row>
    <row r="5604" spans="1:10" x14ac:dyDescent="0.25">
      <c r="A5604" s="3" t="str">
        <f t="shared" si="87"/>
        <v>Load Control GroupSDP-W-18/27/2021 (5:00pm-6:00pm)11</v>
      </c>
      <c r="B5604" t="s">
        <v>71</v>
      </c>
      <c r="C5604" t="s">
        <v>116</v>
      </c>
      <c r="D5604" t="s">
        <v>172</v>
      </c>
      <c r="E5604" t="s">
        <v>184</v>
      </c>
      <c r="F5604" s="69">
        <v>30.978031158447266</v>
      </c>
      <c r="G5604" s="69">
        <v>31.28923225402832</v>
      </c>
      <c r="H5604" s="69">
        <v>0.87128192186355591</v>
      </c>
      <c r="I5604" s="69">
        <v>76.292732238769531</v>
      </c>
      <c r="J5604" s="64">
        <v>0</v>
      </c>
    </row>
    <row r="5605" spans="1:10" x14ac:dyDescent="0.25">
      <c r="A5605" s="3" t="str">
        <f t="shared" si="87"/>
        <v>Load Control GroupSDP-W-18/27/2021 (5:00pm-6:00pm)12</v>
      </c>
      <c r="B5605" t="s">
        <v>71</v>
      </c>
      <c r="C5605" t="s">
        <v>116</v>
      </c>
      <c r="D5605" t="s">
        <v>172</v>
      </c>
      <c r="E5605" t="s">
        <v>185</v>
      </c>
      <c r="F5605" s="69">
        <v>33.143863677978516</v>
      </c>
      <c r="G5605" s="69">
        <v>33.571182250976563</v>
      </c>
      <c r="H5605" s="69">
        <v>0.92756921052932739</v>
      </c>
      <c r="I5605" s="69">
        <v>80.765487670898438</v>
      </c>
      <c r="J5605" s="64">
        <v>0</v>
      </c>
    </row>
    <row r="5606" spans="1:10" x14ac:dyDescent="0.25">
      <c r="A5606" s="3" t="str">
        <f t="shared" si="87"/>
        <v>Load Control GroupSDP-W-18/27/2021 (5:00pm-6:00pm)13</v>
      </c>
      <c r="B5606" t="s">
        <v>71</v>
      </c>
      <c r="C5606" t="s">
        <v>116</v>
      </c>
      <c r="D5606" t="s">
        <v>172</v>
      </c>
      <c r="E5606" t="s">
        <v>186</v>
      </c>
      <c r="F5606" s="69">
        <v>33.702102661132813</v>
      </c>
      <c r="G5606" s="69">
        <v>34.400367736816406</v>
      </c>
      <c r="H5606" s="69">
        <v>0.87723320722579956</v>
      </c>
      <c r="I5606" s="69">
        <v>82.744743347167969</v>
      </c>
      <c r="J5606" s="64">
        <v>0</v>
      </c>
    </row>
    <row r="5607" spans="1:10" x14ac:dyDescent="0.25">
      <c r="A5607" s="3" t="str">
        <f t="shared" si="87"/>
        <v>Load Control GroupSDP-W-18/27/2021 (5:00pm-6:00pm)14</v>
      </c>
      <c r="B5607" t="s">
        <v>71</v>
      </c>
      <c r="C5607" t="s">
        <v>116</v>
      </c>
      <c r="D5607" t="s">
        <v>172</v>
      </c>
      <c r="E5607" t="s">
        <v>187</v>
      </c>
      <c r="F5607" s="69">
        <v>35.594436645507813</v>
      </c>
      <c r="G5607" s="69">
        <v>35.333572387695313</v>
      </c>
      <c r="H5607" s="69">
        <v>0.59860187768936157</v>
      </c>
      <c r="I5607" s="69">
        <v>84.237953186035156</v>
      </c>
      <c r="J5607" s="64">
        <v>0</v>
      </c>
    </row>
    <row r="5608" spans="1:10" x14ac:dyDescent="0.25">
      <c r="A5608" s="3" t="str">
        <f t="shared" si="87"/>
        <v>Load Control GroupSDP-W-18/27/2021 (5:00pm-6:00pm)15</v>
      </c>
      <c r="B5608" t="s">
        <v>71</v>
      </c>
      <c r="C5608" t="s">
        <v>116</v>
      </c>
      <c r="D5608" t="s">
        <v>172</v>
      </c>
      <c r="E5608" t="s">
        <v>188</v>
      </c>
      <c r="F5608" s="69">
        <v>34.159458160400391</v>
      </c>
      <c r="G5608" s="69">
        <v>33.834182739257813</v>
      </c>
      <c r="H5608" s="69">
        <v>0.37043076753616333</v>
      </c>
      <c r="I5608" s="69">
        <v>84.674476623535156</v>
      </c>
      <c r="J5608" s="64">
        <v>0</v>
      </c>
    </row>
    <row r="5609" spans="1:10" x14ac:dyDescent="0.25">
      <c r="A5609" s="3" t="str">
        <f t="shared" si="87"/>
        <v>Load Control GroupSDP-W-18/27/2021 (5:00pm-6:00pm)16</v>
      </c>
      <c r="B5609" t="s">
        <v>71</v>
      </c>
      <c r="C5609" t="s">
        <v>116</v>
      </c>
      <c r="D5609" t="s">
        <v>172</v>
      </c>
      <c r="E5609" t="s">
        <v>189</v>
      </c>
      <c r="F5609" s="69">
        <v>28.59330940246582</v>
      </c>
      <c r="G5609" s="69">
        <v>28.918588638305664</v>
      </c>
      <c r="H5609" s="69">
        <v>0.37043076753616333</v>
      </c>
      <c r="I5609" s="69">
        <v>85.678390502929688</v>
      </c>
      <c r="J5609" s="64">
        <v>0</v>
      </c>
    </row>
    <row r="5610" spans="1:10" x14ac:dyDescent="0.25">
      <c r="A5610" s="3" t="str">
        <f t="shared" si="87"/>
        <v>Load Control GroupSDP-W-18/27/2021 (5:00pm-6:00pm)17</v>
      </c>
      <c r="B5610" t="s">
        <v>71</v>
      </c>
      <c r="C5610" t="s">
        <v>116</v>
      </c>
      <c r="D5610" t="s">
        <v>172</v>
      </c>
      <c r="E5610" t="s">
        <v>190</v>
      </c>
      <c r="F5610" s="69">
        <v>22.117824554443359</v>
      </c>
      <c r="G5610" s="69">
        <v>21.958635330200195</v>
      </c>
      <c r="H5610" s="69">
        <v>0.68196141719818115</v>
      </c>
      <c r="I5610" s="69">
        <v>84.786521911621094</v>
      </c>
      <c r="J5610" s="64">
        <v>0</v>
      </c>
    </row>
    <row r="5611" spans="1:10" x14ac:dyDescent="0.25">
      <c r="A5611" s="3" t="str">
        <f t="shared" si="87"/>
        <v>Load Control GroupSDP-W-18/27/2021 (5:00pm-6:00pm)18</v>
      </c>
      <c r="B5611" t="s">
        <v>71</v>
      </c>
      <c r="C5611" t="s">
        <v>116</v>
      </c>
      <c r="D5611" t="s">
        <v>172</v>
      </c>
      <c r="E5611" t="s">
        <v>191</v>
      </c>
      <c r="F5611" s="69">
        <v>18.967660903930664</v>
      </c>
      <c r="G5611" s="69">
        <v>17.404739379882813</v>
      </c>
      <c r="H5611" s="69">
        <v>0.79954159259796143</v>
      </c>
      <c r="I5611" s="69">
        <v>82.028678894042969</v>
      </c>
      <c r="J5611" s="64">
        <v>0</v>
      </c>
    </row>
    <row r="5612" spans="1:10" x14ac:dyDescent="0.25">
      <c r="A5612" s="3" t="str">
        <f t="shared" si="87"/>
        <v>Load Control GroupSDP-W-18/27/2021 (5:00pm-6:00pm)19</v>
      </c>
      <c r="B5612" t="s">
        <v>71</v>
      </c>
      <c r="C5612" t="s">
        <v>116</v>
      </c>
      <c r="D5612" t="s">
        <v>172</v>
      </c>
      <c r="E5612" t="s">
        <v>192</v>
      </c>
      <c r="F5612" s="69">
        <v>17.022066116333008</v>
      </c>
      <c r="G5612" s="69">
        <v>17.267868041992188</v>
      </c>
      <c r="H5612" s="69">
        <v>0.77272111177444458</v>
      </c>
      <c r="I5612" s="69">
        <v>80.657455444335938</v>
      </c>
      <c r="J5612" s="64">
        <v>0</v>
      </c>
    </row>
    <row r="5613" spans="1:10" x14ac:dyDescent="0.25">
      <c r="A5613" s="3" t="str">
        <f t="shared" si="87"/>
        <v>Load Control GroupSDP-W-18/27/2021 (5:00pm-6:00pm)20</v>
      </c>
      <c r="B5613" t="s">
        <v>71</v>
      </c>
      <c r="C5613" t="s">
        <v>116</v>
      </c>
      <c r="D5613" t="s">
        <v>172</v>
      </c>
      <c r="E5613" t="s">
        <v>193</v>
      </c>
      <c r="F5613" s="69">
        <v>16.607370376586914</v>
      </c>
      <c r="G5613" s="69">
        <v>16.92180061340332</v>
      </c>
      <c r="H5613" s="69">
        <v>0.70926827192306519</v>
      </c>
      <c r="I5613" s="69">
        <v>79.330589294433594</v>
      </c>
      <c r="J5613" s="64">
        <v>0</v>
      </c>
    </row>
    <row r="5614" spans="1:10" x14ac:dyDescent="0.25">
      <c r="A5614" s="3" t="str">
        <f t="shared" si="87"/>
        <v>Load Control GroupSDP-W-18/27/2021 (5:00pm-6:00pm)21</v>
      </c>
      <c r="B5614" t="s">
        <v>71</v>
      </c>
      <c r="C5614" t="s">
        <v>116</v>
      </c>
      <c r="D5614" t="s">
        <v>172</v>
      </c>
      <c r="E5614" t="s">
        <v>194</v>
      </c>
      <c r="F5614" s="69">
        <v>15.873883247375488</v>
      </c>
      <c r="G5614" s="69">
        <v>15.814872741699219</v>
      </c>
      <c r="H5614" s="69">
        <v>0.6481400728225708</v>
      </c>
      <c r="I5614" s="69">
        <v>75.1318359375</v>
      </c>
      <c r="J5614" s="64">
        <v>0</v>
      </c>
    </row>
    <row r="5615" spans="1:10" x14ac:dyDescent="0.25">
      <c r="A5615" s="3" t="str">
        <f t="shared" si="87"/>
        <v>Load Control GroupSDP-W-18/27/2021 (5:00pm-6:00pm)22</v>
      </c>
      <c r="B5615" t="s">
        <v>71</v>
      </c>
      <c r="C5615" t="s">
        <v>116</v>
      </c>
      <c r="D5615" t="s">
        <v>172</v>
      </c>
      <c r="E5615" t="s">
        <v>195</v>
      </c>
      <c r="F5615" s="69">
        <v>14.337911605834961</v>
      </c>
      <c r="G5615" s="69">
        <v>14.101112365722656</v>
      </c>
      <c r="H5615" s="69">
        <v>0.67674535512924194</v>
      </c>
      <c r="I5615" s="69">
        <v>71.712005615234375</v>
      </c>
      <c r="J5615" s="64">
        <v>0</v>
      </c>
    </row>
    <row r="5616" spans="1:10" x14ac:dyDescent="0.25">
      <c r="A5616" s="3" t="str">
        <f t="shared" si="87"/>
        <v>Load Control GroupSDP-W-18/27/2021 (5:00pm-6:00pm)23</v>
      </c>
      <c r="B5616" t="s">
        <v>71</v>
      </c>
      <c r="C5616" t="s">
        <v>116</v>
      </c>
      <c r="D5616" t="s">
        <v>172</v>
      </c>
      <c r="E5616" t="s">
        <v>196</v>
      </c>
      <c r="F5616" s="69">
        <v>12.591116905212402</v>
      </c>
      <c r="G5616" s="69">
        <v>12.610713958740234</v>
      </c>
      <c r="H5616" s="69">
        <v>0.55935633182525635</v>
      </c>
      <c r="I5616" s="69">
        <v>70.208625793457031</v>
      </c>
      <c r="J5616" s="64">
        <v>0</v>
      </c>
    </row>
    <row r="5617" spans="1:10" x14ac:dyDescent="0.25">
      <c r="A5617" s="3" t="str">
        <f t="shared" si="87"/>
        <v>Load Control GroupSDP-W-18/27/2021 (5:00pm-6:00pm)24</v>
      </c>
      <c r="B5617" t="s">
        <v>71</v>
      </c>
      <c r="C5617" t="s">
        <v>116</v>
      </c>
      <c r="D5617" t="s">
        <v>172</v>
      </c>
      <c r="E5617" t="s">
        <v>197</v>
      </c>
      <c r="F5617" s="69">
        <v>11.603119850158691</v>
      </c>
      <c r="G5617" s="69">
        <v>11.128903388977051</v>
      </c>
      <c r="H5617" s="69">
        <v>0.48108381032943726</v>
      </c>
      <c r="I5617" s="69">
        <v>68.952552795410156</v>
      </c>
      <c r="J5617" s="64">
        <v>0</v>
      </c>
    </row>
    <row r="5618" spans="1:10" x14ac:dyDescent="0.25">
      <c r="A5618" s="3" t="str">
        <f t="shared" si="87"/>
        <v>Load Control GroupSDP-W-19/9/2021 (3:58pm-5:00pm)1</v>
      </c>
      <c r="B5618" t="s">
        <v>71</v>
      </c>
      <c r="C5618" t="s">
        <v>116</v>
      </c>
      <c r="D5618" t="s">
        <v>173</v>
      </c>
      <c r="E5618" t="s">
        <v>174</v>
      </c>
      <c r="F5618" s="69">
        <v>10.41090202331543</v>
      </c>
      <c r="G5618" s="69">
        <v>10.562718391418457</v>
      </c>
      <c r="H5618" s="69">
        <v>0.17490294575691223</v>
      </c>
      <c r="I5618" s="69">
        <v>68.050018310546875</v>
      </c>
      <c r="J5618" s="64">
        <v>0</v>
      </c>
    </row>
    <row r="5619" spans="1:10" x14ac:dyDescent="0.25">
      <c r="A5619" s="3" t="str">
        <f t="shared" si="87"/>
        <v>Load Control GroupSDP-W-19/9/2021 (3:58pm-5:00pm)2</v>
      </c>
      <c r="B5619" t="s">
        <v>71</v>
      </c>
      <c r="C5619" t="s">
        <v>116</v>
      </c>
      <c r="D5619" t="s">
        <v>173</v>
      </c>
      <c r="E5619" t="s">
        <v>175</v>
      </c>
      <c r="F5619" s="69">
        <v>10.12800121307373</v>
      </c>
      <c r="G5619" s="69">
        <v>10.242877960205078</v>
      </c>
      <c r="H5619" s="69">
        <v>0.16851769387722015</v>
      </c>
      <c r="I5619" s="69">
        <v>68.139083862304688</v>
      </c>
      <c r="J5619" s="64">
        <v>0</v>
      </c>
    </row>
    <row r="5620" spans="1:10" x14ac:dyDescent="0.25">
      <c r="A5620" s="3" t="str">
        <f t="shared" si="87"/>
        <v>Load Control GroupSDP-W-19/9/2021 (3:58pm-5:00pm)3</v>
      </c>
      <c r="B5620" t="s">
        <v>71</v>
      </c>
      <c r="C5620" t="s">
        <v>116</v>
      </c>
      <c r="D5620" t="s">
        <v>173</v>
      </c>
      <c r="E5620" t="s">
        <v>176</v>
      </c>
      <c r="F5620" s="69">
        <v>10.134193420410156</v>
      </c>
      <c r="G5620" s="69">
        <v>10.288087844848633</v>
      </c>
      <c r="H5620" s="69">
        <v>0.15994930267333984</v>
      </c>
      <c r="I5620" s="69">
        <v>67.916694641113281</v>
      </c>
      <c r="J5620" s="64">
        <v>0</v>
      </c>
    </row>
    <row r="5621" spans="1:10" x14ac:dyDescent="0.25">
      <c r="A5621" s="3" t="str">
        <f t="shared" si="87"/>
        <v>Load Control GroupSDP-W-19/9/2021 (3:58pm-5:00pm)4</v>
      </c>
      <c r="B5621" t="s">
        <v>71</v>
      </c>
      <c r="C5621" t="s">
        <v>116</v>
      </c>
      <c r="D5621" t="s">
        <v>173</v>
      </c>
      <c r="E5621" t="s">
        <v>177</v>
      </c>
      <c r="F5621" s="69">
        <v>10.172155380249023</v>
      </c>
      <c r="G5621" s="69">
        <v>10.294853210449219</v>
      </c>
      <c r="H5621" s="69">
        <v>0.16024914383888245</v>
      </c>
      <c r="I5621" s="69">
        <v>67.756996154785156</v>
      </c>
      <c r="J5621" s="64">
        <v>0</v>
      </c>
    </row>
    <row r="5622" spans="1:10" x14ac:dyDescent="0.25">
      <c r="A5622" s="3" t="str">
        <f t="shared" si="87"/>
        <v>Load Control GroupSDP-W-19/9/2021 (3:58pm-5:00pm)5</v>
      </c>
      <c r="B5622" t="s">
        <v>71</v>
      </c>
      <c r="C5622" t="s">
        <v>116</v>
      </c>
      <c r="D5622" t="s">
        <v>173</v>
      </c>
      <c r="E5622" t="s">
        <v>178</v>
      </c>
      <c r="F5622" s="69">
        <v>10.77020263671875</v>
      </c>
      <c r="G5622" s="69">
        <v>10.804174423217773</v>
      </c>
      <c r="H5622" s="69">
        <v>0.18300437927246094</v>
      </c>
      <c r="I5622" s="69">
        <v>68.023460388183594</v>
      </c>
      <c r="J5622" s="64">
        <v>0</v>
      </c>
    </row>
    <row r="5623" spans="1:10" x14ac:dyDescent="0.25">
      <c r="A5623" s="3" t="str">
        <f t="shared" si="87"/>
        <v>Load Control GroupSDP-W-19/9/2021 (3:58pm-5:00pm)6</v>
      </c>
      <c r="B5623" t="s">
        <v>71</v>
      </c>
      <c r="C5623" t="s">
        <v>116</v>
      </c>
      <c r="D5623" t="s">
        <v>173</v>
      </c>
      <c r="E5623" t="s">
        <v>179</v>
      </c>
      <c r="F5623" s="69">
        <v>13.427490234375</v>
      </c>
      <c r="G5623" s="69">
        <v>13.358770370483398</v>
      </c>
      <c r="H5623" s="69">
        <v>0.33884912729263306</v>
      </c>
      <c r="I5623" s="69">
        <v>67.945159912109375</v>
      </c>
      <c r="J5623" s="64">
        <v>0</v>
      </c>
    </row>
    <row r="5624" spans="1:10" x14ac:dyDescent="0.25">
      <c r="A5624" s="3" t="str">
        <f t="shared" si="87"/>
        <v>Load Control GroupSDP-W-19/9/2021 (3:58pm-5:00pm)7</v>
      </c>
      <c r="B5624" t="s">
        <v>71</v>
      </c>
      <c r="C5624" t="s">
        <v>116</v>
      </c>
      <c r="D5624" t="s">
        <v>173</v>
      </c>
      <c r="E5624" t="s">
        <v>180</v>
      </c>
      <c r="F5624" s="69">
        <v>18.985139846801758</v>
      </c>
      <c r="G5624" s="69">
        <v>19.315919876098633</v>
      </c>
      <c r="H5624" s="69">
        <v>0.70094776153564453</v>
      </c>
      <c r="I5624" s="69">
        <v>68.093109130859375</v>
      </c>
      <c r="J5624" s="64">
        <v>0</v>
      </c>
    </row>
    <row r="5625" spans="1:10" x14ac:dyDescent="0.25">
      <c r="A5625" s="3" t="str">
        <f t="shared" si="87"/>
        <v>Load Control GroupSDP-W-19/9/2021 (3:58pm-5:00pm)8</v>
      </c>
      <c r="B5625" t="s">
        <v>71</v>
      </c>
      <c r="C5625" t="s">
        <v>116</v>
      </c>
      <c r="D5625" t="s">
        <v>173</v>
      </c>
      <c r="E5625" t="s">
        <v>181</v>
      </c>
      <c r="F5625" s="69">
        <v>25.980274200439453</v>
      </c>
      <c r="G5625" s="69">
        <v>25.901325225830078</v>
      </c>
      <c r="H5625" s="69">
        <v>0.78395676612854004</v>
      </c>
      <c r="I5625" s="69">
        <v>68.152992248535156</v>
      </c>
      <c r="J5625" s="64">
        <v>0</v>
      </c>
    </row>
    <row r="5626" spans="1:10" x14ac:dyDescent="0.25">
      <c r="A5626" s="3" t="str">
        <f t="shared" si="87"/>
        <v>Load Control GroupSDP-W-19/9/2021 (3:58pm-5:00pm)9</v>
      </c>
      <c r="B5626" t="s">
        <v>71</v>
      </c>
      <c r="C5626" t="s">
        <v>116</v>
      </c>
      <c r="D5626" t="s">
        <v>173</v>
      </c>
      <c r="E5626" t="s">
        <v>182</v>
      </c>
      <c r="F5626" s="69">
        <v>32.816448211669922</v>
      </c>
      <c r="G5626" s="69">
        <v>31.906450271606445</v>
      </c>
      <c r="H5626" s="69">
        <v>0.75794434547424316</v>
      </c>
      <c r="I5626" s="69">
        <v>69.242485046386719</v>
      </c>
      <c r="J5626" s="64">
        <v>0</v>
      </c>
    </row>
    <row r="5627" spans="1:10" x14ac:dyDescent="0.25">
      <c r="A5627" s="3" t="str">
        <f t="shared" si="87"/>
        <v>Load Control GroupSDP-W-19/9/2021 (3:58pm-5:00pm)10</v>
      </c>
      <c r="B5627" t="s">
        <v>71</v>
      </c>
      <c r="C5627" t="s">
        <v>116</v>
      </c>
      <c r="D5627" t="s">
        <v>173</v>
      </c>
      <c r="E5627" t="s">
        <v>183</v>
      </c>
      <c r="F5627" s="69">
        <v>34.925998687744141</v>
      </c>
      <c r="G5627" s="69">
        <v>34.183860778808594</v>
      </c>
      <c r="H5627" s="69">
        <v>0.76487231254577637</v>
      </c>
      <c r="I5627" s="69">
        <v>72.327529907226563</v>
      </c>
      <c r="J5627" s="64">
        <v>0</v>
      </c>
    </row>
    <row r="5628" spans="1:10" x14ac:dyDescent="0.25">
      <c r="A5628" s="3" t="str">
        <f t="shared" si="87"/>
        <v>Load Control GroupSDP-W-19/9/2021 (3:58pm-5:00pm)11</v>
      </c>
      <c r="B5628" t="s">
        <v>71</v>
      </c>
      <c r="C5628" t="s">
        <v>116</v>
      </c>
      <c r="D5628" t="s">
        <v>173</v>
      </c>
      <c r="E5628" t="s">
        <v>184</v>
      </c>
      <c r="F5628" s="69">
        <v>36.066486358642578</v>
      </c>
      <c r="G5628" s="69">
        <v>35.485664367675781</v>
      </c>
      <c r="H5628" s="69">
        <v>0.50941979885101318</v>
      </c>
      <c r="I5628" s="69">
        <v>75.756881713867188</v>
      </c>
      <c r="J5628" s="64">
        <v>0</v>
      </c>
    </row>
    <row r="5629" spans="1:10" x14ac:dyDescent="0.25">
      <c r="A5629" s="3" t="str">
        <f t="shared" si="87"/>
        <v>Load Control GroupSDP-W-19/9/2021 (3:58pm-5:00pm)12</v>
      </c>
      <c r="B5629" t="s">
        <v>71</v>
      </c>
      <c r="C5629" t="s">
        <v>116</v>
      </c>
      <c r="D5629" t="s">
        <v>173</v>
      </c>
      <c r="E5629" t="s">
        <v>185</v>
      </c>
      <c r="F5629" s="69">
        <v>37.365947723388672</v>
      </c>
      <c r="G5629" s="69">
        <v>37.047916412353516</v>
      </c>
      <c r="H5629" s="69">
        <v>0.58638161420822144</v>
      </c>
      <c r="I5629" s="69">
        <v>78.381263732910156</v>
      </c>
      <c r="J5629" s="64">
        <v>0</v>
      </c>
    </row>
    <row r="5630" spans="1:10" x14ac:dyDescent="0.25">
      <c r="A5630" s="3" t="str">
        <f t="shared" si="87"/>
        <v>Load Control GroupSDP-W-19/9/2021 (3:58pm-5:00pm)13</v>
      </c>
      <c r="B5630" t="s">
        <v>71</v>
      </c>
      <c r="C5630" t="s">
        <v>116</v>
      </c>
      <c r="D5630" t="s">
        <v>173</v>
      </c>
      <c r="E5630" t="s">
        <v>186</v>
      </c>
      <c r="F5630" s="69">
        <v>37.778266906738281</v>
      </c>
      <c r="G5630" s="69">
        <v>37.490886688232422</v>
      </c>
      <c r="H5630" s="69">
        <v>0.25392365455627441</v>
      </c>
      <c r="I5630" s="69">
        <v>79.765487670898438</v>
      </c>
      <c r="J5630" s="64">
        <v>0</v>
      </c>
    </row>
    <row r="5631" spans="1:10" x14ac:dyDescent="0.25">
      <c r="A5631" s="3" t="str">
        <f t="shared" si="87"/>
        <v>Load Control GroupSDP-W-19/9/2021 (3:58pm-5:00pm)14</v>
      </c>
      <c r="B5631" t="s">
        <v>71</v>
      </c>
      <c r="C5631" t="s">
        <v>116</v>
      </c>
      <c r="D5631" t="s">
        <v>173</v>
      </c>
      <c r="E5631" t="s">
        <v>187</v>
      </c>
      <c r="F5631" s="69">
        <v>39.624553680419922</v>
      </c>
      <c r="G5631" s="69">
        <v>39.911930084228516</v>
      </c>
      <c r="H5631" s="69">
        <v>0.25392362475395203</v>
      </c>
      <c r="I5631" s="69">
        <v>81.433074951171875</v>
      </c>
      <c r="J5631" s="64">
        <v>0</v>
      </c>
    </row>
    <row r="5632" spans="1:10" x14ac:dyDescent="0.25">
      <c r="A5632" s="3" t="str">
        <f t="shared" si="87"/>
        <v>Load Control GroupSDP-W-19/9/2021 (3:58pm-5:00pm)15</v>
      </c>
      <c r="B5632" t="s">
        <v>71</v>
      </c>
      <c r="C5632" t="s">
        <v>116</v>
      </c>
      <c r="D5632" t="s">
        <v>173</v>
      </c>
      <c r="E5632" t="s">
        <v>188</v>
      </c>
      <c r="F5632" s="69">
        <v>38.760848999023438</v>
      </c>
      <c r="G5632" s="69">
        <v>40.196659088134766</v>
      </c>
      <c r="H5632" s="69">
        <v>0.6637992262840271</v>
      </c>
      <c r="I5632" s="69">
        <v>83.713768005371094</v>
      </c>
      <c r="J5632" s="64">
        <v>0</v>
      </c>
    </row>
    <row r="5633" spans="1:10" x14ac:dyDescent="0.25">
      <c r="A5633" s="3" t="str">
        <f t="shared" si="87"/>
        <v>Load Control GroupSDP-W-19/9/2021 (3:58pm-5:00pm)16</v>
      </c>
      <c r="B5633" t="s">
        <v>71</v>
      </c>
      <c r="C5633" t="s">
        <v>116</v>
      </c>
      <c r="D5633" t="s">
        <v>173</v>
      </c>
      <c r="E5633" t="s">
        <v>189</v>
      </c>
      <c r="F5633" s="69">
        <v>33.609390258789063</v>
      </c>
      <c r="G5633" s="69">
        <v>34.656242370605469</v>
      </c>
      <c r="H5633" s="69">
        <v>0.74891495704650879</v>
      </c>
      <c r="I5633" s="69">
        <v>87.667015075683594</v>
      </c>
      <c r="J5633" s="64">
        <v>0</v>
      </c>
    </row>
    <row r="5634" spans="1:10" x14ac:dyDescent="0.25">
      <c r="A5634" s="3" t="str">
        <f t="shared" si="87"/>
        <v>Load Control GroupSDP-W-19/9/2021 (3:58pm-5:00pm)17</v>
      </c>
      <c r="B5634" t="s">
        <v>71</v>
      </c>
      <c r="C5634" t="s">
        <v>116</v>
      </c>
      <c r="D5634" t="s">
        <v>173</v>
      </c>
      <c r="E5634" t="s">
        <v>190</v>
      </c>
      <c r="F5634" s="69">
        <v>25.881052017211914</v>
      </c>
      <c r="G5634" s="69">
        <v>24.789350509643555</v>
      </c>
      <c r="H5634" s="69">
        <v>0.70554423332214355</v>
      </c>
      <c r="I5634" s="69">
        <v>88.315299987792969</v>
      </c>
      <c r="J5634" s="64">
        <v>0</v>
      </c>
    </row>
    <row r="5635" spans="1:10" x14ac:dyDescent="0.25">
      <c r="A5635" s="3" t="str">
        <f t="shared" ref="A5635:A5698" si="88">B5635&amp;C5635&amp;D5635&amp;E5635</f>
        <v>Load Control GroupSDP-W-19/9/2021 (3:58pm-5:00pm)18</v>
      </c>
      <c r="B5635" t="s">
        <v>71</v>
      </c>
      <c r="C5635" t="s">
        <v>116</v>
      </c>
      <c r="D5635" t="s">
        <v>173</v>
      </c>
      <c r="E5635" t="s">
        <v>191</v>
      </c>
      <c r="F5635" s="69">
        <v>21.813386917114258</v>
      </c>
      <c r="G5635" s="69">
        <v>21.934946060180664</v>
      </c>
      <c r="H5635" s="69">
        <v>0.7898755669593811</v>
      </c>
      <c r="I5635" s="69">
        <v>85.027435302734375</v>
      </c>
      <c r="J5635" s="64">
        <v>0</v>
      </c>
    </row>
    <row r="5636" spans="1:10" x14ac:dyDescent="0.25">
      <c r="A5636" s="3" t="str">
        <f t="shared" si="88"/>
        <v>Load Control GroupSDP-W-19/9/2021 (3:58pm-5:00pm)19</v>
      </c>
      <c r="B5636" t="s">
        <v>71</v>
      </c>
      <c r="C5636" t="s">
        <v>116</v>
      </c>
      <c r="D5636" t="s">
        <v>173</v>
      </c>
      <c r="E5636" t="s">
        <v>192</v>
      </c>
      <c r="F5636" s="69">
        <v>18.271877288818359</v>
      </c>
      <c r="G5636" s="69">
        <v>19.370067596435547</v>
      </c>
      <c r="H5636" s="69">
        <v>0.85663807392120361</v>
      </c>
      <c r="I5636" s="69">
        <v>81.734512329101563</v>
      </c>
      <c r="J5636" s="64">
        <v>0</v>
      </c>
    </row>
    <row r="5637" spans="1:10" x14ac:dyDescent="0.25">
      <c r="A5637" s="3" t="str">
        <f t="shared" si="88"/>
        <v>Load Control GroupSDP-W-19/9/2021 (3:58pm-5:00pm)20</v>
      </c>
      <c r="B5637" t="s">
        <v>71</v>
      </c>
      <c r="C5637" t="s">
        <v>116</v>
      </c>
      <c r="D5637" t="s">
        <v>173</v>
      </c>
      <c r="E5637" t="s">
        <v>193</v>
      </c>
      <c r="F5637" s="69">
        <v>17.466800689697266</v>
      </c>
      <c r="G5637" s="69">
        <v>18.200344085693359</v>
      </c>
      <c r="H5637" s="69">
        <v>0.73019176721572876</v>
      </c>
      <c r="I5637" s="69">
        <v>77.785369873046875</v>
      </c>
      <c r="J5637" s="64">
        <v>0</v>
      </c>
    </row>
    <row r="5638" spans="1:10" x14ac:dyDescent="0.25">
      <c r="A5638" s="3" t="str">
        <f t="shared" si="88"/>
        <v>Load Control GroupSDP-W-19/9/2021 (3:58pm-5:00pm)21</v>
      </c>
      <c r="B5638" t="s">
        <v>71</v>
      </c>
      <c r="C5638" t="s">
        <v>116</v>
      </c>
      <c r="D5638" t="s">
        <v>173</v>
      </c>
      <c r="E5638" t="s">
        <v>194</v>
      </c>
      <c r="F5638" s="69">
        <v>16.159217834472656</v>
      </c>
      <c r="G5638" s="69">
        <v>16.216962814331055</v>
      </c>
      <c r="H5638" s="69">
        <v>0.62372690439224243</v>
      </c>
      <c r="I5638" s="69">
        <v>74.279060363769531</v>
      </c>
      <c r="J5638" s="64">
        <v>0</v>
      </c>
    </row>
    <row r="5639" spans="1:10" x14ac:dyDescent="0.25">
      <c r="A5639" s="3" t="str">
        <f t="shared" si="88"/>
        <v>Load Control GroupSDP-W-19/9/2021 (3:58pm-5:00pm)22</v>
      </c>
      <c r="B5639" t="s">
        <v>71</v>
      </c>
      <c r="C5639" t="s">
        <v>116</v>
      </c>
      <c r="D5639" t="s">
        <v>173</v>
      </c>
      <c r="E5639" t="s">
        <v>195</v>
      </c>
      <c r="F5639" s="69">
        <v>14.398419380187988</v>
      </c>
      <c r="G5639" s="69">
        <v>14.424741744995117</v>
      </c>
      <c r="H5639" s="69">
        <v>0.59164559841156006</v>
      </c>
      <c r="I5639" s="69">
        <v>72.674667358398438</v>
      </c>
      <c r="J5639" s="64">
        <v>0</v>
      </c>
    </row>
    <row r="5640" spans="1:10" x14ac:dyDescent="0.25">
      <c r="A5640" s="3" t="str">
        <f t="shared" si="88"/>
        <v>Load Control GroupSDP-W-19/9/2021 (3:58pm-5:00pm)23</v>
      </c>
      <c r="B5640" t="s">
        <v>71</v>
      </c>
      <c r="C5640" t="s">
        <v>116</v>
      </c>
      <c r="D5640" t="s">
        <v>173</v>
      </c>
      <c r="E5640" t="s">
        <v>196</v>
      </c>
      <c r="F5640" s="69">
        <v>13.109967231750488</v>
      </c>
      <c r="G5640" s="69">
        <v>12.733967781066895</v>
      </c>
      <c r="H5640" s="69">
        <v>0.44187548756599426</v>
      </c>
      <c r="I5640" s="69">
        <v>70.985206604003906</v>
      </c>
      <c r="J5640" s="64">
        <v>0</v>
      </c>
    </row>
    <row r="5641" spans="1:10" x14ac:dyDescent="0.25">
      <c r="A5641" s="3" t="str">
        <f t="shared" si="88"/>
        <v>Load Control GroupSDP-W-19/9/2021 (3:58pm-5:00pm)24</v>
      </c>
      <c r="B5641" t="s">
        <v>71</v>
      </c>
      <c r="C5641" t="s">
        <v>116</v>
      </c>
      <c r="D5641" t="s">
        <v>173</v>
      </c>
      <c r="E5641" t="s">
        <v>197</v>
      </c>
      <c r="F5641" s="69">
        <v>11.621443748474121</v>
      </c>
      <c r="G5641" s="69">
        <v>11.422100067138672</v>
      </c>
      <c r="H5641" s="69">
        <v>0.38731098175048828</v>
      </c>
      <c r="I5641" s="69">
        <v>70.215614318847656</v>
      </c>
      <c r="J5641" s="64">
        <v>0</v>
      </c>
    </row>
    <row r="5642" spans="1:10" x14ac:dyDescent="0.25">
      <c r="A5642" s="3" t="str">
        <f t="shared" si="88"/>
        <v>Load Control GroupSDP-W-1Average Event Day (5:00pm-6:00pm)1</v>
      </c>
      <c r="B5642" t="s">
        <v>71</v>
      </c>
      <c r="C5642" t="s">
        <v>116</v>
      </c>
      <c r="D5642" t="s">
        <v>167</v>
      </c>
      <c r="E5642" t="s">
        <v>174</v>
      </c>
      <c r="F5642" s="69">
        <v>9.9847097396850586</v>
      </c>
      <c r="G5642" s="69">
        <v>10.086941719055176</v>
      </c>
      <c r="H5642" s="69">
        <v>0.15962879359722137</v>
      </c>
      <c r="I5642" s="69">
        <v>68.690055847167969</v>
      </c>
      <c r="J5642" s="64">
        <v>0</v>
      </c>
    </row>
    <row r="5643" spans="1:10" x14ac:dyDescent="0.25">
      <c r="A5643" s="3" t="str">
        <f t="shared" si="88"/>
        <v>Load Control GroupSDP-W-1Average Event Day (5:00pm-6:00pm)2</v>
      </c>
      <c r="B5643" t="s">
        <v>71</v>
      </c>
      <c r="C5643" t="s">
        <v>116</v>
      </c>
      <c r="D5643" t="s">
        <v>167</v>
      </c>
      <c r="E5643" t="s">
        <v>175</v>
      </c>
      <c r="F5643" s="69">
        <v>9.934727668762207</v>
      </c>
      <c r="G5643" s="69">
        <v>9.9955501556396484</v>
      </c>
      <c r="H5643" s="69">
        <v>0.10689250379800797</v>
      </c>
      <c r="I5643" s="69">
        <v>67.970474243164063</v>
      </c>
      <c r="J5643" s="64">
        <v>0</v>
      </c>
    </row>
    <row r="5644" spans="1:10" x14ac:dyDescent="0.25">
      <c r="A5644" s="3" t="str">
        <f t="shared" si="88"/>
        <v>Load Control GroupSDP-W-1Average Event Day (5:00pm-6:00pm)3</v>
      </c>
      <c r="B5644" t="s">
        <v>71</v>
      </c>
      <c r="C5644" t="s">
        <v>116</v>
      </c>
      <c r="D5644" t="s">
        <v>167</v>
      </c>
      <c r="E5644" t="s">
        <v>176</v>
      </c>
      <c r="F5644" s="69">
        <v>9.7925090789794922</v>
      </c>
      <c r="G5644" s="69">
        <v>9.8158445358276367</v>
      </c>
      <c r="H5644" s="69">
        <v>9.876280277967453E-2</v>
      </c>
      <c r="I5644" s="69">
        <v>67.455642700195313</v>
      </c>
      <c r="J5644" s="64">
        <v>0</v>
      </c>
    </row>
    <row r="5645" spans="1:10" x14ac:dyDescent="0.25">
      <c r="A5645" s="3" t="str">
        <f t="shared" si="88"/>
        <v>Load Control GroupSDP-W-1Average Event Day (5:00pm-6:00pm)4</v>
      </c>
      <c r="B5645" t="s">
        <v>71</v>
      </c>
      <c r="C5645" t="s">
        <v>116</v>
      </c>
      <c r="D5645" t="s">
        <v>167</v>
      </c>
      <c r="E5645" t="s">
        <v>177</v>
      </c>
      <c r="F5645" s="69">
        <v>9.9381780624389648</v>
      </c>
      <c r="G5645" s="69">
        <v>9.9590215682983398</v>
      </c>
      <c r="H5645" s="69">
        <v>9.8145201802253723E-2</v>
      </c>
      <c r="I5645" s="69">
        <v>67.071815490722656</v>
      </c>
      <c r="J5645" s="64">
        <v>0</v>
      </c>
    </row>
    <row r="5646" spans="1:10" x14ac:dyDescent="0.25">
      <c r="A5646" s="3" t="str">
        <f t="shared" si="88"/>
        <v>Load Control GroupSDP-W-1Average Event Day (5:00pm-6:00pm)5</v>
      </c>
      <c r="B5646" t="s">
        <v>71</v>
      </c>
      <c r="C5646" t="s">
        <v>116</v>
      </c>
      <c r="D5646" t="s">
        <v>167</v>
      </c>
      <c r="E5646" t="s">
        <v>178</v>
      </c>
      <c r="F5646" s="69">
        <v>10.643123626708984</v>
      </c>
      <c r="G5646" s="69">
        <v>10.849967002868652</v>
      </c>
      <c r="H5646" s="69">
        <v>0.13883426785469055</v>
      </c>
      <c r="I5646" s="69">
        <v>66.693687438964844</v>
      </c>
      <c r="J5646" s="64">
        <v>0</v>
      </c>
    </row>
    <row r="5647" spans="1:10" x14ac:dyDescent="0.25">
      <c r="A5647" s="3" t="str">
        <f t="shared" si="88"/>
        <v>Load Control GroupSDP-W-1Average Event Day (5:00pm-6:00pm)6</v>
      </c>
      <c r="B5647" t="s">
        <v>71</v>
      </c>
      <c r="C5647" t="s">
        <v>116</v>
      </c>
      <c r="D5647" t="s">
        <v>167</v>
      </c>
      <c r="E5647" t="s">
        <v>179</v>
      </c>
      <c r="F5647" s="69">
        <v>12.577240943908691</v>
      </c>
      <c r="G5647" s="69">
        <v>12.971660614013672</v>
      </c>
      <c r="H5647" s="69">
        <v>0.23691852390766144</v>
      </c>
      <c r="I5647" s="69">
        <v>66.469284057617188</v>
      </c>
      <c r="J5647" s="64">
        <v>0</v>
      </c>
    </row>
    <row r="5648" spans="1:10" x14ac:dyDescent="0.25">
      <c r="A5648" s="3" t="str">
        <f t="shared" si="88"/>
        <v>Load Control GroupSDP-W-1Average Event Day (5:00pm-6:00pm)7</v>
      </c>
      <c r="B5648" t="s">
        <v>71</v>
      </c>
      <c r="C5648" t="s">
        <v>116</v>
      </c>
      <c r="D5648" t="s">
        <v>167</v>
      </c>
      <c r="E5648" t="s">
        <v>180</v>
      </c>
      <c r="F5648" s="69">
        <v>16.275468826293945</v>
      </c>
      <c r="G5648" s="69">
        <v>16.142726898193359</v>
      </c>
      <c r="H5648" s="69">
        <v>0.209148108959198</v>
      </c>
      <c r="I5648" s="69">
        <v>66.45703125</v>
      </c>
      <c r="J5648" s="64">
        <v>0</v>
      </c>
    </row>
    <row r="5649" spans="1:10" x14ac:dyDescent="0.25">
      <c r="A5649" s="3" t="str">
        <f t="shared" si="88"/>
        <v>Load Control GroupSDP-W-1Average Event Day (5:00pm-6:00pm)8</v>
      </c>
      <c r="B5649" t="s">
        <v>71</v>
      </c>
      <c r="C5649" t="s">
        <v>116</v>
      </c>
      <c r="D5649" t="s">
        <v>167</v>
      </c>
      <c r="E5649" t="s">
        <v>181</v>
      </c>
      <c r="F5649" s="69">
        <v>20.320041656494141</v>
      </c>
      <c r="G5649" s="69">
        <v>20.068532943725586</v>
      </c>
      <c r="H5649" s="69">
        <v>0.22293111681938171</v>
      </c>
      <c r="I5649" s="69">
        <v>67.221176147460938</v>
      </c>
      <c r="J5649" s="64">
        <v>0</v>
      </c>
    </row>
    <row r="5650" spans="1:10" x14ac:dyDescent="0.25">
      <c r="A5650" s="3" t="str">
        <f t="shared" si="88"/>
        <v>Load Control GroupSDP-W-1Average Event Day (5:00pm-6:00pm)9</v>
      </c>
      <c r="B5650" t="s">
        <v>71</v>
      </c>
      <c r="C5650" t="s">
        <v>116</v>
      </c>
      <c r="D5650" t="s">
        <v>167</v>
      </c>
      <c r="E5650" t="s">
        <v>182</v>
      </c>
      <c r="F5650" s="69">
        <v>24.156978607177734</v>
      </c>
      <c r="G5650" s="69">
        <v>23.816593170166016</v>
      </c>
      <c r="H5650" s="69">
        <v>0.24895855784416199</v>
      </c>
      <c r="I5650" s="69">
        <v>69.177947998046875</v>
      </c>
      <c r="J5650" s="64">
        <v>0</v>
      </c>
    </row>
    <row r="5651" spans="1:10" x14ac:dyDescent="0.25">
      <c r="A5651" s="3" t="str">
        <f t="shared" si="88"/>
        <v>Load Control GroupSDP-W-1Average Event Day (5:00pm-6:00pm)10</v>
      </c>
      <c r="B5651" t="s">
        <v>71</v>
      </c>
      <c r="C5651" t="s">
        <v>116</v>
      </c>
      <c r="D5651" t="s">
        <v>167</v>
      </c>
      <c r="E5651" t="s">
        <v>183</v>
      </c>
      <c r="F5651" s="69">
        <v>26.566049575805664</v>
      </c>
      <c r="G5651" s="69">
        <v>25.716865539550781</v>
      </c>
      <c r="H5651" s="69">
        <v>0.25883069634437561</v>
      </c>
      <c r="I5651" s="69">
        <v>71.437782287597656</v>
      </c>
      <c r="J5651" s="64">
        <v>0</v>
      </c>
    </row>
    <row r="5652" spans="1:10" x14ac:dyDescent="0.25">
      <c r="A5652" s="3" t="str">
        <f t="shared" si="88"/>
        <v>Load Control GroupSDP-W-1Average Event Day (5:00pm-6:00pm)11</v>
      </c>
      <c r="B5652" t="s">
        <v>71</v>
      </c>
      <c r="C5652" t="s">
        <v>116</v>
      </c>
      <c r="D5652" t="s">
        <v>167</v>
      </c>
      <c r="E5652" t="s">
        <v>184</v>
      </c>
      <c r="F5652" s="69">
        <v>27.52728271484375</v>
      </c>
      <c r="G5652" s="69">
        <v>26.613689422607422</v>
      </c>
      <c r="H5652" s="69">
        <v>0.26603531837463379</v>
      </c>
      <c r="I5652" s="69">
        <v>73.809463500976563</v>
      </c>
      <c r="J5652" s="64">
        <v>0</v>
      </c>
    </row>
    <row r="5653" spans="1:10" x14ac:dyDescent="0.25">
      <c r="A5653" s="3" t="str">
        <f t="shared" si="88"/>
        <v>Load Control GroupSDP-W-1Average Event Day (5:00pm-6:00pm)12</v>
      </c>
      <c r="B5653" t="s">
        <v>71</v>
      </c>
      <c r="C5653" t="s">
        <v>116</v>
      </c>
      <c r="D5653" t="s">
        <v>167</v>
      </c>
      <c r="E5653" t="s">
        <v>185</v>
      </c>
      <c r="F5653" s="69">
        <v>28.422863006591797</v>
      </c>
      <c r="G5653" s="69">
        <v>27.700136184692383</v>
      </c>
      <c r="H5653" s="69">
        <v>0.21747629344463348</v>
      </c>
      <c r="I5653" s="69">
        <v>76.999916076660156</v>
      </c>
      <c r="J5653" s="64">
        <v>0</v>
      </c>
    </row>
    <row r="5654" spans="1:10" x14ac:dyDescent="0.25">
      <c r="A5654" s="3" t="str">
        <f t="shared" si="88"/>
        <v>Load Control GroupSDP-W-1Average Event Day (5:00pm-6:00pm)13</v>
      </c>
      <c r="B5654" t="s">
        <v>71</v>
      </c>
      <c r="C5654" t="s">
        <v>116</v>
      </c>
      <c r="D5654" t="s">
        <v>167</v>
      </c>
      <c r="E5654" t="s">
        <v>186</v>
      </c>
      <c r="F5654" s="69">
        <v>28.778535842895508</v>
      </c>
      <c r="G5654" s="69">
        <v>28.208671569824219</v>
      </c>
      <c r="H5654" s="69">
        <v>0.12241768836975098</v>
      </c>
      <c r="I5654" s="69">
        <v>79.715995788574219</v>
      </c>
      <c r="J5654" s="64">
        <v>0</v>
      </c>
    </row>
    <row r="5655" spans="1:10" x14ac:dyDescent="0.25">
      <c r="A5655" s="3" t="str">
        <f t="shared" si="88"/>
        <v>Load Control GroupSDP-W-1Average Event Day (5:00pm-6:00pm)14</v>
      </c>
      <c r="B5655" t="s">
        <v>71</v>
      </c>
      <c r="C5655" t="s">
        <v>116</v>
      </c>
      <c r="D5655" t="s">
        <v>167</v>
      </c>
      <c r="E5655" t="s">
        <v>187</v>
      </c>
      <c r="F5655" s="69">
        <v>28.954902648925781</v>
      </c>
      <c r="G5655" s="69">
        <v>28.146762847900391</v>
      </c>
      <c r="H5655" s="69">
        <v>0.12077678740024567</v>
      </c>
      <c r="I5655" s="69">
        <v>80.470298767089844</v>
      </c>
      <c r="J5655" s="64">
        <v>0</v>
      </c>
    </row>
    <row r="5656" spans="1:10" x14ac:dyDescent="0.25">
      <c r="A5656" s="3" t="str">
        <f t="shared" si="88"/>
        <v>Load Control GroupSDP-W-1Average Event Day (5:00pm-6:00pm)15</v>
      </c>
      <c r="B5656" t="s">
        <v>71</v>
      </c>
      <c r="C5656" t="s">
        <v>116</v>
      </c>
      <c r="D5656" t="s">
        <v>167</v>
      </c>
      <c r="E5656" t="s">
        <v>188</v>
      </c>
      <c r="F5656" s="69">
        <v>28.543500900268555</v>
      </c>
      <c r="G5656" s="69">
        <v>27.590303421020508</v>
      </c>
      <c r="H5656" s="69">
        <v>0.23117068409919739</v>
      </c>
      <c r="I5656" s="69">
        <v>80.628532409667969</v>
      </c>
      <c r="J5656" s="64">
        <v>0</v>
      </c>
    </row>
    <row r="5657" spans="1:10" x14ac:dyDescent="0.25">
      <c r="A5657" s="3" t="str">
        <f t="shared" si="88"/>
        <v>Load Control GroupSDP-W-1Average Event Day (5:00pm-6:00pm)16</v>
      </c>
      <c r="B5657" t="s">
        <v>71</v>
      </c>
      <c r="C5657" t="s">
        <v>116</v>
      </c>
      <c r="D5657" t="s">
        <v>167</v>
      </c>
      <c r="E5657" t="s">
        <v>189</v>
      </c>
      <c r="F5657" s="69">
        <v>25.641380310058594</v>
      </c>
      <c r="G5657" s="69">
        <v>25.233377456665039</v>
      </c>
      <c r="H5657" s="69">
        <v>0.30469784140586853</v>
      </c>
      <c r="I5657" s="69">
        <v>81.293899536132813</v>
      </c>
      <c r="J5657" s="64">
        <v>0</v>
      </c>
    </row>
    <row r="5658" spans="1:10" x14ac:dyDescent="0.25">
      <c r="A5658" s="3" t="str">
        <f t="shared" si="88"/>
        <v>Load Control GroupSDP-W-1Average Event Day (5:00pm-6:00pm)17</v>
      </c>
      <c r="B5658" t="s">
        <v>71</v>
      </c>
      <c r="C5658" t="s">
        <v>116</v>
      </c>
      <c r="D5658" t="s">
        <v>167</v>
      </c>
      <c r="E5658" t="s">
        <v>190</v>
      </c>
      <c r="F5658" s="69">
        <v>21.680898666381836</v>
      </c>
      <c r="G5658" s="69">
        <v>21.276515960693359</v>
      </c>
      <c r="H5658" s="69">
        <v>0.33607631921768188</v>
      </c>
      <c r="I5658" s="69">
        <v>82.12176513671875</v>
      </c>
      <c r="J5658" s="64">
        <v>0</v>
      </c>
    </row>
    <row r="5659" spans="1:10" x14ac:dyDescent="0.25">
      <c r="A5659" s="3" t="str">
        <f t="shared" si="88"/>
        <v>Load Control GroupSDP-W-1Average Event Day (5:00pm-6:00pm)18</v>
      </c>
      <c r="B5659" t="s">
        <v>71</v>
      </c>
      <c r="C5659" t="s">
        <v>116</v>
      </c>
      <c r="D5659" t="s">
        <v>167</v>
      </c>
      <c r="E5659" t="s">
        <v>191</v>
      </c>
      <c r="F5659" s="69">
        <v>18.173755645751953</v>
      </c>
      <c r="G5659" s="69">
        <v>17.141960144042969</v>
      </c>
      <c r="H5659" s="69">
        <v>0.2365136593580246</v>
      </c>
      <c r="I5659" s="69">
        <v>81.247222900390625</v>
      </c>
      <c r="J5659" s="64">
        <v>0</v>
      </c>
    </row>
    <row r="5660" spans="1:10" x14ac:dyDescent="0.25">
      <c r="A5660" s="3" t="str">
        <f t="shared" si="88"/>
        <v>Load Control GroupSDP-W-1Average Event Day (5:00pm-6:00pm)19</v>
      </c>
      <c r="B5660" t="s">
        <v>71</v>
      </c>
      <c r="C5660" t="s">
        <v>116</v>
      </c>
      <c r="D5660" t="s">
        <v>167</v>
      </c>
      <c r="E5660" t="s">
        <v>192</v>
      </c>
      <c r="F5660" s="69">
        <v>17.680971145629883</v>
      </c>
      <c r="G5660" s="69">
        <v>17.665321350097656</v>
      </c>
      <c r="H5660" s="69">
        <v>0.31686708331108093</v>
      </c>
      <c r="I5660" s="69">
        <v>79.470375061035156</v>
      </c>
      <c r="J5660" s="64">
        <v>0</v>
      </c>
    </row>
    <row r="5661" spans="1:10" x14ac:dyDescent="0.25">
      <c r="A5661" s="3" t="str">
        <f t="shared" si="88"/>
        <v>Load Control GroupSDP-W-1Average Event Day (5:00pm-6:00pm)20</v>
      </c>
      <c r="B5661" t="s">
        <v>71</v>
      </c>
      <c r="C5661" t="s">
        <v>116</v>
      </c>
      <c r="D5661" t="s">
        <v>167</v>
      </c>
      <c r="E5661" t="s">
        <v>193</v>
      </c>
      <c r="F5661" s="69">
        <v>16.489782333374023</v>
      </c>
      <c r="G5661" s="69">
        <v>16.642055511474609</v>
      </c>
      <c r="H5661" s="69">
        <v>0.30446198582649231</v>
      </c>
      <c r="I5661" s="69">
        <v>76.893325805664063</v>
      </c>
      <c r="J5661" s="64">
        <v>0</v>
      </c>
    </row>
    <row r="5662" spans="1:10" x14ac:dyDescent="0.25">
      <c r="A5662" s="3" t="str">
        <f t="shared" si="88"/>
        <v>Load Control GroupSDP-W-1Average Event Day (5:00pm-6:00pm)21</v>
      </c>
      <c r="B5662" t="s">
        <v>71</v>
      </c>
      <c r="C5662" t="s">
        <v>116</v>
      </c>
      <c r="D5662" t="s">
        <v>167</v>
      </c>
      <c r="E5662" t="s">
        <v>194</v>
      </c>
      <c r="F5662" s="69">
        <v>16.026992797851563</v>
      </c>
      <c r="G5662" s="69">
        <v>15.894326210021973</v>
      </c>
      <c r="H5662" s="69">
        <v>0.28342422842979431</v>
      </c>
      <c r="I5662" s="69">
        <v>73.28271484375</v>
      </c>
      <c r="J5662" s="64">
        <v>0</v>
      </c>
    </row>
    <row r="5663" spans="1:10" x14ac:dyDescent="0.25">
      <c r="A5663" s="3" t="str">
        <f t="shared" si="88"/>
        <v>Load Control GroupSDP-W-1Average Event Day (5:00pm-6:00pm)22</v>
      </c>
      <c r="B5663" t="s">
        <v>71</v>
      </c>
      <c r="C5663" t="s">
        <v>116</v>
      </c>
      <c r="D5663" t="s">
        <v>167</v>
      </c>
      <c r="E5663" t="s">
        <v>195</v>
      </c>
      <c r="F5663" s="69">
        <v>14.80780029296875</v>
      </c>
      <c r="G5663" s="69">
        <v>14.305798530578613</v>
      </c>
      <c r="H5663" s="69">
        <v>0.28919687867164612</v>
      </c>
      <c r="I5663" s="69">
        <v>70.518165588378906</v>
      </c>
      <c r="J5663" s="64">
        <v>0</v>
      </c>
    </row>
    <row r="5664" spans="1:10" x14ac:dyDescent="0.25">
      <c r="A5664" s="3" t="str">
        <f t="shared" si="88"/>
        <v>Load Control GroupSDP-W-1Average Event Day (5:00pm-6:00pm)23</v>
      </c>
      <c r="B5664" t="s">
        <v>71</v>
      </c>
      <c r="C5664" t="s">
        <v>116</v>
      </c>
      <c r="D5664" t="s">
        <v>167</v>
      </c>
      <c r="E5664" t="s">
        <v>196</v>
      </c>
      <c r="F5664" s="69">
        <v>13.216500282287598</v>
      </c>
      <c r="G5664" s="69">
        <v>12.82059383392334</v>
      </c>
      <c r="H5664" s="69">
        <v>0.23042888939380646</v>
      </c>
      <c r="I5664" s="69">
        <v>69.308280944824219</v>
      </c>
      <c r="J5664" s="64">
        <v>0</v>
      </c>
    </row>
    <row r="5665" spans="1:10" x14ac:dyDescent="0.25">
      <c r="A5665" s="3" t="str">
        <f t="shared" si="88"/>
        <v>Load Control GroupSDP-W-1Average Event Day (5:00pm-6:00pm)24</v>
      </c>
      <c r="B5665" t="s">
        <v>71</v>
      </c>
      <c r="C5665" t="s">
        <v>116</v>
      </c>
      <c r="D5665" t="s">
        <v>167</v>
      </c>
      <c r="E5665" t="s">
        <v>197</v>
      </c>
      <c r="F5665" s="69">
        <v>12.115879058837891</v>
      </c>
      <c r="G5665" s="69">
        <v>11.463438034057617</v>
      </c>
      <c r="H5665" s="69">
        <v>0.22972239553928375</v>
      </c>
      <c r="I5665" s="69">
        <v>68.346603393554688</v>
      </c>
      <c r="J5665" s="64">
        <v>0</v>
      </c>
    </row>
    <row r="5666" spans="1:10" x14ac:dyDescent="0.25">
      <c r="A5666" s="3" t="str">
        <f t="shared" si="88"/>
        <v>Load Control GroupSDP-W-26/17/2021 (5:00pm-6:00pm)1</v>
      </c>
      <c r="B5666" t="s">
        <v>71</v>
      </c>
      <c r="C5666" t="s">
        <v>117</v>
      </c>
      <c r="D5666" t="s">
        <v>170</v>
      </c>
      <c r="E5666" t="s">
        <v>174</v>
      </c>
      <c r="F5666" s="69">
        <v>9.6368942260742188</v>
      </c>
      <c r="G5666" s="69">
        <v>9.8097906112670898</v>
      </c>
      <c r="H5666" s="69">
        <v>0.42274075746536255</v>
      </c>
      <c r="I5666" s="69">
        <v>66.978096008300781</v>
      </c>
      <c r="J5666" s="64">
        <v>0</v>
      </c>
    </row>
    <row r="5667" spans="1:10" x14ac:dyDescent="0.25">
      <c r="A5667" s="3" t="str">
        <f t="shared" si="88"/>
        <v>Load Control GroupSDP-W-26/17/2021 (5:00pm-6:00pm)2</v>
      </c>
      <c r="B5667" t="s">
        <v>71</v>
      </c>
      <c r="C5667" t="s">
        <v>117</v>
      </c>
      <c r="D5667" t="s">
        <v>170</v>
      </c>
      <c r="E5667" t="s">
        <v>175</v>
      </c>
      <c r="F5667" s="69">
        <v>9.4018106460571289</v>
      </c>
      <c r="G5667" s="69">
        <v>9.497340202331543</v>
      </c>
      <c r="H5667" s="69">
        <v>0.26533892750740051</v>
      </c>
      <c r="I5667" s="69">
        <v>66.617393493652344</v>
      </c>
      <c r="J5667" s="64">
        <v>0</v>
      </c>
    </row>
    <row r="5668" spans="1:10" x14ac:dyDescent="0.25">
      <c r="A5668" s="3" t="str">
        <f t="shared" si="88"/>
        <v>Load Control GroupSDP-W-26/17/2021 (5:00pm-6:00pm)3</v>
      </c>
      <c r="B5668" t="s">
        <v>71</v>
      </c>
      <c r="C5668" t="s">
        <v>117</v>
      </c>
      <c r="D5668" t="s">
        <v>170</v>
      </c>
      <c r="E5668" t="s">
        <v>176</v>
      </c>
      <c r="F5668" s="69">
        <v>9.3026905059814453</v>
      </c>
      <c r="G5668" s="69">
        <v>9.4381933212280273</v>
      </c>
      <c r="H5668" s="69">
        <v>0.29529574513435364</v>
      </c>
      <c r="I5668" s="69">
        <v>65.900718688964844</v>
      </c>
      <c r="J5668" s="64">
        <v>0</v>
      </c>
    </row>
    <row r="5669" spans="1:10" x14ac:dyDescent="0.25">
      <c r="A5669" s="3" t="str">
        <f t="shared" si="88"/>
        <v>Load Control GroupSDP-W-26/17/2021 (5:00pm-6:00pm)4</v>
      </c>
      <c r="B5669" t="s">
        <v>71</v>
      </c>
      <c r="C5669" t="s">
        <v>117</v>
      </c>
      <c r="D5669" t="s">
        <v>170</v>
      </c>
      <c r="E5669" t="s">
        <v>177</v>
      </c>
      <c r="F5669" s="69">
        <v>9.2625770568847656</v>
      </c>
      <c r="G5669" s="69">
        <v>9.4432096481323242</v>
      </c>
      <c r="H5669" s="69">
        <v>0.33806151151657104</v>
      </c>
      <c r="I5669" s="69">
        <v>65.591049194335938</v>
      </c>
      <c r="J5669" s="64">
        <v>0</v>
      </c>
    </row>
    <row r="5670" spans="1:10" x14ac:dyDescent="0.25">
      <c r="A5670" s="3" t="str">
        <f t="shared" si="88"/>
        <v>Load Control GroupSDP-W-26/17/2021 (5:00pm-6:00pm)5</v>
      </c>
      <c r="B5670" t="s">
        <v>71</v>
      </c>
      <c r="C5670" t="s">
        <v>117</v>
      </c>
      <c r="D5670" t="s">
        <v>170</v>
      </c>
      <c r="E5670" t="s">
        <v>178</v>
      </c>
      <c r="F5670" s="69">
        <v>10.295801162719727</v>
      </c>
      <c r="G5670" s="69">
        <v>10.021787643432617</v>
      </c>
      <c r="H5670" s="69">
        <v>0.23588615655899048</v>
      </c>
      <c r="I5670" s="69">
        <v>65.301582336425781</v>
      </c>
      <c r="J5670" s="64">
        <v>0</v>
      </c>
    </row>
    <row r="5671" spans="1:10" x14ac:dyDescent="0.25">
      <c r="A5671" s="3" t="str">
        <f t="shared" si="88"/>
        <v>Load Control GroupSDP-W-26/17/2021 (5:00pm-6:00pm)6</v>
      </c>
      <c r="B5671" t="s">
        <v>71</v>
      </c>
      <c r="C5671" t="s">
        <v>117</v>
      </c>
      <c r="D5671" t="s">
        <v>170</v>
      </c>
      <c r="E5671" t="s">
        <v>179</v>
      </c>
      <c r="F5671" s="69">
        <v>11.068958282470703</v>
      </c>
      <c r="G5671" s="69">
        <v>11.172345161437988</v>
      </c>
      <c r="H5671" s="69">
        <v>0.34765246510505676</v>
      </c>
      <c r="I5671" s="69">
        <v>65.20159912109375</v>
      </c>
      <c r="J5671" s="64">
        <v>0</v>
      </c>
    </row>
    <row r="5672" spans="1:10" x14ac:dyDescent="0.25">
      <c r="A5672" s="3" t="str">
        <f t="shared" si="88"/>
        <v>Load Control GroupSDP-W-26/17/2021 (5:00pm-6:00pm)7</v>
      </c>
      <c r="B5672" t="s">
        <v>71</v>
      </c>
      <c r="C5672" t="s">
        <v>117</v>
      </c>
      <c r="D5672" t="s">
        <v>170</v>
      </c>
      <c r="E5672" t="s">
        <v>180</v>
      </c>
      <c r="F5672" s="69">
        <v>12.955822944641113</v>
      </c>
      <c r="G5672" s="69">
        <v>12.817564964294434</v>
      </c>
      <c r="H5672" s="69">
        <v>0.53573232889175415</v>
      </c>
      <c r="I5672" s="69">
        <v>64.719558715820313</v>
      </c>
      <c r="J5672" s="64">
        <v>0</v>
      </c>
    </row>
    <row r="5673" spans="1:10" x14ac:dyDescent="0.25">
      <c r="A5673" s="3" t="str">
        <f t="shared" si="88"/>
        <v>Load Control GroupSDP-W-26/17/2021 (5:00pm-6:00pm)8</v>
      </c>
      <c r="B5673" t="s">
        <v>71</v>
      </c>
      <c r="C5673" t="s">
        <v>117</v>
      </c>
      <c r="D5673" t="s">
        <v>170</v>
      </c>
      <c r="E5673" t="s">
        <v>181</v>
      </c>
      <c r="F5673" s="69">
        <v>15.840152740478516</v>
      </c>
      <c r="G5673" s="69">
        <v>15.875059127807617</v>
      </c>
      <c r="H5673" s="69">
        <v>0.49157816171646118</v>
      </c>
      <c r="I5673" s="69">
        <v>65.341400146484375</v>
      </c>
      <c r="J5673" s="64">
        <v>0</v>
      </c>
    </row>
    <row r="5674" spans="1:10" x14ac:dyDescent="0.25">
      <c r="A5674" s="3" t="str">
        <f t="shared" si="88"/>
        <v>Load Control GroupSDP-W-26/17/2021 (5:00pm-6:00pm)9</v>
      </c>
      <c r="B5674" t="s">
        <v>71</v>
      </c>
      <c r="C5674" t="s">
        <v>117</v>
      </c>
      <c r="D5674" t="s">
        <v>170</v>
      </c>
      <c r="E5674" t="s">
        <v>182</v>
      </c>
      <c r="F5674" s="69">
        <v>19.50367546081543</v>
      </c>
      <c r="G5674" s="69">
        <v>19.057550430297852</v>
      </c>
      <c r="H5674" s="69">
        <v>0.62544602155685425</v>
      </c>
      <c r="I5674" s="69">
        <v>68.561965942382813</v>
      </c>
      <c r="J5674" s="64">
        <v>0</v>
      </c>
    </row>
    <row r="5675" spans="1:10" x14ac:dyDescent="0.25">
      <c r="A5675" s="3" t="str">
        <f t="shared" si="88"/>
        <v>Load Control GroupSDP-W-26/17/2021 (5:00pm-6:00pm)10</v>
      </c>
      <c r="B5675" t="s">
        <v>71</v>
      </c>
      <c r="C5675" t="s">
        <v>117</v>
      </c>
      <c r="D5675" t="s">
        <v>170</v>
      </c>
      <c r="E5675" t="s">
        <v>183</v>
      </c>
      <c r="F5675" s="69">
        <v>20.741140365600586</v>
      </c>
      <c r="G5675" s="69">
        <v>20.251516342163086</v>
      </c>
      <c r="H5675" s="69">
        <v>0.68692821264266968</v>
      </c>
      <c r="I5675" s="69">
        <v>70.038543701171875</v>
      </c>
      <c r="J5675" s="64">
        <v>0</v>
      </c>
    </row>
    <row r="5676" spans="1:10" x14ac:dyDescent="0.25">
      <c r="A5676" s="3" t="str">
        <f t="shared" si="88"/>
        <v>Load Control GroupSDP-W-26/17/2021 (5:00pm-6:00pm)11</v>
      </c>
      <c r="B5676" t="s">
        <v>71</v>
      </c>
      <c r="C5676" t="s">
        <v>117</v>
      </c>
      <c r="D5676" t="s">
        <v>170</v>
      </c>
      <c r="E5676" t="s">
        <v>184</v>
      </c>
      <c r="F5676" s="69">
        <v>21.469099044799805</v>
      </c>
      <c r="G5676" s="69">
        <v>19.99662971496582</v>
      </c>
      <c r="H5676" s="69">
        <v>0.64226675033569336</v>
      </c>
      <c r="I5676" s="69">
        <v>69.569198608398438</v>
      </c>
      <c r="J5676" s="64">
        <v>0</v>
      </c>
    </row>
    <row r="5677" spans="1:10" x14ac:dyDescent="0.25">
      <c r="A5677" s="3" t="str">
        <f t="shared" si="88"/>
        <v>Load Control GroupSDP-W-26/17/2021 (5:00pm-6:00pm)12</v>
      </c>
      <c r="B5677" t="s">
        <v>71</v>
      </c>
      <c r="C5677" t="s">
        <v>117</v>
      </c>
      <c r="D5677" t="s">
        <v>170</v>
      </c>
      <c r="E5677" t="s">
        <v>185</v>
      </c>
      <c r="F5677" s="69">
        <v>21.462093353271484</v>
      </c>
      <c r="G5677" s="69">
        <v>20.622146606445313</v>
      </c>
      <c r="H5677" s="69">
        <v>0.64917087554931641</v>
      </c>
      <c r="I5677" s="69">
        <v>73.192359924316406</v>
      </c>
      <c r="J5677" s="64">
        <v>0</v>
      </c>
    </row>
    <row r="5678" spans="1:10" x14ac:dyDescent="0.25">
      <c r="A5678" s="3" t="str">
        <f t="shared" si="88"/>
        <v>Load Control GroupSDP-W-26/17/2021 (5:00pm-6:00pm)13</v>
      </c>
      <c r="B5678" t="s">
        <v>71</v>
      </c>
      <c r="C5678" t="s">
        <v>117</v>
      </c>
      <c r="D5678" t="s">
        <v>170</v>
      </c>
      <c r="E5678" t="s">
        <v>186</v>
      </c>
      <c r="F5678" s="69">
        <v>21.556756973266602</v>
      </c>
      <c r="G5678" s="69">
        <v>21.216442108154297</v>
      </c>
      <c r="H5678" s="69">
        <v>0.6066291332244873</v>
      </c>
      <c r="I5678" s="69">
        <v>76.553115844726563</v>
      </c>
      <c r="J5678" s="64">
        <v>0</v>
      </c>
    </row>
    <row r="5679" spans="1:10" x14ac:dyDescent="0.25">
      <c r="A5679" s="3" t="str">
        <f t="shared" si="88"/>
        <v>Load Control GroupSDP-W-26/17/2021 (5:00pm-6:00pm)14</v>
      </c>
      <c r="B5679" t="s">
        <v>71</v>
      </c>
      <c r="C5679" t="s">
        <v>117</v>
      </c>
      <c r="D5679" t="s">
        <v>170</v>
      </c>
      <c r="E5679" t="s">
        <v>187</v>
      </c>
      <c r="F5679" s="69">
        <v>21.45359992980957</v>
      </c>
      <c r="G5679" s="69">
        <v>21.544700622558594</v>
      </c>
      <c r="H5679" s="69">
        <v>0.57302111387252808</v>
      </c>
      <c r="I5679" s="69">
        <v>77.690437316894531</v>
      </c>
      <c r="J5679" s="64">
        <v>0</v>
      </c>
    </row>
    <row r="5680" spans="1:10" x14ac:dyDescent="0.25">
      <c r="A5680" s="3" t="str">
        <f t="shared" si="88"/>
        <v>Load Control GroupSDP-W-26/17/2021 (5:00pm-6:00pm)15</v>
      </c>
      <c r="B5680" t="s">
        <v>71</v>
      </c>
      <c r="C5680" t="s">
        <v>117</v>
      </c>
      <c r="D5680" t="s">
        <v>170</v>
      </c>
      <c r="E5680" t="s">
        <v>188</v>
      </c>
      <c r="F5680" s="69">
        <v>20.556240081787109</v>
      </c>
      <c r="G5680" s="69">
        <v>20.607511520385742</v>
      </c>
      <c r="H5680" s="69">
        <v>0.39323186874389648</v>
      </c>
      <c r="I5680" s="69">
        <v>77.763534545898438</v>
      </c>
      <c r="J5680" s="64">
        <v>0</v>
      </c>
    </row>
    <row r="5681" spans="1:10" x14ac:dyDescent="0.25">
      <c r="A5681" s="3" t="str">
        <f t="shared" si="88"/>
        <v>Load Control GroupSDP-W-26/17/2021 (5:00pm-6:00pm)16</v>
      </c>
      <c r="B5681" t="s">
        <v>71</v>
      </c>
      <c r="C5681" t="s">
        <v>117</v>
      </c>
      <c r="D5681" t="s">
        <v>170</v>
      </c>
      <c r="E5681" t="s">
        <v>189</v>
      </c>
      <c r="F5681" s="69">
        <v>19.439155578613281</v>
      </c>
      <c r="G5681" s="69">
        <v>19.387884140014648</v>
      </c>
      <c r="H5681" s="69">
        <v>0.39323189854621887</v>
      </c>
      <c r="I5681" s="69">
        <v>76.16143798828125</v>
      </c>
      <c r="J5681" s="64">
        <v>0</v>
      </c>
    </row>
    <row r="5682" spans="1:10" x14ac:dyDescent="0.25">
      <c r="A5682" s="3" t="str">
        <f t="shared" si="88"/>
        <v>Load Control GroupSDP-W-26/17/2021 (5:00pm-6:00pm)17</v>
      </c>
      <c r="B5682" t="s">
        <v>71</v>
      </c>
      <c r="C5682" t="s">
        <v>117</v>
      </c>
      <c r="D5682" t="s">
        <v>170</v>
      </c>
      <c r="E5682" t="s">
        <v>190</v>
      </c>
      <c r="F5682" s="69">
        <v>17.419313430786133</v>
      </c>
      <c r="G5682" s="69">
        <v>16.940723419189453</v>
      </c>
      <c r="H5682" s="69">
        <v>0.57092875242233276</v>
      </c>
      <c r="I5682" s="69">
        <v>76.6905517578125</v>
      </c>
      <c r="J5682" s="64">
        <v>0</v>
      </c>
    </row>
    <row r="5683" spans="1:10" x14ac:dyDescent="0.25">
      <c r="A5683" s="3" t="str">
        <f t="shared" si="88"/>
        <v>Load Control GroupSDP-W-26/17/2021 (5:00pm-6:00pm)18</v>
      </c>
      <c r="B5683" t="s">
        <v>71</v>
      </c>
      <c r="C5683" t="s">
        <v>117</v>
      </c>
      <c r="D5683" t="s">
        <v>170</v>
      </c>
      <c r="E5683" t="s">
        <v>191</v>
      </c>
      <c r="F5683" s="69">
        <v>15.362180709838867</v>
      </c>
      <c r="G5683" s="69">
        <v>14.43449878692627</v>
      </c>
      <c r="H5683" s="69">
        <v>0.5538819432258606</v>
      </c>
      <c r="I5683" s="69">
        <v>76.133026123046875</v>
      </c>
      <c r="J5683" s="64">
        <v>0</v>
      </c>
    </row>
    <row r="5684" spans="1:10" x14ac:dyDescent="0.25">
      <c r="A5684" s="3" t="str">
        <f t="shared" si="88"/>
        <v>Load Control GroupSDP-W-26/17/2021 (5:00pm-6:00pm)19</v>
      </c>
      <c r="B5684" t="s">
        <v>71</v>
      </c>
      <c r="C5684" t="s">
        <v>117</v>
      </c>
      <c r="D5684" t="s">
        <v>170</v>
      </c>
      <c r="E5684" t="s">
        <v>192</v>
      </c>
      <c r="F5684" s="69">
        <v>13.914226531982422</v>
      </c>
      <c r="G5684" s="69">
        <v>13.824211120605469</v>
      </c>
      <c r="H5684" s="69">
        <v>0.41835770010948181</v>
      </c>
      <c r="I5684" s="69">
        <v>74.733192443847656</v>
      </c>
      <c r="J5684" s="64">
        <v>0</v>
      </c>
    </row>
    <row r="5685" spans="1:10" x14ac:dyDescent="0.25">
      <c r="A5685" s="3" t="str">
        <f t="shared" si="88"/>
        <v>Load Control GroupSDP-W-26/17/2021 (5:00pm-6:00pm)20</v>
      </c>
      <c r="B5685" t="s">
        <v>71</v>
      </c>
      <c r="C5685" t="s">
        <v>117</v>
      </c>
      <c r="D5685" t="s">
        <v>170</v>
      </c>
      <c r="E5685" t="s">
        <v>193</v>
      </c>
      <c r="F5685" s="69">
        <v>13.35737419128418</v>
      </c>
      <c r="G5685" s="69">
        <v>13.18007755279541</v>
      </c>
      <c r="H5685" s="69">
        <v>0.40603908896446228</v>
      </c>
      <c r="I5685" s="69">
        <v>72.104103088378906</v>
      </c>
      <c r="J5685" s="64">
        <v>0</v>
      </c>
    </row>
    <row r="5686" spans="1:10" x14ac:dyDescent="0.25">
      <c r="A5686" s="3" t="str">
        <f t="shared" si="88"/>
        <v>Load Control GroupSDP-W-26/17/2021 (5:00pm-6:00pm)21</v>
      </c>
      <c r="B5686" t="s">
        <v>71</v>
      </c>
      <c r="C5686" t="s">
        <v>117</v>
      </c>
      <c r="D5686" t="s">
        <v>170</v>
      </c>
      <c r="E5686" t="s">
        <v>194</v>
      </c>
      <c r="F5686" s="69">
        <v>13.126652717590332</v>
      </c>
      <c r="G5686" s="69">
        <v>13.00499439239502</v>
      </c>
      <c r="H5686" s="69">
        <v>0.38599801063537598</v>
      </c>
      <c r="I5686" s="69">
        <v>69.179298400878906</v>
      </c>
      <c r="J5686" s="64">
        <v>0</v>
      </c>
    </row>
    <row r="5687" spans="1:10" x14ac:dyDescent="0.25">
      <c r="A5687" s="3" t="str">
        <f t="shared" si="88"/>
        <v>Load Control GroupSDP-W-26/17/2021 (5:00pm-6:00pm)22</v>
      </c>
      <c r="B5687" t="s">
        <v>71</v>
      </c>
      <c r="C5687" t="s">
        <v>117</v>
      </c>
      <c r="D5687" t="s">
        <v>170</v>
      </c>
      <c r="E5687" t="s">
        <v>195</v>
      </c>
      <c r="F5687" s="69">
        <v>12.545186996459961</v>
      </c>
      <c r="G5687" s="69">
        <v>12.048280715942383</v>
      </c>
      <c r="H5687" s="69">
        <v>0.34044286608695984</v>
      </c>
      <c r="I5687" s="69">
        <v>67.316375732421875</v>
      </c>
      <c r="J5687" s="64">
        <v>0</v>
      </c>
    </row>
    <row r="5688" spans="1:10" x14ac:dyDescent="0.25">
      <c r="A5688" s="3" t="str">
        <f t="shared" si="88"/>
        <v>Load Control GroupSDP-W-26/17/2021 (5:00pm-6:00pm)23</v>
      </c>
      <c r="B5688" t="s">
        <v>71</v>
      </c>
      <c r="C5688" t="s">
        <v>117</v>
      </c>
      <c r="D5688" t="s">
        <v>170</v>
      </c>
      <c r="E5688" t="s">
        <v>196</v>
      </c>
      <c r="F5688" s="69">
        <v>11.277303695678711</v>
      </c>
      <c r="G5688" s="69">
        <v>11.047135353088379</v>
      </c>
      <c r="H5688" s="69">
        <v>0.31834754347801208</v>
      </c>
      <c r="I5688" s="69">
        <v>66.370155334472656</v>
      </c>
      <c r="J5688" s="64">
        <v>0</v>
      </c>
    </row>
    <row r="5689" spans="1:10" x14ac:dyDescent="0.25">
      <c r="A5689" s="3" t="str">
        <f t="shared" si="88"/>
        <v>Load Control GroupSDP-W-26/17/2021 (5:00pm-6:00pm)24</v>
      </c>
      <c r="B5689" t="s">
        <v>71</v>
      </c>
      <c r="C5689" t="s">
        <v>117</v>
      </c>
      <c r="D5689" t="s">
        <v>170</v>
      </c>
      <c r="E5689" t="s">
        <v>197</v>
      </c>
      <c r="F5689" s="69">
        <v>10.354344367980957</v>
      </c>
      <c r="G5689" s="69">
        <v>10.232293128967285</v>
      </c>
      <c r="H5689" s="69">
        <v>0.40234938263893127</v>
      </c>
      <c r="I5689" s="69">
        <v>65.836990356445313</v>
      </c>
      <c r="J5689" s="64">
        <v>0</v>
      </c>
    </row>
    <row r="5690" spans="1:10" x14ac:dyDescent="0.25">
      <c r="A5690" s="3" t="str">
        <f t="shared" si="88"/>
        <v>Load Control GroupSDP-W-27/9/2021 (5:50pm-8:55pm)1</v>
      </c>
      <c r="B5690" t="s">
        <v>71</v>
      </c>
      <c r="C5690" t="s">
        <v>117</v>
      </c>
      <c r="D5690" t="s">
        <v>171</v>
      </c>
      <c r="E5690" t="s">
        <v>174</v>
      </c>
      <c r="F5690" s="69">
        <v>10.411946296691895</v>
      </c>
      <c r="G5690" s="69">
        <v>10.204190254211426</v>
      </c>
      <c r="H5690" s="69">
        <v>0.20466773211956024</v>
      </c>
      <c r="I5690" s="69">
        <v>70.181831359863281</v>
      </c>
      <c r="J5690" s="64">
        <v>0</v>
      </c>
    </row>
    <row r="5691" spans="1:10" x14ac:dyDescent="0.25">
      <c r="A5691" s="3" t="str">
        <f t="shared" si="88"/>
        <v>Load Control GroupSDP-W-27/9/2021 (5:50pm-8:55pm)2</v>
      </c>
      <c r="B5691" t="s">
        <v>71</v>
      </c>
      <c r="C5691" t="s">
        <v>117</v>
      </c>
      <c r="D5691" t="s">
        <v>171</v>
      </c>
      <c r="E5691" t="s">
        <v>175</v>
      </c>
      <c r="F5691" s="69">
        <v>10.138589859008789</v>
      </c>
      <c r="G5691" s="69">
        <v>9.8499937057495117</v>
      </c>
      <c r="H5691" s="69">
        <v>0.21117401123046875</v>
      </c>
      <c r="I5691" s="69">
        <v>69.936393737792969</v>
      </c>
      <c r="J5691" s="64">
        <v>0</v>
      </c>
    </row>
    <row r="5692" spans="1:10" x14ac:dyDescent="0.25">
      <c r="A5692" s="3" t="str">
        <f t="shared" si="88"/>
        <v>Load Control GroupSDP-W-27/9/2021 (5:50pm-8:55pm)3</v>
      </c>
      <c r="B5692" t="s">
        <v>71</v>
      </c>
      <c r="C5692" t="s">
        <v>117</v>
      </c>
      <c r="D5692" t="s">
        <v>171</v>
      </c>
      <c r="E5692" t="s">
        <v>176</v>
      </c>
      <c r="F5692" s="69">
        <v>9.8836116790771484</v>
      </c>
      <c r="G5692" s="69">
        <v>9.7513589859008789</v>
      </c>
      <c r="H5692" s="69">
        <v>0.2035086452960968</v>
      </c>
      <c r="I5692" s="69">
        <v>69.918060302734375</v>
      </c>
      <c r="J5692" s="64">
        <v>0</v>
      </c>
    </row>
    <row r="5693" spans="1:10" x14ac:dyDescent="0.25">
      <c r="A5693" s="3" t="str">
        <f t="shared" si="88"/>
        <v>Load Control GroupSDP-W-27/9/2021 (5:50pm-8:55pm)4</v>
      </c>
      <c r="B5693" t="s">
        <v>71</v>
      </c>
      <c r="C5693" t="s">
        <v>117</v>
      </c>
      <c r="D5693" t="s">
        <v>171</v>
      </c>
      <c r="E5693" t="s">
        <v>177</v>
      </c>
      <c r="F5693" s="69">
        <v>10.079449653625488</v>
      </c>
      <c r="G5693" s="69">
        <v>9.7199335098266602</v>
      </c>
      <c r="H5693" s="69">
        <v>0.21197967231273651</v>
      </c>
      <c r="I5693" s="69">
        <v>68.964675903320313</v>
      </c>
      <c r="J5693" s="64">
        <v>0</v>
      </c>
    </row>
    <row r="5694" spans="1:10" x14ac:dyDescent="0.25">
      <c r="A5694" s="3" t="str">
        <f t="shared" si="88"/>
        <v>Load Control GroupSDP-W-27/9/2021 (5:50pm-8:55pm)5</v>
      </c>
      <c r="B5694" t="s">
        <v>71</v>
      </c>
      <c r="C5694" t="s">
        <v>117</v>
      </c>
      <c r="D5694" t="s">
        <v>171</v>
      </c>
      <c r="E5694" t="s">
        <v>178</v>
      </c>
      <c r="F5694" s="69">
        <v>10.620227813720703</v>
      </c>
      <c r="G5694" s="69">
        <v>10.361403465270996</v>
      </c>
      <c r="H5694" s="69">
        <v>0.22514344751834869</v>
      </c>
      <c r="I5694" s="69">
        <v>68.582565307617188</v>
      </c>
      <c r="J5694" s="64">
        <v>0</v>
      </c>
    </row>
    <row r="5695" spans="1:10" x14ac:dyDescent="0.25">
      <c r="A5695" s="3" t="str">
        <f t="shared" si="88"/>
        <v>Load Control GroupSDP-W-27/9/2021 (5:50pm-8:55pm)6</v>
      </c>
      <c r="B5695" t="s">
        <v>71</v>
      </c>
      <c r="C5695" t="s">
        <v>117</v>
      </c>
      <c r="D5695" t="s">
        <v>171</v>
      </c>
      <c r="E5695" t="s">
        <v>179</v>
      </c>
      <c r="F5695" s="69">
        <v>12.010042190551758</v>
      </c>
      <c r="G5695" s="69">
        <v>11.500999450683594</v>
      </c>
      <c r="H5695" s="69">
        <v>0.28531360626220703</v>
      </c>
      <c r="I5695" s="69">
        <v>69.190460205078125</v>
      </c>
      <c r="J5695" s="64">
        <v>0</v>
      </c>
    </row>
    <row r="5696" spans="1:10" x14ac:dyDescent="0.25">
      <c r="A5696" s="3" t="str">
        <f t="shared" si="88"/>
        <v>Load Control GroupSDP-W-27/9/2021 (5:50pm-8:55pm)7</v>
      </c>
      <c r="B5696" t="s">
        <v>71</v>
      </c>
      <c r="C5696" t="s">
        <v>117</v>
      </c>
      <c r="D5696" t="s">
        <v>171</v>
      </c>
      <c r="E5696" t="s">
        <v>180</v>
      </c>
      <c r="F5696" s="69">
        <v>13.351639747619629</v>
      </c>
      <c r="G5696" s="69">
        <v>13.145442962646484</v>
      </c>
      <c r="H5696" s="69">
        <v>0.56384754180908203</v>
      </c>
      <c r="I5696" s="69">
        <v>68.8017578125</v>
      </c>
      <c r="J5696" s="64">
        <v>0</v>
      </c>
    </row>
    <row r="5697" spans="1:10" x14ac:dyDescent="0.25">
      <c r="A5697" s="3" t="str">
        <f t="shared" si="88"/>
        <v>Load Control GroupSDP-W-27/9/2021 (5:50pm-8:55pm)8</v>
      </c>
      <c r="B5697" t="s">
        <v>71</v>
      </c>
      <c r="C5697" t="s">
        <v>117</v>
      </c>
      <c r="D5697" t="s">
        <v>171</v>
      </c>
      <c r="E5697" t="s">
        <v>181</v>
      </c>
      <c r="F5697" s="69">
        <v>15.809195518493652</v>
      </c>
      <c r="G5697" s="69">
        <v>16.050682067871094</v>
      </c>
      <c r="H5697" s="69">
        <v>0.66494357585906982</v>
      </c>
      <c r="I5697" s="69">
        <v>68.587333679199219</v>
      </c>
      <c r="J5697" s="64">
        <v>0</v>
      </c>
    </row>
    <row r="5698" spans="1:10" x14ac:dyDescent="0.25">
      <c r="A5698" s="3" t="str">
        <f t="shared" si="88"/>
        <v>Load Control GroupSDP-W-27/9/2021 (5:50pm-8:55pm)9</v>
      </c>
      <c r="B5698" t="s">
        <v>71</v>
      </c>
      <c r="C5698" t="s">
        <v>117</v>
      </c>
      <c r="D5698" t="s">
        <v>171</v>
      </c>
      <c r="E5698" t="s">
        <v>182</v>
      </c>
      <c r="F5698" s="69">
        <v>18.728343963623047</v>
      </c>
      <c r="G5698" s="69">
        <v>18.773252487182617</v>
      </c>
      <c r="H5698" s="69">
        <v>0.5328986644744873</v>
      </c>
      <c r="I5698" s="69">
        <v>70.759590148925781</v>
      </c>
      <c r="J5698" s="64">
        <v>0</v>
      </c>
    </row>
    <row r="5699" spans="1:10" x14ac:dyDescent="0.25">
      <c r="A5699" s="3" t="str">
        <f t="shared" ref="A5699:A5762" si="89">B5699&amp;C5699&amp;D5699&amp;E5699</f>
        <v>Load Control GroupSDP-W-27/9/2021 (5:50pm-8:55pm)10</v>
      </c>
      <c r="B5699" t="s">
        <v>71</v>
      </c>
      <c r="C5699" t="s">
        <v>117</v>
      </c>
      <c r="D5699" t="s">
        <v>171</v>
      </c>
      <c r="E5699" t="s">
        <v>183</v>
      </c>
      <c r="F5699" s="69">
        <v>20.520368576049805</v>
      </c>
      <c r="G5699" s="69">
        <v>20.399356842041016</v>
      </c>
      <c r="H5699" s="69">
        <v>0.60737305879592896</v>
      </c>
      <c r="I5699" s="69">
        <v>74.640129089355469</v>
      </c>
      <c r="J5699" s="64">
        <v>0</v>
      </c>
    </row>
    <row r="5700" spans="1:10" x14ac:dyDescent="0.25">
      <c r="A5700" s="3" t="str">
        <f t="shared" si="89"/>
        <v>Load Control GroupSDP-W-27/9/2021 (5:50pm-8:55pm)11</v>
      </c>
      <c r="B5700" t="s">
        <v>71</v>
      </c>
      <c r="C5700" t="s">
        <v>117</v>
      </c>
      <c r="D5700" t="s">
        <v>171</v>
      </c>
      <c r="E5700" t="s">
        <v>184</v>
      </c>
      <c r="F5700" s="69">
        <v>21.573623657226563</v>
      </c>
      <c r="G5700" s="69">
        <v>21.743621826171875</v>
      </c>
      <c r="H5700" s="69">
        <v>0.63157755136489868</v>
      </c>
      <c r="I5700" s="69">
        <v>79.604202270507813</v>
      </c>
      <c r="J5700" s="64">
        <v>0</v>
      </c>
    </row>
    <row r="5701" spans="1:10" x14ac:dyDescent="0.25">
      <c r="A5701" s="3" t="str">
        <f t="shared" si="89"/>
        <v>Load Control GroupSDP-W-27/9/2021 (5:50pm-8:55pm)12</v>
      </c>
      <c r="B5701" t="s">
        <v>71</v>
      </c>
      <c r="C5701" t="s">
        <v>117</v>
      </c>
      <c r="D5701" t="s">
        <v>171</v>
      </c>
      <c r="E5701" t="s">
        <v>185</v>
      </c>
      <c r="F5701" s="69">
        <v>22.016641616821289</v>
      </c>
      <c r="G5701" s="69">
        <v>22.345174789428711</v>
      </c>
      <c r="H5701" s="69">
        <v>0.68678379058837891</v>
      </c>
      <c r="I5701" s="69">
        <v>81.447547912597656</v>
      </c>
      <c r="J5701" s="64">
        <v>0</v>
      </c>
    </row>
    <row r="5702" spans="1:10" x14ac:dyDescent="0.25">
      <c r="A5702" s="3" t="str">
        <f t="shared" si="89"/>
        <v>Load Control GroupSDP-W-27/9/2021 (5:50pm-8:55pm)13</v>
      </c>
      <c r="B5702" t="s">
        <v>71</v>
      </c>
      <c r="C5702" t="s">
        <v>117</v>
      </c>
      <c r="D5702" t="s">
        <v>171</v>
      </c>
      <c r="E5702" t="s">
        <v>186</v>
      </c>
      <c r="F5702" s="69">
        <v>22.171724319458008</v>
      </c>
      <c r="G5702" s="69">
        <v>22.36888313293457</v>
      </c>
      <c r="H5702" s="69">
        <v>0.51844310760498047</v>
      </c>
      <c r="I5702" s="69">
        <v>82.704902648925781</v>
      </c>
      <c r="J5702" s="64">
        <v>0</v>
      </c>
    </row>
    <row r="5703" spans="1:10" x14ac:dyDescent="0.25">
      <c r="A5703" s="3" t="str">
        <f t="shared" si="89"/>
        <v>Load Control GroupSDP-W-27/9/2021 (5:50pm-8:55pm)14</v>
      </c>
      <c r="B5703" t="s">
        <v>71</v>
      </c>
      <c r="C5703" t="s">
        <v>117</v>
      </c>
      <c r="D5703" t="s">
        <v>171</v>
      </c>
      <c r="E5703" t="s">
        <v>187</v>
      </c>
      <c r="F5703" s="69">
        <v>22.585302352905273</v>
      </c>
      <c r="G5703" s="69">
        <v>22.146829605102539</v>
      </c>
      <c r="H5703" s="69">
        <v>0.41735449433326721</v>
      </c>
      <c r="I5703" s="69">
        <v>84.32733154296875</v>
      </c>
      <c r="J5703" s="64">
        <v>0</v>
      </c>
    </row>
    <row r="5704" spans="1:10" x14ac:dyDescent="0.25">
      <c r="A5704" s="3" t="str">
        <f t="shared" si="89"/>
        <v>Load Control GroupSDP-W-27/9/2021 (5:50pm-8:55pm)15</v>
      </c>
      <c r="B5704" t="s">
        <v>71</v>
      </c>
      <c r="C5704" t="s">
        <v>117</v>
      </c>
      <c r="D5704" t="s">
        <v>171</v>
      </c>
      <c r="E5704" t="s">
        <v>188</v>
      </c>
      <c r="F5704" s="69">
        <v>21.406896591186523</v>
      </c>
      <c r="G5704" s="69">
        <v>21.404047012329102</v>
      </c>
      <c r="H5704" s="69">
        <v>0.16122908890247345</v>
      </c>
      <c r="I5704" s="69">
        <v>84.518974304199219</v>
      </c>
      <c r="J5704" s="64">
        <v>0</v>
      </c>
    </row>
    <row r="5705" spans="1:10" x14ac:dyDescent="0.25">
      <c r="A5705" s="3" t="str">
        <f t="shared" si="89"/>
        <v>Load Control GroupSDP-W-27/9/2021 (5:50pm-8:55pm)16</v>
      </c>
      <c r="B5705" t="s">
        <v>71</v>
      </c>
      <c r="C5705" t="s">
        <v>117</v>
      </c>
      <c r="D5705" t="s">
        <v>171</v>
      </c>
      <c r="E5705" t="s">
        <v>189</v>
      </c>
      <c r="F5705" s="69">
        <v>20.225976943969727</v>
      </c>
      <c r="G5705" s="69">
        <v>20.228826522827148</v>
      </c>
      <c r="H5705" s="69">
        <v>0.16122910380363464</v>
      </c>
      <c r="I5705" s="69">
        <v>84.472724914550781</v>
      </c>
      <c r="J5705" s="64">
        <v>0</v>
      </c>
    </row>
    <row r="5706" spans="1:10" x14ac:dyDescent="0.25">
      <c r="A5706" s="3" t="str">
        <f t="shared" si="89"/>
        <v>Load Control GroupSDP-W-27/9/2021 (5:50pm-8:55pm)17</v>
      </c>
      <c r="B5706" t="s">
        <v>71</v>
      </c>
      <c r="C5706" t="s">
        <v>117</v>
      </c>
      <c r="D5706" t="s">
        <v>171</v>
      </c>
      <c r="E5706" t="s">
        <v>190</v>
      </c>
      <c r="F5706" s="69">
        <v>18.147842407226563</v>
      </c>
      <c r="G5706" s="69">
        <v>17.929136276245117</v>
      </c>
      <c r="H5706" s="69">
        <v>0.28502735495567322</v>
      </c>
      <c r="I5706" s="69">
        <v>85.101242065429688</v>
      </c>
      <c r="J5706" s="64">
        <v>0</v>
      </c>
    </row>
    <row r="5707" spans="1:10" x14ac:dyDescent="0.25">
      <c r="A5707" s="3" t="str">
        <f t="shared" si="89"/>
        <v>Load Control GroupSDP-W-27/9/2021 (5:50pm-8:55pm)18</v>
      </c>
      <c r="B5707" t="s">
        <v>71</v>
      </c>
      <c r="C5707" t="s">
        <v>117</v>
      </c>
      <c r="D5707" t="s">
        <v>171</v>
      </c>
      <c r="E5707" t="s">
        <v>191</v>
      </c>
      <c r="F5707" s="69">
        <v>16.450201034545898</v>
      </c>
      <c r="G5707" s="69">
        <v>16.11871337890625</v>
      </c>
      <c r="H5707" s="69">
        <v>0.37928065657615662</v>
      </c>
      <c r="I5707" s="69">
        <v>84.708358764648438</v>
      </c>
      <c r="J5707" s="64">
        <v>0</v>
      </c>
    </row>
    <row r="5708" spans="1:10" x14ac:dyDescent="0.25">
      <c r="A5708" s="3" t="str">
        <f t="shared" si="89"/>
        <v>Load Control GroupSDP-W-27/9/2021 (5:50pm-8:55pm)19</v>
      </c>
      <c r="B5708" t="s">
        <v>71</v>
      </c>
      <c r="C5708" t="s">
        <v>117</v>
      </c>
      <c r="D5708" t="s">
        <v>171</v>
      </c>
      <c r="E5708" t="s">
        <v>192</v>
      </c>
      <c r="F5708" s="69">
        <v>14.813631057739258</v>
      </c>
      <c r="G5708" s="69">
        <v>13.810379028320313</v>
      </c>
      <c r="H5708" s="69">
        <v>0.35867252945899963</v>
      </c>
      <c r="I5708" s="69">
        <v>83.829811096191406</v>
      </c>
      <c r="J5708" s="64">
        <v>0</v>
      </c>
    </row>
    <row r="5709" spans="1:10" x14ac:dyDescent="0.25">
      <c r="A5709" s="3" t="str">
        <f t="shared" si="89"/>
        <v>Load Control GroupSDP-W-27/9/2021 (5:50pm-8:55pm)20</v>
      </c>
      <c r="B5709" t="s">
        <v>71</v>
      </c>
      <c r="C5709" t="s">
        <v>117</v>
      </c>
      <c r="D5709" t="s">
        <v>171</v>
      </c>
      <c r="E5709" t="s">
        <v>193</v>
      </c>
      <c r="F5709" s="69">
        <v>14.185009956359863</v>
      </c>
      <c r="G5709" s="69">
        <v>13.42400074005127</v>
      </c>
      <c r="H5709" s="69">
        <v>0.34729933738708496</v>
      </c>
      <c r="I5709" s="69">
        <v>81.174606323242188</v>
      </c>
      <c r="J5709" s="64">
        <v>0</v>
      </c>
    </row>
    <row r="5710" spans="1:10" x14ac:dyDescent="0.25">
      <c r="A5710" s="3" t="str">
        <f t="shared" si="89"/>
        <v>Load Control GroupSDP-W-27/9/2021 (5:50pm-8:55pm)21</v>
      </c>
      <c r="B5710" t="s">
        <v>71</v>
      </c>
      <c r="C5710" t="s">
        <v>117</v>
      </c>
      <c r="D5710" t="s">
        <v>171</v>
      </c>
      <c r="E5710" t="s">
        <v>194</v>
      </c>
      <c r="F5710" s="69">
        <v>13.895237922668457</v>
      </c>
      <c r="G5710" s="69">
        <v>13.316842079162598</v>
      </c>
      <c r="H5710" s="69">
        <v>0.24157878756523132</v>
      </c>
      <c r="I5710" s="69">
        <v>77.725120544433594</v>
      </c>
      <c r="J5710" s="64">
        <v>0</v>
      </c>
    </row>
    <row r="5711" spans="1:10" x14ac:dyDescent="0.25">
      <c r="A5711" s="3" t="str">
        <f t="shared" si="89"/>
        <v>Load Control GroupSDP-W-27/9/2021 (5:50pm-8:55pm)22</v>
      </c>
      <c r="B5711" t="s">
        <v>71</v>
      </c>
      <c r="C5711" t="s">
        <v>117</v>
      </c>
      <c r="D5711" t="s">
        <v>171</v>
      </c>
      <c r="E5711" t="s">
        <v>195</v>
      </c>
      <c r="F5711" s="69">
        <v>12.923883438110352</v>
      </c>
      <c r="G5711" s="69">
        <v>12.965861320495605</v>
      </c>
      <c r="H5711" s="69">
        <v>0.22590309381484985</v>
      </c>
      <c r="I5711" s="69">
        <v>74.989768981933594</v>
      </c>
      <c r="J5711" s="64">
        <v>0</v>
      </c>
    </row>
    <row r="5712" spans="1:10" x14ac:dyDescent="0.25">
      <c r="A5712" s="3" t="str">
        <f t="shared" si="89"/>
        <v>Load Control GroupSDP-W-27/9/2021 (5:50pm-8:55pm)23</v>
      </c>
      <c r="B5712" t="s">
        <v>71</v>
      </c>
      <c r="C5712" t="s">
        <v>117</v>
      </c>
      <c r="D5712" t="s">
        <v>171</v>
      </c>
      <c r="E5712" t="s">
        <v>196</v>
      </c>
      <c r="F5712" s="69">
        <v>11.922781944274902</v>
      </c>
      <c r="G5712" s="69">
        <v>11.825998306274414</v>
      </c>
      <c r="H5712" s="69">
        <v>0.20962956547737122</v>
      </c>
      <c r="I5712" s="69">
        <v>74.065162658691406</v>
      </c>
      <c r="J5712" s="64">
        <v>0</v>
      </c>
    </row>
    <row r="5713" spans="1:10" x14ac:dyDescent="0.25">
      <c r="A5713" s="3" t="str">
        <f t="shared" si="89"/>
        <v>Load Control GroupSDP-W-27/9/2021 (5:50pm-8:55pm)24</v>
      </c>
      <c r="B5713" t="s">
        <v>71</v>
      </c>
      <c r="C5713" t="s">
        <v>117</v>
      </c>
      <c r="D5713" t="s">
        <v>171</v>
      </c>
      <c r="E5713" t="s">
        <v>197</v>
      </c>
      <c r="F5713" s="69">
        <v>10.992918014526367</v>
      </c>
      <c r="G5713" s="69">
        <v>11.041269302368164</v>
      </c>
      <c r="H5713" s="69">
        <v>0.19302649796009064</v>
      </c>
      <c r="I5713" s="69">
        <v>73.355506896972656</v>
      </c>
      <c r="J5713" s="64">
        <v>0</v>
      </c>
    </row>
    <row r="5714" spans="1:10" x14ac:dyDescent="0.25">
      <c r="A5714" s="3" t="str">
        <f t="shared" si="89"/>
        <v>Load Control GroupSDP-W-28/27/2021 (5:00pm-6:00pm)1</v>
      </c>
      <c r="B5714" t="s">
        <v>71</v>
      </c>
      <c r="C5714" t="s">
        <v>117</v>
      </c>
      <c r="D5714" t="s">
        <v>172</v>
      </c>
      <c r="E5714" t="s">
        <v>174</v>
      </c>
      <c r="F5714" s="69">
        <v>10.739428520202637</v>
      </c>
      <c r="G5714" s="69">
        <v>10.747505187988281</v>
      </c>
      <c r="H5714" s="69">
        <v>0.32113724946975708</v>
      </c>
      <c r="I5714" s="69">
        <v>70.797821044921875</v>
      </c>
      <c r="J5714" s="64">
        <v>0</v>
      </c>
    </row>
    <row r="5715" spans="1:10" x14ac:dyDescent="0.25">
      <c r="A5715" s="3" t="str">
        <f t="shared" si="89"/>
        <v>Load Control GroupSDP-W-28/27/2021 (5:00pm-6:00pm)2</v>
      </c>
      <c r="B5715" t="s">
        <v>71</v>
      </c>
      <c r="C5715" t="s">
        <v>117</v>
      </c>
      <c r="D5715" t="s">
        <v>172</v>
      </c>
      <c r="E5715" t="s">
        <v>175</v>
      </c>
      <c r="F5715" s="69">
        <v>10.276435852050781</v>
      </c>
      <c r="G5715" s="69">
        <v>10.258368492126465</v>
      </c>
      <c r="H5715" s="69">
        <v>0.28736871480941772</v>
      </c>
      <c r="I5715" s="69">
        <v>69.36676025390625</v>
      </c>
      <c r="J5715" s="64">
        <v>0</v>
      </c>
    </row>
    <row r="5716" spans="1:10" x14ac:dyDescent="0.25">
      <c r="A5716" s="3" t="str">
        <f t="shared" si="89"/>
        <v>Load Control GroupSDP-W-28/27/2021 (5:00pm-6:00pm)3</v>
      </c>
      <c r="B5716" t="s">
        <v>71</v>
      </c>
      <c r="C5716" t="s">
        <v>117</v>
      </c>
      <c r="D5716" t="s">
        <v>172</v>
      </c>
      <c r="E5716" t="s">
        <v>176</v>
      </c>
      <c r="F5716" s="69">
        <v>9.8023004531860352</v>
      </c>
      <c r="G5716" s="69">
        <v>9.8624029159545898</v>
      </c>
      <c r="H5716" s="69">
        <v>0.24315923452377319</v>
      </c>
      <c r="I5716" s="69">
        <v>68.44891357421875</v>
      </c>
      <c r="J5716" s="64">
        <v>0</v>
      </c>
    </row>
    <row r="5717" spans="1:10" x14ac:dyDescent="0.25">
      <c r="A5717" s="3" t="str">
        <f t="shared" si="89"/>
        <v>Load Control GroupSDP-W-28/27/2021 (5:00pm-6:00pm)4</v>
      </c>
      <c r="B5717" t="s">
        <v>71</v>
      </c>
      <c r="C5717" t="s">
        <v>117</v>
      </c>
      <c r="D5717" t="s">
        <v>172</v>
      </c>
      <c r="E5717" t="s">
        <v>177</v>
      </c>
      <c r="F5717" s="69">
        <v>9.9176082611083984</v>
      </c>
      <c r="G5717" s="69">
        <v>9.7772111892700195</v>
      </c>
      <c r="H5717" s="69">
        <v>0.24528954923152924</v>
      </c>
      <c r="I5717" s="69">
        <v>67.819770812988281</v>
      </c>
      <c r="J5717" s="64">
        <v>0</v>
      </c>
    </row>
    <row r="5718" spans="1:10" x14ac:dyDescent="0.25">
      <c r="A5718" s="3" t="str">
        <f t="shared" si="89"/>
        <v>Load Control GroupSDP-W-28/27/2021 (5:00pm-6:00pm)5</v>
      </c>
      <c r="B5718" t="s">
        <v>71</v>
      </c>
      <c r="C5718" t="s">
        <v>117</v>
      </c>
      <c r="D5718" t="s">
        <v>172</v>
      </c>
      <c r="E5718" t="s">
        <v>178</v>
      </c>
      <c r="F5718" s="69">
        <v>10.193036079406738</v>
      </c>
      <c r="G5718" s="69">
        <v>10.335624694824219</v>
      </c>
      <c r="H5718" s="69">
        <v>0.29288199543952942</v>
      </c>
      <c r="I5718" s="69">
        <v>67.271926879882813</v>
      </c>
      <c r="J5718" s="64">
        <v>0</v>
      </c>
    </row>
    <row r="5719" spans="1:10" x14ac:dyDescent="0.25">
      <c r="A5719" s="3" t="str">
        <f t="shared" si="89"/>
        <v>Load Control GroupSDP-W-28/27/2021 (5:00pm-6:00pm)6</v>
      </c>
      <c r="B5719" t="s">
        <v>71</v>
      </c>
      <c r="C5719" t="s">
        <v>117</v>
      </c>
      <c r="D5719" t="s">
        <v>172</v>
      </c>
      <c r="E5719" t="s">
        <v>179</v>
      </c>
      <c r="F5719" s="69">
        <v>11.92335319519043</v>
      </c>
      <c r="G5719" s="69">
        <v>11.850522041320801</v>
      </c>
      <c r="H5719" s="69">
        <v>0.47443965077400208</v>
      </c>
      <c r="I5719" s="69">
        <v>66.735809326171875</v>
      </c>
      <c r="J5719" s="64">
        <v>0</v>
      </c>
    </row>
    <row r="5720" spans="1:10" x14ac:dyDescent="0.25">
      <c r="A5720" s="3" t="str">
        <f t="shared" si="89"/>
        <v>Load Control GroupSDP-W-28/27/2021 (5:00pm-6:00pm)7</v>
      </c>
      <c r="B5720" t="s">
        <v>71</v>
      </c>
      <c r="C5720" t="s">
        <v>117</v>
      </c>
      <c r="D5720" t="s">
        <v>172</v>
      </c>
      <c r="E5720" t="s">
        <v>180</v>
      </c>
      <c r="F5720" s="69">
        <v>13.490296363830566</v>
      </c>
      <c r="G5720" s="69">
        <v>14.056581497192383</v>
      </c>
      <c r="H5720" s="69">
        <v>0.46237200498580933</v>
      </c>
      <c r="I5720" s="69">
        <v>66.085723876953125</v>
      </c>
      <c r="J5720" s="64">
        <v>0</v>
      </c>
    </row>
    <row r="5721" spans="1:10" x14ac:dyDescent="0.25">
      <c r="A5721" s="3" t="str">
        <f t="shared" si="89"/>
        <v>Load Control GroupSDP-W-28/27/2021 (5:00pm-6:00pm)8</v>
      </c>
      <c r="B5721" t="s">
        <v>71</v>
      </c>
      <c r="C5721" t="s">
        <v>117</v>
      </c>
      <c r="D5721" t="s">
        <v>172</v>
      </c>
      <c r="E5721" t="s">
        <v>181</v>
      </c>
      <c r="F5721" s="69">
        <v>18.928201675415039</v>
      </c>
      <c r="G5721" s="69">
        <v>18.807369232177734</v>
      </c>
      <c r="H5721" s="69">
        <v>0.36124595999717712</v>
      </c>
      <c r="I5721" s="69">
        <v>66.105110168457031</v>
      </c>
      <c r="J5721" s="64">
        <v>0</v>
      </c>
    </row>
    <row r="5722" spans="1:10" x14ac:dyDescent="0.25">
      <c r="A5722" s="3" t="str">
        <f t="shared" si="89"/>
        <v>Load Control GroupSDP-W-28/27/2021 (5:00pm-6:00pm)9</v>
      </c>
      <c r="B5722" t="s">
        <v>71</v>
      </c>
      <c r="C5722" t="s">
        <v>117</v>
      </c>
      <c r="D5722" t="s">
        <v>172</v>
      </c>
      <c r="E5722" t="s">
        <v>182</v>
      </c>
      <c r="F5722" s="69">
        <v>26.011962890625</v>
      </c>
      <c r="G5722" s="69">
        <v>25.733169555664063</v>
      </c>
      <c r="H5722" s="69">
        <v>0.45882225036621094</v>
      </c>
      <c r="I5722" s="69">
        <v>68.408538818359375</v>
      </c>
      <c r="J5722" s="64">
        <v>0</v>
      </c>
    </row>
    <row r="5723" spans="1:10" x14ac:dyDescent="0.25">
      <c r="A5723" s="3" t="str">
        <f t="shared" si="89"/>
        <v>Load Control GroupSDP-W-28/27/2021 (5:00pm-6:00pm)10</v>
      </c>
      <c r="B5723" t="s">
        <v>71</v>
      </c>
      <c r="C5723" t="s">
        <v>117</v>
      </c>
      <c r="D5723" t="s">
        <v>172</v>
      </c>
      <c r="E5723" t="s">
        <v>183</v>
      </c>
      <c r="F5723" s="69">
        <v>29.086915969848633</v>
      </c>
      <c r="G5723" s="69">
        <v>29.050058364868164</v>
      </c>
      <c r="H5723" s="69">
        <v>0.49396330118179321</v>
      </c>
      <c r="I5723" s="69">
        <v>72.329750061035156</v>
      </c>
      <c r="J5723" s="64">
        <v>0</v>
      </c>
    </row>
    <row r="5724" spans="1:10" x14ac:dyDescent="0.25">
      <c r="A5724" s="3" t="str">
        <f t="shared" si="89"/>
        <v>Load Control GroupSDP-W-28/27/2021 (5:00pm-6:00pm)11</v>
      </c>
      <c r="B5724" t="s">
        <v>71</v>
      </c>
      <c r="C5724" t="s">
        <v>117</v>
      </c>
      <c r="D5724" t="s">
        <v>172</v>
      </c>
      <c r="E5724" t="s">
        <v>184</v>
      </c>
      <c r="F5724" s="69">
        <v>31.841890335083008</v>
      </c>
      <c r="G5724" s="69">
        <v>31.696773529052734</v>
      </c>
      <c r="H5724" s="69">
        <v>0.51862186193466187</v>
      </c>
      <c r="I5724" s="69">
        <v>76.729904174804688</v>
      </c>
      <c r="J5724" s="64">
        <v>0</v>
      </c>
    </row>
    <row r="5725" spans="1:10" x14ac:dyDescent="0.25">
      <c r="A5725" s="3" t="str">
        <f t="shared" si="89"/>
        <v>Load Control GroupSDP-W-28/27/2021 (5:00pm-6:00pm)12</v>
      </c>
      <c r="B5725" t="s">
        <v>71</v>
      </c>
      <c r="C5725" t="s">
        <v>117</v>
      </c>
      <c r="D5725" t="s">
        <v>172</v>
      </c>
      <c r="E5725" t="s">
        <v>185</v>
      </c>
      <c r="F5725" s="69">
        <v>34.961700439453125</v>
      </c>
      <c r="G5725" s="69">
        <v>34.269992828369141</v>
      </c>
      <c r="H5725" s="69">
        <v>0.52792137861251831</v>
      </c>
      <c r="I5725" s="69">
        <v>80.666358947753906</v>
      </c>
      <c r="J5725" s="64">
        <v>0</v>
      </c>
    </row>
    <row r="5726" spans="1:10" x14ac:dyDescent="0.25">
      <c r="A5726" s="3" t="str">
        <f t="shared" si="89"/>
        <v>Load Control GroupSDP-W-28/27/2021 (5:00pm-6:00pm)13</v>
      </c>
      <c r="B5726" t="s">
        <v>71</v>
      </c>
      <c r="C5726" t="s">
        <v>117</v>
      </c>
      <c r="D5726" t="s">
        <v>172</v>
      </c>
      <c r="E5726" t="s">
        <v>186</v>
      </c>
      <c r="F5726" s="69">
        <v>36.131389617919922</v>
      </c>
      <c r="G5726" s="69">
        <v>35.278419494628906</v>
      </c>
      <c r="H5726" s="69">
        <v>0.48743680119514465</v>
      </c>
      <c r="I5726" s="69">
        <v>83.305145263671875</v>
      </c>
      <c r="J5726" s="64">
        <v>0</v>
      </c>
    </row>
    <row r="5727" spans="1:10" x14ac:dyDescent="0.25">
      <c r="A5727" s="3" t="str">
        <f t="shared" si="89"/>
        <v>Load Control GroupSDP-W-28/27/2021 (5:00pm-6:00pm)14</v>
      </c>
      <c r="B5727" t="s">
        <v>71</v>
      </c>
      <c r="C5727" t="s">
        <v>117</v>
      </c>
      <c r="D5727" t="s">
        <v>172</v>
      </c>
      <c r="E5727" t="s">
        <v>187</v>
      </c>
      <c r="F5727" s="69">
        <v>38.134437561035156</v>
      </c>
      <c r="G5727" s="69">
        <v>37.416782379150391</v>
      </c>
      <c r="H5727" s="69">
        <v>0.4851984977722168</v>
      </c>
      <c r="I5727" s="69">
        <v>85.128707885742188</v>
      </c>
      <c r="J5727" s="64">
        <v>0</v>
      </c>
    </row>
    <row r="5728" spans="1:10" x14ac:dyDescent="0.25">
      <c r="A5728" s="3" t="str">
        <f t="shared" si="89"/>
        <v>Load Control GroupSDP-W-28/27/2021 (5:00pm-6:00pm)15</v>
      </c>
      <c r="B5728" t="s">
        <v>71</v>
      </c>
      <c r="C5728" t="s">
        <v>117</v>
      </c>
      <c r="D5728" t="s">
        <v>172</v>
      </c>
      <c r="E5728" t="s">
        <v>188</v>
      </c>
      <c r="F5728" s="69">
        <v>36.320945739746094</v>
      </c>
      <c r="G5728" s="69">
        <v>36.327785491943359</v>
      </c>
      <c r="H5728" s="69">
        <v>0.20233821868896484</v>
      </c>
      <c r="I5728" s="69">
        <v>85.720046997070313</v>
      </c>
      <c r="J5728" s="64">
        <v>0</v>
      </c>
    </row>
    <row r="5729" spans="1:10" x14ac:dyDescent="0.25">
      <c r="A5729" s="3" t="str">
        <f t="shared" si="89"/>
        <v>Load Control GroupSDP-W-28/27/2021 (5:00pm-6:00pm)16</v>
      </c>
      <c r="B5729" t="s">
        <v>71</v>
      </c>
      <c r="C5729" t="s">
        <v>117</v>
      </c>
      <c r="D5729" t="s">
        <v>172</v>
      </c>
      <c r="E5729" t="s">
        <v>189</v>
      </c>
      <c r="F5729" s="69">
        <v>30.291446685791016</v>
      </c>
      <c r="G5729" s="69">
        <v>30.284608840942383</v>
      </c>
      <c r="H5729" s="69">
        <v>0.20233821868896484</v>
      </c>
      <c r="I5729" s="69">
        <v>86.850868225097656</v>
      </c>
      <c r="J5729" s="64">
        <v>0</v>
      </c>
    </row>
    <row r="5730" spans="1:10" x14ac:dyDescent="0.25">
      <c r="A5730" s="3" t="str">
        <f t="shared" si="89"/>
        <v>Load Control GroupSDP-W-28/27/2021 (5:00pm-6:00pm)17</v>
      </c>
      <c r="B5730" t="s">
        <v>71</v>
      </c>
      <c r="C5730" t="s">
        <v>117</v>
      </c>
      <c r="D5730" t="s">
        <v>172</v>
      </c>
      <c r="E5730" t="s">
        <v>190</v>
      </c>
      <c r="F5730" s="69">
        <v>23.44989013671875</v>
      </c>
      <c r="G5730" s="69">
        <v>23.754707336425781</v>
      </c>
      <c r="H5730" s="69">
        <v>0.46858566999435425</v>
      </c>
      <c r="I5730" s="69">
        <v>85.654769897460938</v>
      </c>
      <c r="J5730" s="64">
        <v>0</v>
      </c>
    </row>
    <row r="5731" spans="1:10" x14ac:dyDescent="0.25">
      <c r="A5731" s="3" t="str">
        <f t="shared" si="89"/>
        <v>Load Control GroupSDP-W-28/27/2021 (5:00pm-6:00pm)18</v>
      </c>
      <c r="B5731" t="s">
        <v>71</v>
      </c>
      <c r="C5731" t="s">
        <v>117</v>
      </c>
      <c r="D5731" t="s">
        <v>172</v>
      </c>
      <c r="E5731" t="s">
        <v>191</v>
      </c>
      <c r="F5731" s="69">
        <v>20.024360656738281</v>
      </c>
      <c r="G5731" s="69">
        <v>18.196876525878906</v>
      </c>
      <c r="H5731" s="69">
        <v>0.592662513256073</v>
      </c>
      <c r="I5731" s="69">
        <v>82.510566711425781</v>
      </c>
      <c r="J5731" s="64">
        <v>0</v>
      </c>
    </row>
    <row r="5732" spans="1:10" x14ac:dyDescent="0.25">
      <c r="A5732" s="3" t="str">
        <f t="shared" si="89"/>
        <v>Load Control GroupSDP-W-28/27/2021 (5:00pm-6:00pm)19</v>
      </c>
      <c r="B5732" t="s">
        <v>71</v>
      </c>
      <c r="C5732" t="s">
        <v>117</v>
      </c>
      <c r="D5732" t="s">
        <v>172</v>
      </c>
      <c r="E5732" t="s">
        <v>192</v>
      </c>
      <c r="F5732" s="69">
        <v>16.322589874267578</v>
      </c>
      <c r="G5732" s="69">
        <v>16.46436882019043</v>
      </c>
      <c r="H5732" s="69">
        <v>0.45283126831054688</v>
      </c>
      <c r="I5732" s="69">
        <v>80.380714416503906</v>
      </c>
      <c r="J5732" s="64">
        <v>0</v>
      </c>
    </row>
    <row r="5733" spans="1:10" x14ac:dyDescent="0.25">
      <c r="A5733" s="3" t="str">
        <f t="shared" si="89"/>
        <v>Load Control GroupSDP-W-28/27/2021 (5:00pm-6:00pm)20</v>
      </c>
      <c r="B5733" t="s">
        <v>71</v>
      </c>
      <c r="C5733" t="s">
        <v>117</v>
      </c>
      <c r="D5733" t="s">
        <v>172</v>
      </c>
      <c r="E5733" t="s">
        <v>193</v>
      </c>
      <c r="F5733" s="69">
        <v>15.670340538024902</v>
      </c>
      <c r="G5733" s="69">
        <v>15.793395042419434</v>
      </c>
      <c r="H5733" s="69">
        <v>0.50247323513031006</v>
      </c>
      <c r="I5733" s="69">
        <v>78.685539245605469</v>
      </c>
      <c r="J5733" s="64">
        <v>0</v>
      </c>
    </row>
    <row r="5734" spans="1:10" x14ac:dyDescent="0.25">
      <c r="A5734" s="3" t="str">
        <f t="shared" si="89"/>
        <v>Load Control GroupSDP-W-28/27/2021 (5:00pm-6:00pm)21</v>
      </c>
      <c r="B5734" t="s">
        <v>71</v>
      </c>
      <c r="C5734" t="s">
        <v>117</v>
      </c>
      <c r="D5734" t="s">
        <v>172</v>
      </c>
      <c r="E5734" t="s">
        <v>194</v>
      </c>
      <c r="F5734" s="69">
        <v>14.716579437255859</v>
      </c>
      <c r="G5734" s="69">
        <v>14.827392578125</v>
      </c>
      <c r="H5734" s="69">
        <v>0.64215141534805298</v>
      </c>
      <c r="I5734" s="69">
        <v>74.955307006835938</v>
      </c>
      <c r="J5734" s="64">
        <v>0</v>
      </c>
    </row>
    <row r="5735" spans="1:10" x14ac:dyDescent="0.25">
      <c r="A5735" s="3" t="str">
        <f t="shared" si="89"/>
        <v>Load Control GroupSDP-W-28/27/2021 (5:00pm-6:00pm)22</v>
      </c>
      <c r="B5735" t="s">
        <v>71</v>
      </c>
      <c r="C5735" t="s">
        <v>117</v>
      </c>
      <c r="D5735" t="s">
        <v>172</v>
      </c>
      <c r="E5735" t="s">
        <v>195</v>
      </c>
      <c r="F5735" s="69">
        <v>13.433266639709473</v>
      </c>
      <c r="G5735" s="69">
        <v>13.703127861022949</v>
      </c>
      <c r="H5735" s="69">
        <v>0.6934008002281189</v>
      </c>
      <c r="I5735" s="69">
        <v>71.707130432128906</v>
      </c>
      <c r="J5735" s="64">
        <v>0</v>
      </c>
    </row>
    <row r="5736" spans="1:10" x14ac:dyDescent="0.25">
      <c r="A5736" s="3" t="str">
        <f t="shared" si="89"/>
        <v>Load Control GroupSDP-W-28/27/2021 (5:00pm-6:00pm)23</v>
      </c>
      <c r="B5736" t="s">
        <v>71</v>
      </c>
      <c r="C5736" t="s">
        <v>117</v>
      </c>
      <c r="D5736" t="s">
        <v>172</v>
      </c>
      <c r="E5736" t="s">
        <v>196</v>
      </c>
      <c r="F5736" s="69">
        <v>12.350648880004883</v>
      </c>
      <c r="G5736" s="69">
        <v>12.34641170501709</v>
      </c>
      <c r="H5736" s="69">
        <v>0.48974224925041199</v>
      </c>
      <c r="I5736" s="69">
        <v>70.310302734375</v>
      </c>
      <c r="J5736" s="64">
        <v>0</v>
      </c>
    </row>
    <row r="5737" spans="1:10" x14ac:dyDescent="0.25">
      <c r="A5737" s="3" t="str">
        <f t="shared" si="89"/>
        <v>Load Control GroupSDP-W-28/27/2021 (5:00pm-6:00pm)24</v>
      </c>
      <c r="B5737" t="s">
        <v>71</v>
      </c>
      <c r="C5737" t="s">
        <v>117</v>
      </c>
      <c r="D5737" t="s">
        <v>172</v>
      </c>
      <c r="E5737" t="s">
        <v>197</v>
      </c>
      <c r="F5737" s="69">
        <v>11.012462615966797</v>
      </c>
      <c r="G5737" s="69">
        <v>11.327356338500977</v>
      </c>
      <c r="H5737" s="69">
        <v>0.4257144033908844</v>
      </c>
      <c r="I5737" s="69">
        <v>68.876670837402344</v>
      </c>
      <c r="J5737" s="64">
        <v>0</v>
      </c>
    </row>
    <row r="5738" spans="1:10" x14ac:dyDescent="0.25">
      <c r="A5738" s="3" t="str">
        <f t="shared" si="89"/>
        <v>Load Control GroupSDP-W-29/9/2021 (3:58pm-5:00pm)1</v>
      </c>
      <c r="B5738" t="s">
        <v>71</v>
      </c>
      <c r="C5738" t="s">
        <v>117</v>
      </c>
      <c r="D5738" t="s">
        <v>173</v>
      </c>
      <c r="E5738" t="s">
        <v>174</v>
      </c>
      <c r="F5738" s="69">
        <v>10.481821060180664</v>
      </c>
      <c r="G5738" s="69">
        <v>10.486634254455566</v>
      </c>
      <c r="H5738" s="69">
        <v>0.24758973717689514</v>
      </c>
      <c r="I5738" s="69">
        <v>67.328826904296875</v>
      </c>
      <c r="J5738" s="64">
        <v>0</v>
      </c>
    </row>
    <row r="5739" spans="1:10" x14ac:dyDescent="0.25">
      <c r="A5739" s="3" t="str">
        <f t="shared" si="89"/>
        <v>Load Control GroupSDP-W-29/9/2021 (3:58pm-5:00pm)2</v>
      </c>
      <c r="B5739" t="s">
        <v>71</v>
      </c>
      <c r="C5739" t="s">
        <v>117</v>
      </c>
      <c r="D5739" t="s">
        <v>173</v>
      </c>
      <c r="E5739" t="s">
        <v>175</v>
      </c>
      <c r="F5739" s="69">
        <v>10.087299346923828</v>
      </c>
      <c r="G5739" s="69">
        <v>10.305201530456543</v>
      </c>
      <c r="H5739" s="69">
        <v>0.27538734674453735</v>
      </c>
      <c r="I5739" s="69">
        <v>67.4552001953125</v>
      </c>
      <c r="J5739" s="64">
        <v>0</v>
      </c>
    </row>
    <row r="5740" spans="1:10" x14ac:dyDescent="0.25">
      <c r="A5740" s="3" t="str">
        <f t="shared" si="89"/>
        <v>Load Control GroupSDP-W-29/9/2021 (3:58pm-5:00pm)3</v>
      </c>
      <c r="B5740" t="s">
        <v>71</v>
      </c>
      <c r="C5740" t="s">
        <v>117</v>
      </c>
      <c r="D5740" t="s">
        <v>173</v>
      </c>
      <c r="E5740" t="s">
        <v>176</v>
      </c>
      <c r="F5740" s="69">
        <v>9.8827733993530273</v>
      </c>
      <c r="G5740" s="69">
        <v>9.8630771636962891</v>
      </c>
      <c r="H5740" s="69">
        <v>0.1873546838760376</v>
      </c>
      <c r="I5740" s="69">
        <v>67.280494689941406</v>
      </c>
      <c r="J5740" s="64">
        <v>0</v>
      </c>
    </row>
    <row r="5741" spans="1:10" x14ac:dyDescent="0.25">
      <c r="A5741" s="3" t="str">
        <f t="shared" si="89"/>
        <v>Load Control GroupSDP-W-29/9/2021 (3:58pm-5:00pm)4</v>
      </c>
      <c r="B5741" t="s">
        <v>71</v>
      </c>
      <c r="C5741" t="s">
        <v>117</v>
      </c>
      <c r="D5741" t="s">
        <v>173</v>
      </c>
      <c r="E5741" t="s">
        <v>177</v>
      </c>
      <c r="F5741" s="69">
        <v>9.9602727890014648</v>
      </c>
      <c r="G5741" s="69">
        <v>9.8703737258911133</v>
      </c>
      <c r="H5741" s="69">
        <v>0.18997128307819366</v>
      </c>
      <c r="I5741" s="69">
        <v>67.070091247558594</v>
      </c>
      <c r="J5741" s="64">
        <v>0</v>
      </c>
    </row>
    <row r="5742" spans="1:10" x14ac:dyDescent="0.25">
      <c r="A5742" s="3" t="str">
        <f t="shared" si="89"/>
        <v>Load Control GroupSDP-W-29/9/2021 (3:58pm-5:00pm)5</v>
      </c>
      <c r="B5742" t="s">
        <v>71</v>
      </c>
      <c r="C5742" t="s">
        <v>117</v>
      </c>
      <c r="D5742" t="s">
        <v>173</v>
      </c>
      <c r="E5742" t="s">
        <v>178</v>
      </c>
      <c r="F5742" s="69">
        <v>10.670462608337402</v>
      </c>
      <c r="G5742" s="69">
        <v>10.452883720397949</v>
      </c>
      <c r="H5742" s="69">
        <v>0.2016255259513855</v>
      </c>
      <c r="I5742" s="69">
        <v>67.439445495605469</v>
      </c>
      <c r="J5742" s="64">
        <v>0</v>
      </c>
    </row>
    <row r="5743" spans="1:10" x14ac:dyDescent="0.25">
      <c r="A5743" s="3" t="str">
        <f t="shared" si="89"/>
        <v>Load Control GroupSDP-W-29/9/2021 (3:58pm-5:00pm)6</v>
      </c>
      <c r="B5743" t="s">
        <v>71</v>
      </c>
      <c r="C5743" t="s">
        <v>117</v>
      </c>
      <c r="D5743" t="s">
        <v>173</v>
      </c>
      <c r="E5743" t="s">
        <v>179</v>
      </c>
      <c r="F5743" s="69">
        <v>12.508695602416992</v>
      </c>
      <c r="G5743" s="69">
        <v>12.204610824584961</v>
      </c>
      <c r="H5743" s="69">
        <v>0.23999960720539093</v>
      </c>
      <c r="I5743" s="69">
        <v>67.761863708496094</v>
      </c>
      <c r="J5743" s="64">
        <v>0</v>
      </c>
    </row>
    <row r="5744" spans="1:10" x14ac:dyDescent="0.25">
      <c r="A5744" s="3" t="str">
        <f t="shared" si="89"/>
        <v>Load Control GroupSDP-W-29/9/2021 (3:58pm-5:00pm)7</v>
      </c>
      <c r="B5744" t="s">
        <v>71</v>
      </c>
      <c r="C5744" t="s">
        <v>117</v>
      </c>
      <c r="D5744" t="s">
        <v>173</v>
      </c>
      <c r="E5744" t="s">
        <v>180</v>
      </c>
      <c r="F5744" s="69">
        <v>14.771991729736328</v>
      </c>
      <c r="G5744" s="69">
        <v>14.960367202758789</v>
      </c>
      <c r="H5744" s="69">
        <v>0.26527318358421326</v>
      </c>
      <c r="I5744" s="69">
        <v>68.193077087402344</v>
      </c>
      <c r="J5744" s="64">
        <v>0</v>
      </c>
    </row>
    <row r="5745" spans="1:10" x14ac:dyDescent="0.25">
      <c r="A5745" s="3" t="str">
        <f t="shared" si="89"/>
        <v>Load Control GroupSDP-W-29/9/2021 (3:58pm-5:00pm)8</v>
      </c>
      <c r="B5745" t="s">
        <v>71</v>
      </c>
      <c r="C5745" t="s">
        <v>117</v>
      </c>
      <c r="D5745" t="s">
        <v>173</v>
      </c>
      <c r="E5745" t="s">
        <v>181</v>
      </c>
      <c r="F5745" s="69">
        <v>21.255769729614258</v>
      </c>
      <c r="G5745" s="69">
        <v>21.009368896484375</v>
      </c>
      <c r="H5745" s="69">
        <v>0.31871503591537476</v>
      </c>
      <c r="I5745" s="69">
        <v>68.213058471679688</v>
      </c>
      <c r="J5745" s="64">
        <v>0</v>
      </c>
    </row>
    <row r="5746" spans="1:10" x14ac:dyDescent="0.25">
      <c r="A5746" s="3" t="str">
        <f t="shared" si="89"/>
        <v>Load Control GroupSDP-W-29/9/2021 (3:58pm-5:00pm)9</v>
      </c>
      <c r="B5746" t="s">
        <v>71</v>
      </c>
      <c r="C5746" t="s">
        <v>117</v>
      </c>
      <c r="D5746" t="s">
        <v>173</v>
      </c>
      <c r="E5746" t="s">
        <v>182</v>
      </c>
      <c r="F5746" s="69">
        <v>29.078191757202148</v>
      </c>
      <c r="G5746" s="69">
        <v>28.705965042114258</v>
      </c>
      <c r="H5746" s="69">
        <v>0.40197017788887024</v>
      </c>
      <c r="I5746" s="69">
        <v>69.390411376953125</v>
      </c>
      <c r="J5746" s="64">
        <v>0</v>
      </c>
    </row>
    <row r="5747" spans="1:10" x14ac:dyDescent="0.25">
      <c r="A5747" s="3" t="str">
        <f t="shared" si="89"/>
        <v>Load Control GroupSDP-W-29/9/2021 (3:58pm-5:00pm)10</v>
      </c>
      <c r="B5747" t="s">
        <v>71</v>
      </c>
      <c r="C5747" t="s">
        <v>117</v>
      </c>
      <c r="D5747" t="s">
        <v>173</v>
      </c>
      <c r="E5747" t="s">
        <v>183</v>
      </c>
      <c r="F5747" s="69">
        <v>31.844551086425781</v>
      </c>
      <c r="G5747" s="69">
        <v>31.756366729736328</v>
      </c>
      <c r="H5747" s="69">
        <v>0.4112713634967804</v>
      </c>
      <c r="I5747" s="69">
        <v>72.147048950195313</v>
      </c>
      <c r="J5747" s="64">
        <v>0</v>
      </c>
    </row>
    <row r="5748" spans="1:10" x14ac:dyDescent="0.25">
      <c r="A5748" s="3" t="str">
        <f t="shared" si="89"/>
        <v>Load Control GroupSDP-W-29/9/2021 (3:58pm-5:00pm)11</v>
      </c>
      <c r="B5748" t="s">
        <v>71</v>
      </c>
      <c r="C5748" t="s">
        <v>117</v>
      </c>
      <c r="D5748" t="s">
        <v>173</v>
      </c>
      <c r="E5748" t="s">
        <v>184</v>
      </c>
      <c r="F5748" s="69">
        <v>33.913486480712891</v>
      </c>
      <c r="G5748" s="69">
        <v>33.745609283447266</v>
      </c>
      <c r="H5748" s="69">
        <v>0.37591424584388733</v>
      </c>
      <c r="I5748" s="69">
        <v>75.372444152832031</v>
      </c>
      <c r="J5748" s="64">
        <v>0</v>
      </c>
    </row>
    <row r="5749" spans="1:10" x14ac:dyDescent="0.25">
      <c r="A5749" s="3" t="str">
        <f t="shared" si="89"/>
        <v>Load Control GroupSDP-W-29/9/2021 (3:58pm-5:00pm)12</v>
      </c>
      <c r="B5749" t="s">
        <v>71</v>
      </c>
      <c r="C5749" t="s">
        <v>117</v>
      </c>
      <c r="D5749" t="s">
        <v>173</v>
      </c>
      <c r="E5749" t="s">
        <v>185</v>
      </c>
      <c r="F5749" s="69">
        <v>36.164764404296875</v>
      </c>
      <c r="G5749" s="69">
        <v>35.850795745849609</v>
      </c>
      <c r="H5749" s="69">
        <v>0.3347950279712677</v>
      </c>
      <c r="I5749" s="69">
        <v>78.356033325195313</v>
      </c>
      <c r="J5749" s="64">
        <v>0</v>
      </c>
    </row>
    <row r="5750" spans="1:10" x14ac:dyDescent="0.25">
      <c r="A5750" s="3" t="str">
        <f t="shared" si="89"/>
        <v>Load Control GroupSDP-W-29/9/2021 (3:58pm-5:00pm)13</v>
      </c>
      <c r="B5750" t="s">
        <v>71</v>
      </c>
      <c r="C5750" t="s">
        <v>117</v>
      </c>
      <c r="D5750" t="s">
        <v>173</v>
      </c>
      <c r="E5750" t="s">
        <v>186</v>
      </c>
      <c r="F5750" s="69">
        <v>37.258022308349609</v>
      </c>
      <c r="G5750" s="69">
        <v>37.012294769287109</v>
      </c>
      <c r="H5750" s="69">
        <v>0.21245808899402618</v>
      </c>
      <c r="I5750" s="69">
        <v>80.250511169433594</v>
      </c>
      <c r="J5750" s="64">
        <v>0</v>
      </c>
    </row>
    <row r="5751" spans="1:10" x14ac:dyDescent="0.25">
      <c r="A5751" s="3" t="str">
        <f t="shared" si="89"/>
        <v>Load Control GroupSDP-W-29/9/2021 (3:58pm-5:00pm)14</v>
      </c>
      <c r="B5751" t="s">
        <v>71</v>
      </c>
      <c r="C5751" t="s">
        <v>117</v>
      </c>
      <c r="D5751" t="s">
        <v>173</v>
      </c>
      <c r="E5751" t="s">
        <v>187</v>
      </c>
      <c r="F5751" s="69">
        <v>39.577938079833984</v>
      </c>
      <c r="G5751" s="69">
        <v>39.823665618896484</v>
      </c>
      <c r="H5751" s="69">
        <v>0.21245813369750977</v>
      </c>
      <c r="I5751" s="69">
        <v>82.065132141113281</v>
      </c>
      <c r="J5751" s="64">
        <v>0</v>
      </c>
    </row>
    <row r="5752" spans="1:10" x14ac:dyDescent="0.25">
      <c r="A5752" s="3" t="str">
        <f t="shared" si="89"/>
        <v>Load Control GroupSDP-W-29/9/2021 (3:58pm-5:00pm)15</v>
      </c>
      <c r="B5752" t="s">
        <v>71</v>
      </c>
      <c r="C5752" t="s">
        <v>117</v>
      </c>
      <c r="D5752" t="s">
        <v>173</v>
      </c>
      <c r="E5752" t="s">
        <v>188</v>
      </c>
      <c r="F5752" s="69">
        <v>39.838207244873047</v>
      </c>
      <c r="G5752" s="69">
        <v>39.981155395507813</v>
      </c>
      <c r="H5752" s="69">
        <v>0.44791528582572937</v>
      </c>
      <c r="I5752" s="69">
        <v>84.202705383300781</v>
      </c>
      <c r="J5752" s="64">
        <v>0</v>
      </c>
    </row>
    <row r="5753" spans="1:10" x14ac:dyDescent="0.25">
      <c r="A5753" s="3" t="str">
        <f t="shared" si="89"/>
        <v>Load Control GroupSDP-W-29/9/2021 (3:58pm-5:00pm)16</v>
      </c>
      <c r="B5753" t="s">
        <v>71</v>
      </c>
      <c r="C5753" t="s">
        <v>117</v>
      </c>
      <c r="D5753" t="s">
        <v>173</v>
      </c>
      <c r="E5753" t="s">
        <v>189</v>
      </c>
      <c r="F5753" s="69">
        <v>34.363319396972656</v>
      </c>
      <c r="G5753" s="69">
        <v>34.505828857421875</v>
      </c>
      <c r="H5753" s="69">
        <v>0.57239145040512085</v>
      </c>
      <c r="I5753" s="69">
        <v>87.169517517089844</v>
      </c>
      <c r="J5753" s="64">
        <v>0</v>
      </c>
    </row>
    <row r="5754" spans="1:10" x14ac:dyDescent="0.25">
      <c r="A5754" s="3" t="str">
        <f t="shared" si="89"/>
        <v>Load Control GroupSDP-W-29/9/2021 (3:58pm-5:00pm)17</v>
      </c>
      <c r="B5754" t="s">
        <v>71</v>
      </c>
      <c r="C5754" t="s">
        <v>117</v>
      </c>
      <c r="D5754" t="s">
        <v>173</v>
      </c>
      <c r="E5754" t="s">
        <v>190</v>
      </c>
      <c r="F5754" s="69">
        <v>26.519798278808594</v>
      </c>
      <c r="G5754" s="69">
        <v>24.558212280273438</v>
      </c>
      <c r="H5754" s="69">
        <v>0.43625843524932861</v>
      </c>
      <c r="I5754" s="69">
        <v>87.220466613769531</v>
      </c>
      <c r="J5754" s="64">
        <v>0</v>
      </c>
    </row>
    <row r="5755" spans="1:10" x14ac:dyDescent="0.25">
      <c r="A5755" s="3" t="str">
        <f t="shared" si="89"/>
        <v>Load Control GroupSDP-W-29/9/2021 (3:58pm-5:00pm)18</v>
      </c>
      <c r="B5755" t="s">
        <v>71</v>
      </c>
      <c r="C5755" t="s">
        <v>117</v>
      </c>
      <c r="D5755" t="s">
        <v>173</v>
      </c>
      <c r="E5755" t="s">
        <v>191</v>
      </c>
      <c r="F5755" s="69">
        <v>21.826404571533203</v>
      </c>
      <c r="G5755" s="69">
        <v>22.882114410400391</v>
      </c>
      <c r="H5755" s="69">
        <v>0.46161782741546631</v>
      </c>
      <c r="I5755" s="69">
        <v>85.915267944335938</v>
      </c>
      <c r="J5755" s="64">
        <v>0</v>
      </c>
    </row>
    <row r="5756" spans="1:10" x14ac:dyDescent="0.25">
      <c r="A5756" s="3" t="str">
        <f t="shared" si="89"/>
        <v>Load Control GroupSDP-W-29/9/2021 (3:58pm-5:00pm)19</v>
      </c>
      <c r="B5756" t="s">
        <v>71</v>
      </c>
      <c r="C5756" t="s">
        <v>117</v>
      </c>
      <c r="D5756" t="s">
        <v>173</v>
      </c>
      <c r="E5756" t="s">
        <v>192</v>
      </c>
      <c r="F5756" s="69">
        <v>18.255575180053711</v>
      </c>
      <c r="G5756" s="69">
        <v>18.786628723144531</v>
      </c>
      <c r="H5756" s="69">
        <v>0.45122870802879333</v>
      </c>
      <c r="I5756" s="69">
        <v>83.0321044921875</v>
      </c>
      <c r="J5756" s="64">
        <v>0</v>
      </c>
    </row>
    <row r="5757" spans="1:10" x14ac:dyDescent="0.25">
      <c r="A5757" s="3" t="str">
        <f t="shared" si="89"/>
        <v>Load Control GroupSDP-W-29/9/2021 (3:58pm-5:00pm)20</v>
      </c>
      <c r="B5757" t="s">
        <v>71</v>
      </c>
      <c r="C5757" t="s">
        <v>117</v>
      </c>
      <c r="D5757" t="s">
        <v>173</v>
      </c>
      <c r="E5757" t="s">
        <v>193</v>
      </c>
      <c r="F5757" s="69">
        <v>17.130926132202148</v>
      </c>
      <c r="G5757" s="69">
        <v>17.501474380493164</v>
      </c>
      <c r="H5757" s="69">
        <v>0.43211066722869873</v>
      </c>
      <c r="I5757" s="69">
        <v>78.892097473144531</v>
      </c>
      <c r="J5757" s="64">
        <v>0</v>
      </c>
    </row>
    <row r="5758" spans="1:10" x14ac:dyDescent="0.25">
      <c r="A5758" s="3" t="str">
        <f t="shared" si="89"/>
        <v>Load Control GroupSDP-W-29/9/2021 (3:58pm-5:00pm)21</v>
      </c>
      <c r="B5758" t="s">
        <v>71</v>
      </c>
      <c r="C5758" t="s">
        <v>117</v>
      </c>
      <c r="D5758" t="s">
        <v>173</v>
      </c>
      <c r="E5758" t="s">
        <v>194</v>
      </c>
      <c r="F5758" s="69">
        <v>15.800857543945313</v>
      </c>
      <c r="G5758" s="69">
        <v>15.846626281738281</v>
      </c>
      <c r="H5758" s="69">
        <v>0.3978392481803894</v>
      </c>
      <c r="I5758" s="69">
        <v>75.077583312988281</v>
      </c>
      <c r="J5758" s="64">
        <v>0</v>
      </c>
    </row>
    <row r="5759" spans="1:10" x14ac:dyDescent="0.25">
      <c r="A5759" s="3" t="str">
        <f t="shared" si="89"/>
        <v>Load Control GroupSDP-W-29/9/2021 (3:58pm-5:00pm)22</v>
      </c>
      <c r="B5759" t="s">
        <v>71</v>
      </c>
      <c r="C5759" t="s">
        <v>117</v>
      </c>
      <c r="D5759" t="s">
        <v>173</v>
      </c>
      <c r="E5759" t="s">
        <v>195</v>
      </c>
      <c r="F5759" s="69">
        <v>14.688193321228027</v>
      </c>
      <c r="G5759" s="69">
        <v>14.326334953308105</v>
      </c>
      <c r="H5759" s="69">
        <v>0.36369186639785767</v>
      </c>
      <c r="I5759" s="69">
        <v>72.93621826171875</v>
      </c>
      <c r="J5759" s="64">
        <v>0</v>
      </c>
    </row>
    <row r="5760" spans="1:10" x14ac:dyDescent="0.25">
      <c r="A5760" s="3" t="str">
        <f t="shared" si="89"/>
        <v>Load Control GroupSDP-W-29/9/2021 (3:58pm-5:00pm)23</v>
      </c>
      <c r="B5760" t="s">
        <v>71</v>
      </c>
      <c r="C5760" t="s">
        <v>117</v>
      </c>
      <c r="D5760" t="s">
        <v>173</v>
      </c>
      <c r="E5760" t="s">
        <v>196</v>
      </c>
      <c r="F5760" s="69">
        <v>13.205921173095703</v>
      </c>
      <c r="G5760" s="69">
        <v>12.866398811340332</v>
      </c>
      <c r="H5760" s="69">
        <v>0.32780006527900696</v>
      </c>
      <c r="I5760" s="69">
        <v>71.066261291503906</v>
      </c>
      <c r="J5760" s="64">
        <v>0</v>
      </c>
    </row>
    <row r="5761" spans="1:10" x14ac:dyDescent="0.25">
      <c r="A5761" s="3" t="str">
        <f t="shared" si="89"/>
        <v>Load Control GroupSDP-W-29/9/2021 (3:58pm-5:00pm)24</v>
      </c>
      <c r="B5761" t="s">
        <v>71</v>
      </c>
      <c r="C5761" t="s">
        <v>117</v>
      </c>
      <c r="D5761" t="s">
        <v>173</v>
      </c>
      <c r="E5761" t="s">
        <v>197</v>
      </c>
      <c r="F5761" s="69">
        <v>11.83027458190918</v>
      </c>
      <c r="G5761" s="69">
        <v>11.63543701171875</v>
      </c>
      <c r="H5761" s="69">
        <v>0.51817303895950317</v>
      </c>
      <c r="I5761" s="69">
        <v>70.083694458007813</v>
      </c>
      <c r="J5761" s="64">
        <v>0</v>
      </c>
    </row>
    <row r="5762" spans="1:10" x14ac:dyDescent="0.25">
      <c r="A5762" s="3" t="str">
        <f t="shared" si="89"/>
        <v>Load Control GroupSDP-W-2Average Event Day (5:00pm-6:00pm)1</v>
      </c>
      <c r="B5762" t="s">
        <v>71</v>
      </c>
      <c r="C5762" t="s">
        <v>117</v>
      </c>
      <c r="D5762" t="s">
        <v>167</v>
      </c>
      <c r="E5762" t="s">
        <v>174</v>
      </c>
      <c r="F5762" s="69">
        <v>10.169229507446289</v>
      </c>
      <c r="G5762" s="69">
        <v>10.134363174438477</v>
      </c>
      <c r="H5762" s="69">
        <v>0.13095290958881378</v>
      </c>
      <c r="I5762" s="69">
        <v>69.192626953125</v>
      </c>
      <c r="J5762" s="64">
        <v>0</v>
      </c>
    </row>
    <row r="5763" spans="1:10" x14ac:dyDescent="0.25">
      <c r="A5763" s="3" t="str">
        <f t="shared" ref="A5763:A5826" si="90">B5763&amp;C5763&amp;D5763&amp;E5763</f>
        <v>Load Control GroupSDP-W-2Average Event Day (5:00pm-6:00pm)2</v>
      </c>
      <c r="B5763" t="s">
        <v>71</v>
      </c>
      <c r="C5763" t="s">
        <v>117</v>
      </c>
      <c r="D5763" t="s">
        <v>167</v>
      </c>
      <c r="E5763" t="s">
        <v>175</v>
      </c>
      <c r="F5763" s="69">
        <v>10.021917343139648</v>
      </c>
      <c r="G5763" s="69">
        <v>9.9971094131469727</v>
      </c>
      <c r="H5763" s="69">
        <v>0.10370005667209625</v>
      </c>
      <c r="I5763" s="69">
        <v>68.239089965820313</v>
      </c>
      <c r="J5763" s="64">
        <v>0</v>
      </c>
    </row>
    <row r="5764" spans="1:10" x14ac:dyDescent="0.25">
      <c r="A5764" s="3" t="str">
        <f t="shared" si="90"/>
        <v>Load Control GroupSDP-W-2Average Event Day (5:00pm-6:00pm)3</v>
      </c>
      <c r="B5764" t="s">
        <v>71</v>
      </c>
      <c r="C5764" t="s">
        <v>117</v>
      </c>
      <c r="D5764" t="s">
        <v>167</v>
      </c>
      <c r="E5764" t="s">
        <v>176</v>
      </c>
      <c r="F5764" s="69">
        <v>9.8603553771972656</v>
      </c>
      <c r="G5764" s="69">
        <v>9.8305120468139648</v>
      </c>
      <c r="H5764" s="69">
        <v>0.10401437431573868</v>
      </c>
      <c r="I5764" s="69">
        <v>67.637168884277344</v>
      </c>
      <c r="J5764" s="64">
        <v>0</v>
      </c>
    </row>
    <row r="5765" spans="1:10" x14ac:dyDescent="0.25">
      <c r="A5765" s="3" t="str">
        <f t="shared" si="90"/>
        <v>Load Control GroupSDP-W-2Average Event Day (5:00pm-6:00pm)4</v>
      </c>
      <c r="B5765" t="s">
        <v>71</v>
      </c>
      <c r="C5765" t="s">
        <v>117</v>
      </c>
      <c r="D5765" t="s">
        <v>167</v>
      </c>
      <c r="E5765" t="s">
        <v>177</v>
      </c>
      <c r="F5765" s="69">
        <v>9.9510383605957031</v>
      </c>
      <c r="G5765" s="69">
        <v>9.8609304428100586</v>
      </c>
      <c r="H5765" s="69">
        <v>0.10925444960594177</v>
      </c>
      <c r="I5765" s="69">
        <v>67.263771057128906</v>
      </c>
      <c r="J5765" s="64">
        <v>0</v>
      </c>
    </row>
    <row r="5766" spans="1:10" x14ac:dyDescent="0.25">
      <c r="A5766" s="3" t="str">
        <f t="shared" si="90"/>
        <v>Load Control GroupSDP-W-2Average Event Day (5:00pm-6:00pm)5</v>
      </c>
      <c r="B5766" t="s">
        <v>71</v>
      </c>
      <c r="C5766" t="s">
        <v>117</v>
      </c>
      <c r="D5766" t="s">
        <v>167</v>
      </c>
      <c r="E5766" t="s">
        <v>178</v>
      </c>
      <c r="F5766" s="69">
        <v>10.563207626342773</v>
      </c>
      <c r="G5766" s="69">
        <v>10.43253231048584</v>
      </c>
      <c r="H5766" s="69">
        <v>0.10424558073282242</v>
      </c>
      <c r="I5766" s="69">
        <v>67.124542236328125</v>
      </c>
      <c r="J5766" s="64">
        <v>0</v>
      </c>
    </row>
    <row r="5767" spans="1:10" x14ac:dyDescent="0.25">
      <c r="A5767" s="3" t="str">
        <f t="shared" si="90"/>
        <v>Load Control GroupSDP-W-2Average Event Day (5:00pm-6:00pm)6</v>
      </c>
      <c r="B5767" t="s">
        <v>71</v>
      </c>
      <c r="C5767" t="s">
        <v>117</v>
      </c>
      <c r="D5767" t="s">
        <v>167</v>
      </c>
      <c r="E5767" t="s">
        <v>179</v>
      </c>
      <c r="F5767" s="69">
        <v>11.629856109619141</v>
      </c>
      <c r="G5767" s="69">
        <v>11.655902862548828</v>
      </c>
      <c r="H5767" s="69">
        <v>0.15059147775173187</v>
      </c>
      <c r="I5767" s="69">
        <v>66.969932556152344</v>
      </c>
      <c r="J5767" s="64">
        <v>0</v>
      </c>
    </row>
    <row r="5768" spans="1:10" x14ac:dyDescent="0.25">
      <c r="A5768" s="3" t="str">
        <f t="shared" si="90"/>
        <v>Load Control GroupSDP-W-2Average Event Day (5:00pm-6:00pm)7</v>
      </c>
      <c r="B5768" t="s">
        <v>71</v>
      </c>
      <c r="C5768" t="s">
        <v>117</v>
      </c>
      <c r="D5768" t="s">
        <v>167</v>
      </c>
      <c r="E5768" t="s">
        <v>180</v>
      </c>
      <c r="F5768" s="69">
        <v>13.549699783325195</v>
      </c>
      <c r="G5768" s="69">
        <v>13.782818794250488</v>
      </c>
      <c r="H5768" s="69">
        <v>0.1864331066608429</v>
      </c>
      <c r="I5768" s="69">
        <v>66.711799621582031</v>
      </c>
      <c r="J5768" s="64">
        <v>0</v>
      </c>
    </row>
    <row r="5769" spans="1:10" x14ac:dyDescent="0.25">
      <c r="A5769" s="3" t="str">
        <f t="shared" si="90"/>
        <v>Load Control GroupSDP-W-2Average Event Day (5:00pm-6:00pm)8</v>
      </c>
      <c r="B5769" t="s">
        <v>71</v>
      </c>
      <c r="C5769" t="s">
        <v>117</v>
      </c>
      <c r="D5769" t="s">
        <v>167</v>
      </c>
      <c r="E5769" t="s">
        <v>181</v>
      </c>
      <c r="F5769" s="69">
        <v>16.948183059692383</v>
      </c>
      <c r="G5769" s="69">
        <v>17.103096008300781</v>
      </c>
      <c r="H5769" s="69">
        <v>0.18522275984287262</v>
      </c>
      <c r="I5769" s="69">
        <v>67.467788696289063</v>
      </c>
      <c r="J5769" s="64">
        <v>0</v>
      </c>
    </row>
    <row r="5770" spans="1:10" x14ac:dyDescent="0.25">
      <c r="A5770" s="3" t="str">
        <f t="shared" si="90"/>
        <v>Load Control GroupSDP-W-2Average Event Day (5:00pm-6:00pm)9</v>
      </c>
      <c r="B5770" t="s">
        <v>71</v>
      </c>
      <c r="C5770" t="s">
        <v>117</v>
      </c>
      <c r="D5770" t="s">
        <v>167</v>
      </c>
      <c r="E5770" t="s">
        <v>182</v>
      </c>
      <c r="F5770" s="69">
        <v>21.692554473876953</v>
      </c>
      <c r="G5770" s="69">
        <v>21.543008804321289</v>
      </c>
      <c r="H5770" s="69">
        <v>0.19433072209358215</v>
      </c>
      <c r="I5770" s="69">
        <v>69.764251708984375</v>
      </c>
      <c r="J5770" s="64">
        <v>0</v>
      </c>
    </row>
    <row r="5771" spans="1:10" x14ac:dyDescent="0.25">
      <c r="A5771" s="3" t="str">
        <f t="shared" si="90"/>
        <v>Load Control GroupSDP-W-2Average Event Day (5:00pm-6:00pm)10</v>
      </c>
      <c r="B5771" t="s">
        <v>71</v>
      </c>
      <c r="C5771" t="s">
        <v>117</v>
      </c>
      <c r="D5771" t="s">
        <v>167</v>
      </c>
      <c r="E5771" t="s">
        <v>183</v>
      </c>
      <c r="F5771" s="69">
        <v>25.094627380371094</v>
      </c>
      <c r="G5771" s="69">
        <v>24.924301147460938</v>
      </c>
      <c r="H5771" s="69">
        <v>0.21224185824394226</v>
      </c>
      <c r="I5771" s="69">
        <v>72.842422485351563</v>
      </c>
      <c r="J5771" s="64">
        <v>0</v>
      </c>
    </row>
    <row r="5772" spans="1:10" x14ac:dyDescent="0.25">
      <c r="A5772" s="3" t="str">
        <f t="shared" si="90"/>
        <v>Load Control GroupSDP-W-2Average Event Day (5:00pm-6:00pm)11</v>
      </c>
      <c r="B5772" t="s">
        <v>71</v>
      </c>
      <c r="C5772" t="s">
        <v>117</v>
      </c>
      <c r="D5772" t="s">
        <v>167</v>
      </c>
      <c r="E5772" t="s">
        <v>184</v>
      </c>
      <c r="F5772" s="69">
        <v>26.825201034545898</v>
      </c>
      <c r="G5772" s="69">
        <v>26.430536270141602</v>
      </c>
      <c r="H5772" s="69">
        <v>0.20441848039627075</v>
      </c>
      <c r="I5772" s="69">
        <v>74.96923828125</v>
      </c>
      <c r="J5772" s="64">
        <v>0</v>
      </c>
    </row>
    <row r="5773" spans="1:10" x14ac:dyDescent="0.25">
      <c r="A5773" s="3" t="str">
        <f t="shared" si="90"/>
        <v>Load Control GroupSDP-W-2Average Event Day (5:00pm-6:00pm)12</v>
      </c>
      <c r="B5773" t="s">
        <v>71</v>
      </c>
      <c r="C5773" t="s">
        <v>117</v>
      </c>
      <c r="D5773" t="s">
        <v>167</v>
      </c>
      <c r="E5773" t="s">
        <v>185</v>
      </c>
      <c r="F5773" s="69">
        <v>28.144237518310547</v>
      </c>
      <c r="G5773" s="69">
        <v>27.730535507202148</v>
      </c>
      <c r="H5773" s="69">
        <v>0.16036134958267212</v>
      </c>
      <c r="I5773" s="69">
        <v>77.979049682617188</v>
      </c>
      <c r="J5773" s="64">
        <v>0</v>
      </c>
    </row>
    <row r="5774" spans="1:10" x14ac:dyDescent="0.25">
      <c r="A5774" s="3" t="str">
        <f t="shared" si="90"/>
        <v>Load Control GroupSDP-W-2Average Event Day (5:00pm-6:00pm)13</v>
      </c>
      <c r="B5774" t="s">
        <v>71</v>
      </c>
      <c r="C5774" t="s">
        <v>117</v>
      </c>
      <c r="D5774" t="s">
        <v>167</v>
      </c>
      <c r="E5774" t="s">
        <v>186</v>
      </c>
      <c r="F5774" s="69">
        <v>29.162099838256836</v>
      </c>
      <c r="G5774" s="69">
        <v>28.600238800048828</v>
      </c>
      <c r="H5774" s="69">
        <v>8.2603819668292999E-2</v>
      </c>
      <c r="I5774" s="69">
        <v>80.630767822265625</v>
      </c>
      <c r="J5774" s="64">
        <v>0</v>
      </c>
    </row>
    <row r="5775" spans="1:10" x14ac:dyDescent="0.25">
      <c r="A5775" s="3" t="str">
        <f t="shared" si="90"/>
        <v>Load Control GroupSDP-W-2Average Event Day (5:00pm-6:00pm)14</v>
      </c>
      <c r="B5775" t="s">
        <v>71</v>
      </c>
      <c r="C5775" t="s">
        <v>117</v>
      </c>
      <c r="D5775" t="s">
        <v>167</v>
      </c>
      <c r="E5775" t="s">
        <v>187</v>
      </c>
      <c r="F5775" s="69">
        <v>29.545351028442383</v>
      </c>
      <c r="G5775" s="69">
        <v>29.319005966186523</v>
      </c>
      <c r="H5775" s="69">
        <v>8.4742449223995209E-2</v>
      </c>
      <c r="I5775" s="69">
        <v>81.891036987304688</v>
      </c>
      <c r="J5775" s="64">
        <v>0</v>
      </c>
    </row>
    <row r="5776" spans="1:10" x14ac:dyDescent="0.25">
      <c r="A5776" s="3" t="str">
        <f t="shared" si="90"/>
        <v>Load Control GroupSDP-W-2Average Event Day (5:00pm-6:00pm)15</v>
      </c>
      <c r="B5776" t="s">
        <v>71</v>
      </c>
      <c r="C5776" t="s">
        <v>117</v>
      </c>
      <c r="D5776" t="s">
        <v>167</v>
      </c>
      <c r="E5776" t="s">
        <v>188</v>
      </c>
      <c r="F5776" s="69">
        <v>29.174783706665039</v>
      </c>
      <c r="G5776" s="69">
        <v>29.218765258789063</v>
      </c>
      <c r="H5776" s="69">
        <v>0.17597119510173798</v>
      </c>
      <c r="I5776" s="69">
        <v>82.497451782226563</v>
      </c>
      <c r="J5776" s="64">
        <v>0</v>
      </c>
    </row>
    <row r="5777" spans="1:10" x14ac:dyDescent="0.25">
      <c r="A5777" s="3" t="str">
        <f t="shared" si="90"/>
        <v>Load Control GroupSDP-W-2Average Event Day (5:00pm-6:00pm)16</v>
      </c>
      <c r="B5777" t="s">
        <v>71</v>
      </c>
      <c r="C5777" t="s">
        <v>117</v>
      </c>
      <c r="D5777" t="s">
        <v>167</v>
      </c>
      <c r="E5777" t="s">
        <v>189</v>
      </c>
      <c r="F5777" s="69">
        <v>26.940574645996094</v>
      </c>
      <c r="G5777" s="69">
        <v>26.870359420776367</v>
      </c>
      <c r="H5777" s="69">
        <v>0.24583896994590759</v>
      </c>
      <c r="I5777" s="69">
        <v>83.066734313964844</v>
      </c>
      <c r="J5777" s="64">
        <v>0</v>
      </c>
    </row>
    <row r="5778" spans="1:10" x14ac:dyDescent="0.25">
      <c r="A5778" s="3" t="str">
        <f t="shared" si="90"/>
        <v>Load Control GroupSDP-W-2Average Event Day (5:00pm-6:00pm)17</v>
      </c>
      <c r="B5778" t="s">
        <v>71</v>
      </c>
      <c r="C5778" t="s">
        <v>117</v>
      </c>
      <c r="D5778" t="s">
        <v>167</v>
      </c>
      <c r="E5778" t="s">
        <v>190</v>
      </c>
      <c r="F5778" s="69">
        <v>22.883930206298828</v>
      </c>
      <c r="G5778" s="69">
        <v>22.810701370239258</v>
      </c>
      <c r="H5778" s="69">
        <v>0.26562559604644775</v>
      </c>
      <c r="I5778" s="69">
        <v>83.542861938476563</v>
      </c>
      <c r="J5778" s="64">
        <v>0</v>
      </c>
    </row>
    <row r="5779" spans="1:10" x14ac:dyDescent="0.25">
      <c r="A5779" s="3" t="str">
        <f t="shared" si="90"/>
        <v>Load Control GroupSDP-W-2Average Event Day (5:00pm-6:00pm)18</v>
      </c>
      <c r="B5779" t="s">
        <v>71</v>
      </c>
      <c r="C5779" t="s">
        <v>117</v>
      </c>
      <c r="D5779" t="s">
        <v>167</v>
      </c>
      <c r="E5779" t="s">
        <v>191</v>
      </c>
      <c r="F5779" s="69">
        <v>19.182483673095703</v>
      </c>
      <c r="G5779" s="69">
        <v>17.73896598815918</v>
      </c>
      <c r="H5779" s="69">
        <v>0.20292481780052185</v>
      </c>
      <c r="I5779" s="69">
        <v>82.412239074707031</v>
      </c>
      <c r="J5779" s="64">
        <v>0</v>
      </c>
    </row>
    <row r="5780" spans="1:10" x14ac:dyDescent="0.25">
      <c r="A5780" s="3" t="str">
        <f t="shared" si="90"/>
        <v>Load Control GroupSDP-W-2Average Event Day (5:00pm-6:00pm)19</v>
      </c>
      <c r="B5780" t="s">
        <v>71</v>
      </c>
      <c r="C5780" t="s">
        <v>117</v>
      </c>
      <c r="D5780" t="s">
        <v>167</v>
      </c>
      <c r="E5780" t="s">
        <v>192</v>
      </c>
      <c r="F5780" s="69">
        <v>17.277231216430664</v>
      </c>
      <c r="G5780" s="69">
        <v>17.713262557983398</v>
      </c>
      <c r="H5780" s="69">
        <v>0.19495317339897156</v>
      </c>
      <c r="I5780" s="69">
        <v>80.327903747558594</v>
      </c>
      <c r="J5780" s="64">
        <v>0</v>
      </c>
    </row>
    <row r="5781" spans="1:10" x14ac:dyDescent="0.25">
      <c r="A5781" s="3" t="str">
        <f t="shared" si="90"/>
        <v>Load Control GroupSDP-W-2Average Event Day (5:00pm-6:00pm)20</v>
      </c>
      <c r="B5781" t="s">
        <v>71</v>
      </c>
      <c r="C5781" t="s">
        <v>117</v>
      </c>
      <c r="D5781" t="s">
        <v>167</v>
      </c>
      <c r="E5781" t="s">
        <v>193</v>
      </c>
      <c r="F5781" s="69">
        <v>15.749754905700684</v>
      </c>
      <c r="G5781" s="69">
        <v>15.912657737731934</v>
      </c>
      <c r="H5781" s="69">
        <v>0.18647447228431702</v>
      </c>
      <c r="I5781" s="69">
        <v>77.924690246582031</v>
      </c>
      <c r="J5781" s="64">
        <v>0</v>
      </c>
    </row>
    <row r="5782" spans="1:10" x14ac:dyDescent="0.25">
      <c r="A5782" s="3" t="str">
        <f t="shared" si="90"/>
        <v>Load Control GroupSDP-W-2Average Event Day (5:00pm-6:00pm)21</v>
      </c>
      <c r="B5782" t="s">
        <v>71</v>
      </c>
      <c r="C5782" t="s">
        <v>117</v>
      </c>
      <c r="D5782" t="s">
        <v>167</v>
      </c>
      <c r="E5782" t="s">
        <v>194</v>
      </c>
      <c r="F5782" s="69">
        <v>15.040018081665039</v>
      </c>
      <c r="G5782" s="69">
        <v>15.105650901794434</v>
      </c>
      <c r="H5782" s="69">
        <v>0.20049901306629181</v>
      </c>
      <c r="I5782" s="69">
        <v>74.32818603515625</v>
      </c>
      <c r="J5782" s="64">
        <v>0</v>
      </c>
    </row>
    <row r="5783" spans="1:10" x14ac:dyDescent="0.25">
      <c r="A5783" s="3" t="str">
        <f t="shared" si="90"/>
        <v>Load Control GroupSDP-W-2Average Event Day (5:00pm-6:00pm)22</v>
      </c>
      <c r="B5783" t="s">
        <v>71</v>
      </c>
      <c r="C5783" t="s">
        <v>117</v>
      </c>
      <c r="D5783" t="s">
        <v>167</v>
      </c>
      <c r="E5783" t="s">
        <v>195</v>
      </c>
      <c r="F5783" s="69">
        <v>13.951391220092773</v>
      </c>
      <c r="G5783" s="69">
        <v>13.861132621765137</v>
      </c>
      <c r="H5783" s="69">
        <v>0.18740764260292053</v>
      </c>
      <c r="I5783" s="69">
        <v>71.356033325195313</v>
      </c>
      <c r="J5783" s="64">
        <v>0</v>
      </c>
    </row>
    <row r="5784" spans="1:10" x14ac:dyDescent="0.25">
      <c r="A5784" s="3" t="str">
        <f t="shared" si="90"/>
        <v>Load Control GroupSDP-W-2Average Event Day (5:00pm-6:00pm)23</v>
      </c>
      <c r="B5784" t="s">
        <v>71</v>
      </c>
      <c r="C5784" t="s">
        <v>117</v>
      </c>
      <c r="D5784" t="s">
        <v>167</v>
      </c>
      <c r="E5784" t="s">
        <v>196</v>
      </c>
      <c r="F5784" s="69">
        <v>12.775436401367188</v>
      </c>
      <c r="G5784" s="69">
        <v>12.5692138671875</v>
      </c>
      <c r="H5784" s="69">
        <v>0.15185977518558502</v>
      </c>
      <c r="I5784" s="69">
        <v>69.862693786621094</v>
      </c>
      <c r="J5784" s="64">
        <v>0</v>
      </c>
    </row>
    <row r="5785" spans="1:10" x14ac:dyDescent="0.25">
      <c r="A5785" s="3" t="str">
        <f t="shared" si="90"/>
        <v>Load Control GroupSDP-W-2Average Event Day (5:00pm-6:00pm)24</v>
      </c>
      <c r="B5785" t="s">
        <v>71</v>
      </c>
      <c r="C5785" t="s">
        <v>117</v>
      </c>
      <c r="D5785" t="s">
        <v>167</v>
      </c>
      <c r="E5785" t="s">
        <v>197</v>
      </c>
      <c r="F5785" s="69">
        <v>11.520305633544922</v>
      </c>
      <c r="G5785" s="69">
        <v>11.472019195556641</v>
      </c>
      <c r="H5785" s="69">
        <v>0.17267292737960815</v>
      </c>
      <c r="I5785" s="69">
        <v>68.5858154296875</v>
      </c>
      <c r="J5785" s="64">
        <v>0</v>
      </c>
    </row>
    <row r="5786" spans="1:10" x14ac:dyDescent="0.25">
      <c r="A5786" s="3" t="str">
        <f t="shared" si="90"/>
        <v>Net Energy Metered StatusNEM Customer10/14/2020 (6:00pm-7:00pm)1</v>
      </c>
      <c r="B5786" t="s">
        <v>73</v>
      </c>
      <c r="C5786" t="s">
        <v>44</v>
      </c>
      <c r="D5786" t="s">
        <v>168</v>
      </c>
      <c r="E5786" t="s">
        <v>174</v>
      </c>
      <c r="F5786" s="69" t="s">
        <v>208</v>
      </c>
      <c r="G5786" s="69" t="s">
        <v>208</v>
      </c>
      <c r="H5786" s="69" t="s">
        <v>208</v>
      </c>
      <c r="I5786" s="69" t="s">
        <v>208</v>
      </c>
      <c r="J5786" s="64">
        <v>1</v>
      </c>
    </row>
    <row r="5787" spans="1:10" x14ac:dyDescent="0.25">
      <c r="A5787" s="3" t="str">
        <f t="shared" si="90"/>
        <v>Net Energy Metered StatusNEM Customer10/14/2020 (6:00pm-7:00pm)2</v>
      </c>
      <c r="B5787" t="s">
        <v>73</v>
      </c>
      <c r="C5787" t="s">
        <v>44</v>
      </c>
      <c r="D5787" t="s">
        <v>168</v>
      </c>
      <c r="E5787" t="s">
        <v>175</v>
      </c>
      <c r="F5787" s="69" t="s">
        <v>208</v>
      </c>
      <c r="G5787" s="69" t="s">
        <v>208</v>
      </c>
      <c r="H5787" s="69" t="s">
        <v>208</v>
      </c>
      <c r="I5787" s="69" t="s">
        <v>208</v>
      </c>
      <c r="J5787" s="64">
        <v>1</v>
      </c>
    </row>
    <row r="5788" spans="1:10" x14ac:dyDescent="0.25">
      <c r="A5788" s="3" t="str">
        <f t="shared" si="90"/>
        <v>Net Energy Metered StatusNEM Customer10/14/2020 (6:00pm-7:00pm)3</v>
      </c>
      <c r="B5788" t="s">
        <v>73</v>
      </c>
      <c r="C5788" t="s">
        <v>44</v>
      </c>
      <c r="D5788" t="s">
        <v>168</v>
      </c>
      <c r="E5788" t="s">
        <v>176</v>
      </c>
      <c r="F5788" s="69" t="s">
        <v>208</v>
      </c>
      <c r="G5788" s="69" t="s">
        <v>208</v>
      </c>
      <c r="H5788" s="69" t="s">
        <v>208</v>
      </c>
      <c r="I5788" s="69" t="s">
        <v>208</v>
      </c>
      <c r="J5788" s="64">
        <v>1</v>
      </c>
    </row>
    <row r="5789" spans="1:10" x14ac:dyDescent="0.25">
      <c r="A5789" s="3" t="str">
        <f t="shared" si="90"/>
        <v>Net Energy Metered StatusNEM Customer10/14/2020 (6:00pm-7:00pm)4</v>
      </c>
      <c r="B5789" t="s">
        <v>73</v>
      </c>
      <c r="C5789" t="s">
        <v>44</v>
      </c>
      <c r="D5789" t="s">
        <v>168</v>
      </c>
      <c r="E5789" t="s">
        <v>177</v>
      </c>
      <c r="F5789" s="69" t="s">
        <v>208</v>
      </c>
      <c r="G5789" s="69" t="s">
        <v>208</v>
      </c>
      <c r="H5789" s="69" t="s">
        <v>208</v>
      </c>
      <c r="I5789" s="69" t="s">
        <v>208</v>
      </c>
      <c r="J5789" s="64">
        <v>1</v>
      </c>
    </row>
    <row r="5790" spans="1:10" x14ac:dyDescent="0.25">
      <c r="A5790" s="3" t="str">
        <f t="shared" si="90"/>
        <v>Net Energy Metered StatusNEM Customer10/14/2020 (6:00pm-7:00pm)5</v>
      </c>
      <c r="B5790" t="s">
        <v>73</v>
      </c>
      <c r="C5790" t="s">
        <v>44</v>
      </c>
      <c r="D5790" t="s">
        <v>168</v>
      </c>
      <c r="E5790" t="s">
        <v>178</v>
      </c>
      <c r="F5790" s="69" t="s">
        <v>208</v>
      </c>
      <c r="G5790" s="69" t="s">
        <v>208</v>
      </c>
      <c r="H5790" s="69" t="s">
        <v>208</v>
      </c>
      <c r="I5790" s="69" t="s">
        <v>208</v>
      </c>
      <c r="J5790" s="64">
        <v>1</v>
      </c>
    </row>
    <row r="5791" spans="1:10" x14ac:dyDescent="0.25">
      <c r="A5791" s="3" t="str">
        <f t="shared" si="90"/>
        <v>Net Energy Metered StatusNEM Customer10/14/2020 (6:00pm-7:00pm)6</v>
      </c>
      <c r="B5791" t="s">
        <v>73</v>
      </c>
      <c r="C5791" t="s">
        <v>44</v>
      </c>
      <c r="D5791" t="s">
        <v>168</v>
      </c>
      <c r="E5791" t="s">
        <v>179</v>
      </c>
      <c r="F5791" s="69" t="s">
        <v>208</v>
      </c>
      <c r="G5791" s="69" t="s">
        <v>208</v>
      </c>
      <c r="H5791" s="69" t="s">
        <v>208</v>
      </c>
      <c r="I5791" s="69" t="s">
        <v>208</v>
      </c>
      <c r="J5791" s="64">
        <v>1</v>
      </c>
    </row>
    <row r="5792" spans="1:10" x14ac:dyDescent="0.25">
      <c r="A5792" s="3" t="str">
        <f t="shared" si="90"/>
        <v>Net Energy Metered StatusNEM Customer10/14/2020 (6:00pm-7:00pm)7</v>
      </c>
      <c r="B5792" t="s">
        <v>73</v>
      </c>
      <c r="C5792" t="s">
        <v>44</v>
      </c>
      <c r="D5792" t="s">
        <v>168</v>
      </c>
      <c r="E5792" t="s">
        <v>180</v>
      </c>
      <c r="F5792" s="69" t="s">
        <v>208</v>
      </c>
      <c r="G5792" s="69" t="s">
        <v>208</v>
      </c>
      <c r="H5792" s="69" t="s">
        <v>208</v>
      </c>
      <c r="I5792" s="69" t="s">
        <v>208</v>
      </c>
      <c r="J5792" s="64">
        <v>1</v>
      </c>
    </row>
    <row r="5793" spans="1:10" x14ac:dyDescent="0.25">
      <c r="A5793" s="3" t="str">
        <f t="shared" si="90"/>
        <v>Net Energy Metered StatusNEM Customer10/14/2020 (6:00pm-7:00pm)8</v>
      </c>
      <c r="B5793" t="s">
        <v>73</v>
      </c>
      <c r="C5793" t="s">
        <v>44</v>
      </c>
      <c r="D5793" t="s">
        <v>168</v>
      </c>
      <c r="E5793" t="s">
        <v>181</v>
      </c>
      <c r="F5793" s="69" t="s">
        <v>208</v>
      </c>
      <c r="G5793" s="69" t="s">
        <v>208</v>
      </c>
      <c r="H5793" s="69" t="s">
        <v>208</v>
      </c>
      <c r="I5793" s="69" t="s">
        <v>208</v>
      </c>
      <c r="J5793" s="64">
        <v>1</v>
      </c>
    </row>
    <row r="5794" spans="1:10" x14ac:dyDescent="0.25">
      <c r="A5794" s="3" t="str">
        <f t="shared" si="90"/>
        <v>Net Energy Metered StatusNEM Customer10/14/2020 (6:00pm-7:00pm)9</v>
      </c>
      <c r="B5794" t="s">
        <v>73</v>
      </c>
      <c r="C5794" t="s">
        <v>44</v>
      </c>
      <c r="D5794" t="s">
        <v>168</v>
      </c>
      <c r="E5794" t="s">
        <v>182</v>
      </c>
      <c r="F5794" s="69" t="s">
        <v>208</v>
      </c>
      <c r="G5794" s="69" t="s">
        <v>208</v>
      </c>
      <c r="H5794" s="69" t="s">
        <v>208</v>
      </c>
      <c r="I5794" s="69" t="s">
        <v>208</v>
      </c>
      <c r="J5794" s="64">
        <v>1</v>
      </c>
    </row>
    <row r="5795" spans="1:10" x14ac:dyDescent="0.25">
      <c r="A5795" s="3" t="str">
        <f t="shared" si="90"/>
        <v>Net Energy Metered StatusNEM Customer10/14/2020 (6:00pm-7:00pm)10</v>
      </c>
      <c r="B5795" t="s">
        <v>73</v>
      </c>
      <c r="C5795" t="s">
        <v>44</v>
      </c>
      <c r="D5795" t="s">
        <v>168</v>
      </c>
      <c r="E5795" t="s">
        <v>183</v>
      </c>
      <c r="F5795" s="69" t="s">
        <v>208</v>
      </c>
      <c r="G5795" s="69" t="s">
        <v>208</v>
      </c>
      <c r="H5795" s="69" t="s">
        <v>208</v>
      </c>
      <c r="I5795" s="69" t="s">
        <v>208</v>
      </c>
      <c r="J5795" s="64">
        <v>1</v>
      </c>
    </row>
    <row r="5796" spans="1:10" x14ac:dyDescent="0.25">
      <c r="A5796" s="3" t="str">
        <f t="shared" si="90"/>
        <v>Net Energy Metered StatusNEM Customer10/14/2020 (6:00pm-7:00pm)11</v>
      </c>
      <c r="B5796" t="s">
        <v>73</v>
      </c>
      <c r="C5796" t="s">
        <v>44</v>
      </c>
      <c r="D5796" t="s">
        <v>168</v>
      </c>
      <c r="E5796" t="s">
        <v>184</v>
      </c>
      <c r="F5796" s="69" t="s">
        <v>208</v>
      </c>
      <c r="G5796" s="69" t="s">
        <v>208</v>
      </c>
      <c r="H5796" s="69" t="s">
        <v>208</v>
      </c>
      <c r="I5796" s="69" t="s">
        <v>208</v>
      </c>
      <c r="J5796" s="64">
        <v>1</v>
      </c>
    </row>
    <row r="5797" spans="1:10" x14ac:dyDescent="0.25">
      <c r="A5797" s="3" t="str">
        <f t="shared" si="90"/>
        <v>Net Energy Metered StatusNEM Customer10/14/2020 (6:00pm-7:00pm)12</v>
      </c>
      <c r="B5797" t="s">
        <v>73</v>
      </c>
      <c r="C5797" t="s">
        <v>44</v>
      </c>
      <c r="D5797" t="s">
        <v>168</v>
      </c>
      <c r="E5797" t="s">
        <v>185</v>
      </c>
      <c r="F5797" s="69" t="s">
        <v>208</v>
      </c>
      <c r="G5797" s="69" t="s">
        <v>208</v>
      </c>
      <c r="H5797" s="69" t="s">
        <v>208</v>
      </c>
      <c r="I5797" s="69" t="s">
        <v>208</v>
      </c>
      <c r="J5797" s="64">
        <v>1</v>
      </c>
    </row>
    <row r="5798" spans="1:10" x14ac:dyDescent="0.25">
      <c r="A5798" s="3" t="str">
        <f t="shared" si="90"/>
        <v>Net Energy Metered StatusNEM Customer10/14/2020 (6:00pm-7:00pm)13</v>
      </c>
      <c r="B5798" t="s">
        <v>73</v>
      </c>
      <c r="C5798" t="s">
        <v>44</v>
      </c>
      <c r="D5798" t="s">
        <v>168</v>
      </c>
      <c r="E5798" t="s">
        <v>186</v>
      </c>
      <c r="F5798" s="69" t="s">
        <v>208</v>
      </c>
      <c r="G5798" s="69" t="s">
        <v>208</v>
      </c>
      <c r="H5798" s="69" t="s">
        <v>208</v>
      </c>
      <c r="I5798" s="69" t="s">
        <v>208</v>
      </c>
      <c r="J5798" s="64">
        <v>1</v>
      </c>
    </row>
    <row r="5799" spans="1:10" x14ac:dyDescent="0.25">
      <c r="A5799" s="3" t="str">
        <f t="shared" si="90"/>
        <v>Net Energy Metered StatusNEM Customer10/14/2020 (6:00pm-7:00pm)14</v>
      </c>
      <c r="B5799" t="s">
        <v>73</v>
      </c>
      <c r="C5799" t="s">
        <v>44</v>
      </c>
      <c r="D5799" t="s">
        <v>168</v>
      </c>
      <c r="E5799" t="s">
        <v>187</v>
      </c>
      <c r="F5799" s="69" t="s">
        <v>208</v>
      </c>
      <c r="G5799" s="69" t="s">
        <v>208</v>
      </c>
      <c r="H5799" s="69" t="s">
        <v>208</v>
      </c>
      <c r="I5799" s="69" t="s">
        <v>208</v>
      </c>
      <c r="J5799" s="64">
        <v>1</v>
      </c>
    </row>
    <row r="5800" spans="1:10" x14ac:dyDescent="0.25">
      <c r="A5800" s="3" t="str">
        <f t="shared" si="90"/>
        <v>Net Energy Metered StatusNEM Customer10/14/2020 (6:00pm-7:00pm)15</v>
      </c>
      <c r="B5800" t="s">
        <v>73</v>
      </c>
      <c r="C5800" t="s">
        <v>44</v>
      </c>
      <c r="D5800" t="s">
        <v>168</v>
      </c>
      <c r="E5800" t="s">
        <v>188</v>
      </c>
      <c r="F5800" s="69" t="s">
        <v>208</v>
      </c>
      <c r="G5800" s="69" t="s">
        <v>208</v>
      </c>
      <c r="H5800" s="69" t="s">
        <v>208</v>
      </c>
      <c r="I5800" s="69" t="s">
        <v>208</v>
      </c>
      <c r="J5800" s="64">
        <v>1</v>
      </c>
    </row>
    <row r="5801" spans="1:10" x14ac:dyDescent="0.25">
      <c r="A5801" s="3" t="str">
        <f t="shared" si="90"/>
        <v>Net Energy Metered StatusNEM Customer10/14/2020 (6:00pm-7:00pm)16</v>
      </c>
      <c r="B5801" t="s">
        <v>73</v>
      </c>
      <c r="C5801" t="s">
        <v>44</v>
      </c>
      <c r="D5801" t="s">
        <v>168</v>
      </c>
      <c r="E5801" t="s">
        <v>189</v>
      </c>
      <c r="F5801" s="69" t="s">
        <v>208</v>
      </c>
      <c r="G5801" s="69" t="s">
        <v>208</v>
      </c>
      <c r="H5801" s="69" t="s">
        <v>208</v>
      </c>
      <c r="I5801" s="69" t="s">
        <v>208</v>
      </c>
      <c r="J5801" s="64">
        <v>1</v>
      </c>
    </row>
    <row r="5802" spans="1:10" x14ac:dyDescent="0.25">
      <c r="A5802" s="3" t="str">
        <f t="shared" si="90"/>
        <v>Net Energy Metered StatusNEM Customer10/14/2020 (6:00pm-7:00pm)17</v>
      </c>
      <c r="B5802" t="s">
        <v>73</v>
      </c>
      <c r="C5802" t="s">
        <v>44</v>
      </c>
      <c r="D5802" t="s">
        <v>168</v>
      </c>
      <c r="E5802" t="s">
        <v>190</v>
      </c>
      <c r="F5802" s="69" t="s">
        <v>208</v>
      </c>
      <c r="G5802" s="69" t="s">
        <v>208</v>
      </c>
      <c r="H5802" s="69" t="s">
        <v>208</v>
      </c>
      <c r="I5802" s="69" t="s">
        <v>208</v>
      </c>
      <c r="J5802" s="64">
        <v>1</v>
      </c>
    </row>
    <row r="5803" spans="1:10" x14ac:dyDescent="0.25">
      <c r="A5803" s="3" t="str">
        <f t="shared" si="90"/>
        <v>Net Energy Metered StatusNEM Customer10/14/2020 (6:00pm-7:00pm)18</v>
      </c>
      <c r="B5803" t="s">
        <v>73</v>
      </c>
      <c r="C5803" t="s">
        <v>44</v>
      </c>
      <c r="D5803" t="s">
        <v>168</v>
      </c>
      <c r="E5803" t="s">
        <v>191</v>
      </c>
      <c r="F5803" s="69" t="s">
        <v>208</v>
      </c>
      <c r="G5803" s="69" t="s">
        <v>208</v>
      </c>
      <c r="H5803" s="69" t="s">
        <v>208</v>
      </c>
      <c r="I5803" s="69" t="s">
        <v>208</v>
      </c>
      <c r="J5803" s="64">
        <v>1</v>
      </c>
    </row>
    <row r="5804" spans="1:10" x14ac:dyDescent="0.25">
      <c r="A5804" s="3" t="str">
        <f t="shared" si="90"/>
        <v>Net Energy Metered StatusNEM Customer10/14/2020 (6:00pm-7:00pm)19</v>
      </c>
      <c r="B5804" t="s">
        <v>73</v>
      </c>
      <c r="C5804" t="s">
        <v>44</v>
      </c>
      <c r="D5804" t="s">
        <v>168</v>
      </c>
      <c r="E5804" t="s">
        <v>192</v>
      </c>
      <c r="F5804" s="69" t="s">
        <v>208</v>
      </c>
      <c r="G5804" s="69" t="s">
        <v>208</v>
      </c>
      <c r="H5804" s="69" t="s">
        <v>208</v>
      </c>
      <c r="I5804" s="69" t="s">
        <v>208</v>
      </c>
      <c r="J5804" s="64">
        <v>1</v>
      </c>
    </row>
    <row r="5805" spans="1:10" x14ac:dyDescent="0.25">
      <c r="A5805" s="3" t="str">
        <f t="shared" si="90"/>
        <v>Net Energy Metered StatusNEM Customer10/14/2020 (6:00pm-7:00pm)20</v>
      </c>
      <c r="B5805" t="s">
        <v>73</v>
      </c>
      <c r="C5805" t="s">
        <v>44</v>
      </c>
      <c r="D5805" t="s">
        <v>168</v>
      </c>
      <c r="E5805" t="s">
        <v>193</v>
      </c>
      <c r="F5805" s="69" t="s">
        <v>208</v>
      </c>
      <c r="G5805" s="69" t="s">
        <v>208</v>
      </c>
      <c r="H5805" s="69" t="s">
        <v>208</v>
      </c>
      <c r="I5805" s="69" t="s">
        <v>208</v>
      </c>
      <c r="J5805" s="64">
        <v>1</v>
      </c>
    </row>
    <row r="5806" spans="1:10" x14ac:dyDescent="0.25">
      <c r="A5806" s="3" t="str">
        <f t="shared" si="90"/>
        <v>Net Energy Metered StatusNEM Customer10/14/2020 (6:00pm-7:00pm)21</v>
      </c>
      <c r="B5806" t="s">
        <v>73</v>
      </c>
      <c r="C5806" t="s">
        <v>44</v>
      </c>
      <c r="D5806" t="s">
        <v>168</v>
      </c>
      <c r="E5806" t="s">
        <v>194</v>
      </c>
      <c r="F5806" s="69" t="s">
        <v>208</v>
      </c>
      <c r="G5806" s="69" t="s">
        <v>208</v>
      </c>
      <c r="H5806" s="69" t="s">
        <v>208</v>
      </c>
      <c r="I5806" s="69" t="s">
        <v>208</v>
      </c>
      <c r="J5806" s="64">
        <v>1</v>
      </c>
    </row>
    <row r="5807" spans="1:10" x14ac:dyDescent="0.25">
      <c r="A5807" s="3" t="str">
        <f t="shared" si="90"/>
        <v>Net Energy Metered StatusNEM Customer10/14/2020 (6:00pm-7:00pm)22</v>
      </c>
      <c r="B5807" t="s">
        <v>73</v>
      </c>
      <c r="C5807" t="s">
        <v>44</v>
      </c>
      <c r="D5807" t="s">
        <v>168</v>
      </c>
      <c r="E5807" t="s">
        <v>195</v>
      </c>
      <c r="F5807" s="69" t="s">
        <v>208</v>
      </c>
      <c r="G5807" s="69" t="s">
        <v>208</v>
      </c>
      <c r="H5807" s="69" t="s">
        <v>208</v>
      </c>
      <c r="I5807" s="69" t="s">
        <v>208</v>
      </c>
      <c r="J5807" s="64">
        <v>1</v>
      </c>
    </row>
    <row r="5808" spans="1:10" x14ac:dyDescent="0.25">
      <c r="A5808" s="3" t="str">
        <f t="shared" si="90"/>
        <v>Net Energy Metered StatusNEM Customer10/14/2020 (6:00pm-7:00pm)23</v>
      </c>
      <c r="B5808" t="s">
        <v>73</v>
      </c>
      <c r="C5808" t="s">
        <v>44</v>
      </c>
      <c r="D5808" t="s">
        <v>168</v>
      </c>
      <c r="E5808" t="s">
        <v>196</v>
      </c>
      <c r="F5808" s="69" t="s">
        <v>208</v>
      </c>
      <c r="G5808" s="69" t="s">
        <v>208</v>
      </c>
      <c r="H5808" s="69" t="s">
        <v>208</v>
      </c>
      <c r="I5808" s="69" t="s">
        <v>208</v>
      </c>
      <c r="J5808" s="64">
        <v>1</v>
      </c>
    </row>
    <row r="5809" spans="1:10" x14ac:dyDescent="0.25">
      <c r="A5809" s="3" t="str">
        <f t="shared" si="90"/>
        <v>Net Energy Metered StatusNEM Customer10/14/2020 (6:00pm-7:00pm)24</v>
      </c>
      <c r="B5809" t="s">
        <v>73</v>
      </c>
      <c r="C5809" t="s">
        <v>44</v>
      </c>
      <c r="D5809" t="s">
        <v>168</v>
      </c>
      <c r="E5809" t="s">
        <v>197</v>
      </c>
      <c r="F5809" s="69" t="s">
        <v>208</v>
      </c>
      <c r="G5809" s="69" t="s">
        <v>208</v>
      </c>
      <c r="H5809" s="69" t="s">
        <v>208</v>
      </c>
      <c r="I5809" s="69" t="s">
        <v>208</v>
      </c>
      <c r="J5809" s="64">
        <v>1</v>
      </c>
    </row>
    <row r="5810" spans="1:10" x14ac:dyDescent="0.25">
      <c r="A5810" s="3" t="str">
        <f t="shared" si="90"/>
        <v>Net Energy Metered StatusNEM Customer10/15/2020 (6:00pm-7:00pm)1</v>
      </c>
      <c r="B5810" t="s">
        <v>73</v>
      </c>
      <c r="C5810" t="s">
        <v>44</v>
      </c>
      <c r="D5810" t="s">
        <v>169</v>
      </c>
      <c r="E5810" t="s">
        <v>174</v>
      </c>
      <c r="F5810" s="69" t="s">
        <v>208</v>
      </c>
      <c r="G5810" s="69" t="s">
        <v>208</v>
      </c>
      <c r="H5810" s="69" t="s">
        <v>208</v>
      </c>
      <c r="I5810" s="69" t="s">
        <v>208</v>
      </c>
      <c r="J5810" s="64">
        <v>1</v>
      </c>
    </row>
    <row r="5811" spans="1:10" x14ac:dyDescent="0.25">
      <c r="A5811" s="3" t="str">
        <f t="shared" si="90"/>
        <v>Net Energy Metered StatusNEM Customer10/15/2020 (6:00pm-7:00pm)2</v>
      </c>
      <c r="B5811" t="s">
        <v>73</v>
      </c>
      <c r="C5811" t="s">
        <v>44</v>
      </c>
      <c r="D5811" t="s">
        <v>169</v>
      </c>
      <c r="E5811" t="s">
        <v>175</v>
      </c>
      <c r="F5811" s="69" t="s">
        <v>208</v>
      </c>
      <c r="G5811" s="69" t="s">
        <v>208</v>
      </c>
      <c r="H5811" s="69" t="s">
        <v>208</v>
      </c>
      <c r="I5811" s="69" t="s">
        <v>208</v>
      </c>
      <c r="J5811" s="64">
        <v>1</v>
      </c>
    </row>
    <row r="5812" spans="1:10" x14ac:dyDescent="0.25">
      <c r="A5812" s="3" t="str">
        <f t="shared" si="90"/>
        <v>Net Energy Metered StatusNEM Customer10/15/2020 (6:00pm-7:00pm)3</v>
      </c>
      <c r="B5812" t="s">
        <v>73</v>
      </c>
      <c r="C5812" t="s">
        <v>44</v>
      </c>
      <c r="D5812" t="s">
        <v>169</v>
      </c>
      <c r="E5812" t="s">
        <v>176</v>
      </c>
      <c r="F5812" s="69" t="s">
        <v>208</v>
      </c>
      <c r="G5812" s="69" t="s">
        <v>208</v>
      </c>
      <c r="H5812" s="69" t="s">
        <v>208</v>
      </c>
      <c r="I5812" s="69" t="s">
        <v>208</v>
      </c>
      <c r="J5812" s="64">
        <v>1</v>
      </c>
    </row>
    <row r="5813" spans="1:10" x14ac:dyDescent="0.25">
      <c r="A5813" s="3" t="str">
        <f t="shared" si="90"/>
        <v>Net Energy Metered StatusNEM Customer10/15/2020 (6:00pm-7:00pm)4</v>
      </c>
      <c r="B5813" t="s">
        <v>73</v>
      </c>
      <c r="C5813" t="s">
        <v>44</v>
      </c>
      <c r="D5813" t="s">
        <v>169</v>
      </c>
      <c r="E5813" t="s">
        <v>177</v>
      </c>
      <c r="F5813" s="69" t="s">
        <v>208</v>
      </c>
      <c r="G5813" s="69" t="s">
        <v>208</v>
      </c>
      <c r="H5813" s="69" t="s">
        <v>208</v>
      </c>
      <c r="I5813" s="69" t="s">
        <v>208</v>
      </c>
      <c r="J5813" s="64">
        <v>1</v>
      </c>
    </row>
    <row r="5814" spans="1:10" x14ac:dyDescent="0.25">
      <c r="A5814" s="3" t="str">
        <f t="shared" si="90"/>
        <v>Net Energy Metered StatusNEM Customer10/15/2020 (6:00pm-7:00pm)5</v>
      </c>
      <c r="B5814" t="s">
        <v>73</v>
      </c>
      <c r="C5814" t="s">
        <v>44</v>
      </c>
      <c r="D5814" t="s">
        <v>169</v>
      </c>
      <c r="E5814" t="s">
        <v>178</v>
      </c>
      <c r="F5814" s="69" t="s">
        <v>208</v>
      </c>
      <c r="G5814" s="69" t="s">
        <v>208</v>
      </c>
      <c r="H5814" s="69" t="s">
        <v>208</v>
      </c>
      <c r="I5814" s="69" t="s">
        <v>208</v>
      </c>
      <c r="J5814" s="64">
        <v>1</v>
      </c>
    </row>
    <row r="5815" spans="1:10" x14ac:dyDescent="0.25">
      <c r="A5815" s="3" t="str">
        <f t="shared" si="90"/>
        <v>Net Energy Metered StatusNEM Customer10/15/2020 (6:00pm-7:00pm)6</v>
      </c>
      <c r="B5815" t="s">
        <v>73</v>
      </c>
      <c r="C5815" t="s">
        <v>44</v>
      </c>
      <c r="D5815" t="s">
        <v>169</v>
      </c>
      <c r="E5815" t="s">
        <v>179</v>
      </c>
      <c r="F5815" s="69" t="s">
        <v>208</v>
      </c>
      <c r="G5815" s="69" t="s">
        <v>208</v>
      </c>
      <c r="H5815" s="69" t="s">
        <v>208</v>
      </c>
      <c r="I5815" s="69" t="s">
        <v>208</v>
      </c>
      <c r="J5815" s="64">
        <v>1</v>
      </c>
    </row>
    <row r="5816" spans="1:10" x14ac:dyDescent="0.25">
      <c r="A5816" s="3" t="str">
        <f t="shared" si="90"/>
        <v>Net Energy Metered StatusNEM Customer10/15/2020 (6:00pm-7:00pm)7</v>
      </c>
      <c r="B5816" t="s">
        <v>73</v>
      </c>
      <c r="C5816" t="s">
        <v>44</v>
      </c>
      <c r="D5816" t="s">
        <v>169</v>
      </c>
      <c r="E5816" t="s">
        <v>180</v>
      </c>
      <c r="F5816" s="69" t="s">
        <v>208</v>
      </c>
      <c r="G5816" s="69" t="s">
        <v>208</v>
      </c>
      <c r="H5816" s="69" t="s">
        <v>208</v>
      </c>
      <c r="I5816" s="69" t="s">
        <v>208</v>
      </c>
      <c r="J5816" s="64">
        <v>1</v>
      </c>
    </row>
    <row r="5817" spans="1:10" x14ac:dyDescent="0.25">
      <c r="A5817" s="3" t="str">
        <f t="shared" si="90"/>
        <v>Net Energy Metered StatusNEM Customer10/15/2020 (6:00pm-7:00pm)8</v>
      </c>
      <c r="B5817" t="s">
        <v>73</v>
      </c>
      <c r="C5817" t="s">
        <v>44</v>
      </c>
      <c r="D5817" t="s">
        <v>169</v>
      </c>
      <c r="E5817" t="s">
        <v>181</v>
      </c>
      <c r="F5817" s="69" t="s">
        <v>208</v>
      </c>
      <c r="G5817" s="69" t="s">
        <v>208</v>
      </c>
      <c r="H5817" s="69" t="s">
        <v>208</v>
      </c>
      <c r="I5817" s="69" t="s">
        <v>208</v>
      </c>
      <c r="J5817" s="64">
        <v>1</v>
      </c>
    </row>
    <row r="5818" spans="1:10" x14ac:dyDescent="0.25">
      <c r="A5818" s="3" t="str">
        <f t="shared" si="90"/>
        <v>Net Energy Metered StatusNEM Customer10/15/2020 (6:00pm-7:00pm)9</v>
      </c>
      <c r="B5818" t="s">
        <v>73</v>
      </c>
      <c r="C5818" t="s">
        <v>44</v>
      </c>
      <c r="D5818" t="s">
        <v>169</v>
      </c>
      <c r="E5818" t="s">
        <v>182</v>
      </c>
      <c r="F5818" s="69" t="s">
        <v>208</v>
      </c>
      <c r="G5818" s="69" t="s">
        <v>208</v>
      </c>
      <c r="H5818" s="69" t="s">
        <v>208</v>
      </c>
      <c r="I5818" s="69" t="s">
        <v>208</v>
      </c>
      <c r="J5818" s="64">
        <v>1</v>
      </c>
    </row>
    <row r="5819" spans="1:10" x14ac:dyDescent="0.25">
      <c r="A5819" s="3" t="str">
        <f t="shared" si="90"/>
        <v>Net Energy Metered StatusNEM Customer10/15/2020 (6:00pm-7:00pm)10</v>
      </c>
      <c r="B5819" t="s">
        <v>73</v>
      </c>
      <c r="C5819" t="s">
        <v>44</v>
      </c>
      <c r="D5819" t="s">
        <v>169</v>
      </c>
      <c r="E5819" t="s">
        <v>183</v>
      </c>
      <c r="F5819" s="69" t="s">
        <v>208</v>
      </c>
      <c r="G5819" s="69" t="s">
        <v>208</v>
      </c>
      <c r="H5819" s="69" t="s">
        <v>208</v>
      </c>
      <c r="I5819" s="69" t="s">
        <v>208</v>
      </c>
      <c r="J5819" s="64">
        <v>1</v>
      </c>
    </row>
    <row r="5820" spans="1:10" x14ac:dyDescent="0.25">
      <c r="A5820" s="3" t="str">
        <f t="shared" si="90"/>
        <v>Net Energy Metered StatusNEM Customer10/15/2020 (6:00pm-7:00pm)11</v>
      </c>
      <c r="B5820" t="s">
        <v>73</v>
      </c>
      <c r="C5820" t="s">
        <v>44</v>
      </c>
      <c r="D5820" t="s">
        <v>169</v>
      </c>
      <c r="E5820" t="s">
        <v>184</v>
      </c>
      <c r="F5820" s="69" t="s">
        <v>208</v>
      </c>
      <c r="G5820" s="69" t="s">
        <v>208</v>
      </c>
      <c r="H5820" s="69" t="s">
        <v>208</v>
      </c>
      <c r="I5820" s="69" t="s">
        <v>208</v>
      </c>
      <c r="J5820" s="64">
        <v>1</v>
      </c>
    </row>
    <row r="5821" spans="1:10" x14ac:dyDescent="0.25">
      <c r="A5821" s="3" t="str">
        <f t="shared" si="90"/>
        <v>Net Energy Metered StatusNEM Customer10/15/2020 (6:00pm-7:00pm)12</v>
      </c>
      <c r="B5821" t="s">
        <v>73</v>
      </c>
      <c r="C5821" t="s">
        <v>44</v>
      </c>
      <c r="D5821" t="s">
        <v>169</v>
      </c>
      <c r="E5821" t="s">
        <v>185</v>
      </c>
      <c r="F5821" s="69" t="s">
        <v>208</v>
      </c>
      <c r="G5821" s="69" t="s">
        <v>208</v>
      </c>
      <c r="H5821" s="69" t="s">
        <v>208</v>
      </c>
      <c r="I5821" s="69" t="s">
        <v>208</v>
      </c>
      <c r="J5821" s="64">
        <v>1</v>
      </c>
    </row>
    <row r="5822" spans="1:10" x14ac:dyDescent="0.25">
      <c r="A5822" s="3" t="str">
        <f t="shared" si="90"/>
        <v>Net Energy Metered StatusNEM Customer10/15/2020 (6:00pm-7:00pm)13</v>
      </c>
      <c r="B5822" t="s">
        <v>73</v>
      </c>
      <c r="C5822" t="s">
        <v>44</v>
      </c>
      <c r="D5822" t="s">
        <v>169</v>
      </c>
      <c r="E5822" t="s">
        <v>186</v>
      </c>
      <c r="F5822" s="69" t="s">
        <v>208</v>
      </c>
      <c r="G5822" s="69" t="s">
        <v>208</v>
      </c>
      <c r="H5822" s="69" t="s">
        <v>208</v>
      </c>
      <c r="I5822" s="69" t="s">
        <v>208</v>
      </c>
      <c r="J5822" s="64">
        <v>1</v>
      </c>
    </row>
    <row r="5823" spans="1:10" x14ac:dyDescent="0.25">
      <c r="A5823" s="3" t="str">
        <f t="shared" si="90"/>
        <v>Net Energy Metered StatusNEM Customer10/15/2020 (6:00pm-7:00pm)14</v>
      </c>
      <c r="B5823" t="s">
        <v>73</v>
      </c>
      <c r="C5823" t="s">
        <v>44</v>
      </c>
      <c r="D5823" t="s">
        <v>169</v>
      </c>
      <c r="E5823" t="s">
        <v>187</v>
      </c>
      <c r="F5823" s="69" t="s">
        <v>208</v>
      </c>
      <c r="G5823" s="69" t="s">
        <v>208</v>
      </c>
      <c r="H5823" s="69" t="s">
        <v>208</v>
      </c>
      <c r="I5823" s="69" t="s">
        <v>208</v>
      </c>
      <c r="J5823" s="64">
        <v>1</v>
      </c>
    </row>
    <row r="5824" spans="1:10" x14ac:dyDescent="0.25">
      <c r="A5824" s="3" t="str">
        <f t="shared" si="90"/>
        <v>Net Energy Metered StatusNEM Customer10/15/2020 (6:00pm-7:00pm)15</v>
      </c>
      <c r="B5824" t="s">
        <v>73</v>
      </c>
      <c r="C5824" t="s">
        <v>44</v>
      </c>
      <c r="D5824" t="s">
        <v>169</v>
      </c>
      <c r="E5824" t="s">
        <v>188</v>
      </c>
      <c r="F5824" s="69" t="s">
        <v>208</v>
      </c>
      <c r="G5824" s="69" t="s">
        <v>208</v>
      </c>
      <c r="H5824" s="69" t="s">
        <v>208</v>
      </c>
      <c r="I5824" s="69" t="s">
        <v>208</v>
      </c>
      <c r="J5824" s="64">
        <v>1</v>
      </c>
    </row>
    <row r="5825" spans="1:10" x14ac:dyDescent="0.25">
      <c r="A5825" s="3" t="str">
        <f t="shared" si="90"/>
        <v>Net Energy Metered StatusNEM Customer10/15/2020 (6:00pm-7:00pm)16</v>
      </c>
      <c r="B5825" t="s">
        <v>73</v>
      </c>
      <c r="C5825" t="s">
        <v>44</v>
      </c>
      <c r="D5825" t="s">
        <v>169</v>
      </c>
      <c r="E5825" t="s">
        <v>189</v>
      </c>
      <c r="F5825" s="69" t="s">
        <v>208</v>
      </c>
      <c r="G5825" s="69" t="s">
        <v>208</v>
      </c>
      <c r="H5825" s="69" t="s">
        <v>208</v>
      </c>
      <c r="I5825" s="69" t="s">
        <v>208</v>
      </c>
      <c r="J5825" s="64">
        <v>1</v>
      </c>
    </row>
    <row r="5826" spans="1:10" x14ac:dyDescent="0.25">
      <c r="A5826" s="3" t="str">
        <f t="shared" si="90"/>
        <v>Net Energy Metered StatusNEM Customer10/15/2020 (6:00pm-7:00pm)17</v>
      </c>
      <c r="B5826" t="s">
        <v>73</v>
      </c>
      <c r="C5826" t="s">
        <v>44</v>
      </c>
      <c r="D5826" t="s">
        <v>169</v>
      </c>
      <c r="E5826" t="s">
        <v>190</v>
      </c>
      <c r="F5826" s="69" t="s">
        <v>208</v>
      </c>
      <c r="G5826" s="69" t="s">
        <v>208</v>
      </c>
      <c r="H5826" s="69" t="s">
        <v>208</v>
      </c>
      <c r="I5826" s="69" t="s">
        <v>208</v>
      </c>
      <c r="J5826" s="64">
        <v>1</v>
      </c>
    </row>
    <row r="5827" spans="1:10" x14ac:dyDescent="0.25">
      <c r="A5827" s="3" t="str">
        <f t="shared" ref="A5827:A5890" si="91">B5827&amp;C5827&amp;D5827&amp;E5827</f>
        <v>Net Energy Metered StatusNEM Customer10/15/2020 (6:00pm-7:00pm)18</v>
      </c>
      <c r="B5827" t="s">
        <v>73</v>
      </c>
      <c r="C5827" t="s">
        <v>44</v>
      </c>
      <c r="D5827" t="s">
        <v>169</v>
      </c>
      <c r="E5827" t="s">
        <v>191</v>
      </c>
      <c r="F5827" s="69" t="s">
        <v>208</v>
      </c>
      <c r="G5827" s="69" t="s">
        <v>208</v>
      </c>
      <c r="H5827" s="69" t="s">
        <v>208</v>
      </c>
      <c r="I5827" s="69" t="s">
        <v>208</v>
      </c>
      <c r="J5827" s="64">
        <v>1</v>
      </c>
    </row>
    <row r="5828" spans="1:10" x14ac:dyDescent="0.25">
      <c r="A5828" s="3" t="str">
        <f t="shared" si="91"/>
        <v>Net Energy Metered StatusNEM Customer10/15/2020 (6:00pm-7:00pm)19</v>
      </c>
      <c r="B5828" t="s">
        <v>73</v>
      </c>
      <c r="C5828" t="s">
        <v>44</v>
      </c>
      <c r="D5828" t="s">
        <v>169</v>
      </c>
      <c r="E5828" t="s">
        <v>192</v>
      </c>
      <c r="F5828" s="69" t="s">
        <v>208</v>
      </c>
      <c r="G5828" s="69" t="s">
        <v>208</v>
      </c>
      <c r="H5828" s="69" t="s">
        <v>208</v>
      </c>
      <c r="I5828" s="69" t="s">
        <v>208</v>
      </c>
      <c r="J5828" s="64">
        <v>1</v>
      </c>
    </row>
    <row r="5829" spans="1:10" x14ac:dyDescent="0.25">
      <c r="A5829" s="3" t="str">
        <f t="shared" si="91"/>
        <v>Net Energy Metered StatusNEM Customer10/15/2020 (6:00pm-7:00pm)20</v>
      </c>
      <c r="B5829" t="s">
        <v>73</v>
      </c>
      <c r="C5829" t="s">
        <v>44</v>
      </c>
      <c r="D5829" t="s">
        <v>169</v>
      </c>
      <c r="E5829" t="s">
        <v>193</v>
      </c>
      <c r="F5829" s="69" t="s">
        <v>208</v>
      </c>
      <c r="G5829" s="69" t="s">
        <v>208</v>
      </c>
      <c r="H5829" s="69" t="s">
        <v>208</v>
      </c>
      <c r="I5829" s="69" t="s">
        <v>208</v>
      </c>
      <c r="J5829" s="64">
        <v>1</v>
      </c>
    </row>
    <row r="5830" spans="1:10" x14ac:dyDescent="0.25">
      <c r="A5830" s="3" t="str">
        <f t="shared" si="91"/>
        <v>Net Energy Metered StatusNEM Customer10/15/2020 (6:00pm-7:00pm)21</v>
      </c>
      <c r="B5830" t="s">
        <v>73</v>
      </c>
      <c r="C5830" t="s">
        <v>44</v>
      </c>
      <c r="D5830" t="s">
        <v>169</v>
      </c>
      <c r="E5830" t="s">
        <v>194</v>
      </c>
      <c r="F5830" s="69" t="s">
        <v>208</v>
      </c>
      <c r="G5830" s="69" t="s">
        <v>208</v>
      </c>
      <c r="H5830" s="69" t="s">
        <v>208</v>
      </c>
      <c r="I5830" s="69" t="s">
        <v>208</v>
      </c>
      <c r="J5830" s="64">
        <v>1</v>
      </c>
    </row>
    <row r="5831" spans="1:10" x14ac:dyDescent="0.25">
      <c r="A5831" s="3" t="str">
        <f t="shared" si="91"/>
        <v>Net Energy Metered StatusNEM Customer10/15/2020 (6:00pm-7:00pm)22</v>
      </c>
      <c r="B5831" t="s">
        <v>73</v>
      </c>
      <c r="C5831" t="s">
        <v>44</v>
      </c>
      <c r="D5831" t="s">
        <v>169</v>
      </c>
      <c r="E5831" t="s">
        <v>195</v>
      </c>
      <c r="F5831" s="69" t="s">
        <v>208</v>
      </c>
      <c r="G5831" s="69" t="s">
        <v>208</v>
      </c>
      <c r="H5831" s="69" t="s">
        <v>208</v>
      </c>
      <c r="I5831" s="69" t="s">
        <v>208</v>
      </c>
      <c r="J5831" s="64">
        <v>1</v>
      </c>
    </row>
    <row r="5832" spans="1:10" x14ac:dyDescent="0.25">
      <c r="A5832" s="3" t="str">
        <f t="shared" si="91"/>
        <v>Net Energy Metered StatusNEM Customer10/15/2020 (6:00pm-7:00pm)23</v>
      </c>
      <c r="B5832" t="s">
        <v>73</v>
      </c>
      <c r="C5832" t="s">
        <v>44</v>
      </c>
      <c r="D5832" t="s">
        <v>169</v>
      </c>
      <c r="E5832" t="s">
        <v>196</v>
      </c>
      <c r="F5832" s="69" t="s">
        <v>208</v>
      </c>
      <c r="G5832" s="69" t="s">
        <v>208</v>
      </c>
      <c r="H5832" s="69" t="s">
        <v>208</v>
      </c>
      <c r="I5832" s="69" t="s">
        <v>208</v>
      </c>
      <c r="J5832" s="64">
        <v>1</v>
      </c>
    </row>
    <row r="5833" spans="1:10" x14ac:dyDescent="0.25">
      <c r="A5833" s="3" t="str">
        <f t="shared" si="91"/>
        <v>Net Energy Metered StatusNEM Customer10/15/2020 (6:00pm-7:00pm)24</v>
      </c>
      <c r="B5833" t="s">
        <v>73</v>
      </c>
      <c r="C5833" t="s">
        <v>44</v>
      </c>
      <c r="D5833" t="s">
        <v>169</v>
      </c>
      <c r="E5833" t="s">
        <v>197</v>
      </c>
      <c r="F5833" s="69" t="s">
        <v>208</v>
      </c>
      <c r="G5833" s="69" t="s">
        <v>208</v>
      </c>
      <c r="H5833" s="69" t="s">
        <v>208</v>
      </c>
      <c r="I5833" s="69" t="s">
        <v>208</v>
      </c>
      <c r="J5833" s="64">
        <v>1</v>
      </c>
    </row>
    <row r="5834" spans="1:10" x14ac:dyDescent="0.25">
      <c r="A5834" s="3" t="str">
        <f t="shared" si="91"/>
        <v>Net Energy Metered StatusNEM Customer6/17/2021 (5:00pm-6:00pm)1</v>
      </c>
      <c r="B5834" t="s">
        <v>73</v>
      </c>
      <c r="C5834" t="s">
        <v>44</v>
      </c>
      <c r="D5834" t="s">
        <v>170</v>
      </c>
      <c r="E5834" t="s">
        <v>174</v>
      </c>
      <c r="F5834" s="69" t="s">
        <v>208</v>
      </c>
      <c r="G5834" s="69" t="s">
        <v>208</v>
      </c>
      <c r="H5834" s="69" t="s">
        <v>208</v>
      </c>
      <c r="I5834" s="69" t="s">
        <v>208</v>
      </c>
      <c r="J5834" s="64">
        <v>1</v>
      </c>
    </row>
    <row r="5835" spans="1:10" x14ac:dyDescent="0.25">
      <c r="A5835" s="3" t="str">
        <f t="shared" si="91"/>
        <v>Net Energy Metered StatusNEM Customer6/17/2021 (5:00pm-6:00pm)2</v>
      </c>
      <c r="B5835" t="s">
        <v>73</v>
      </c>
      <c r="C5835" t="s">
        <v>44</v>
      </c>
      <c r="D5835" t="s">
        <v>170</v>
      </c>
      <c r="E5835" t="s">
        <v>175</v>
      </c>
      <c r="F5835" s="69" t="s">
        <v>208</v>
      </c>
      <c r="G5835" s="69" t="s">
        <v>208</v>
      </c>
      <c r="H5835" s="69" t="s">
        <v>208</v>
      </c>
      <c r="I5835" s="69" t="s">
        <v>208</v>
      </c>
      <c r="J5835" s="64">
        <v>1</v>
      </c>
    </row>
    <row r="5836" spans="1:10" x14ac:dyDescent="0.25">
      <c r="A5836" s="3" t="str">
        <f t="shared" si="91"/>
        <v>Net Energy Metered StatusNEM Customer6/17/2021 (5:00pm-6:00pm)3</v>
      </c>
      <c r="B5836" t="s">
        <v>73</v>
      </c>
      <c r="C5836" t="s">
        <v>44</v>
      </c>
      <c r="D5836" t="s">
        <v>170</v>
      </c>
      <c r="E5836" t="s">
        <v>176</v>
      </c>
      <c r="F5836" s="69" t="s">
        <v>208</v>
      </c>
      <c r="G5836" s="69" t="s">
        <v>208</v>
      </c>
      <c r="H5836" s="69" t="s">
        <v>208</v>
      </c>
      <c r="I5836" s="69" t="s">
        <v>208</v>
      </c>
      <c r="J5836" s="64">
        <v>1</v>
      </c>
    </row>
    <row r="5837" spans="1:10" x14ac:dyDescent="0.25">
      <c r="A5837" s="3" t="str">
        <f t="shared" si="91"/>
        <v>Net Energy Metered StatusNEM Customer6/17/2021 (5:00pm-6:00pm)4</v>
      </c>
      <c r="B5837" t="s">
        <v>73</v>
      </c>
      <c r="C5837" t="s">
        <v>44</v>
      </c>
      <c r="D5837" t="s">
        <v>170</v>
      </c>
      <c r="E5837" t="s">
        <v>177</v>
      </c>
      <c r="F5837" s="69" t="s">
        <v>208</v>
      </c>
      <c r="G5837" s="69" t="s">
        <v>208</v>
      </c>
      <c r="H5837" s="69" t="s">
        <v>208</v>
      </c>
      <c r="I5837" s="69" t="s">
        <v>208</v>
      </c>
      <c r="J5837" s="64">
        <v>1</v>
      </c>
    </row>
    <row r="5838" spans="1:10" x14ac:dyDescent="0.25">
      <c r="A5838" s="3" t="str">
        <f t="shared" si="91"/>
        <v>Net Energy Metered StatusNEM Customer6/17/2021 (5:00pm-6:00pm)5</v>
      </c>
      <c r="B5838" t="s">
        <v>73</v>
      </c>
      <c r="C5838" t="s">
        <v>44</v>
      </c>
      <c r="D5838" t="s">
        <v>170</v>
      </c>
      <c r="E5838" t="s">
        <v>178</v>
      </c>
      <c r="F5838" s="69" t="s">
        <v>208</v>
      </c>
      <c r="G5838" s="69" t="s">
        <v>208</v>
      </c>
      <c r="H5838" s="69" t="s">
        <v>208</v>
      </c>
      <c r="I5838" s="69" t="s">
        <v>208</v>
      </c>
      <c r="J5838" s="64">
        <v>1</v>
      </c>
    </row>
    <row r="5839" spans="1:10" x14ac:dyDescent="0.25">
      <c r="A5839" s="3" t="str">
        <f t="shared" si="91"/>
        <v>Net Energy Metered StatusNEM Customer6/17/2021 (5:00pm-6:00pm)6</v>
      </c>
      <c r="B5839" t="s">
        <v>73</v>
      </c>
      <c r="C5839" t="s">
        <v>44</v>
      </c>
      <c r="D5839" t="s">
        <v>170</v>
      </c>
      <c r="E5839" t="s">
        <v>179</v>
      </c>
      <c r="F5839" s="69" t="s">
        <v>208</v>
      </c>
      <c r="G5839" s="69" t="s">
        <v>208</v>
      </c>
      <c r="H5839" s="69" t="s">
        <v>208</v>
      </c>
      <c r="I5839" s="69" t="s">
        <v>208</v>
      </c>
      <c r="J5839" s="64">
        <v>1</v>
      </c>
    </row>
    <row r="5840" spans="1:10" x14ac:dyDescent="0.25">
      <c r="A5840" s="3" t="str">
        <f t="shared" si="91"/>
        <v>Net Energy Metered StatusNEM Customer6/17/2021 (5:00pm-6:00pm)7</v>
      </c>
      <c r="B5840" t="s">
        <v>73</v>
      </c>
      <c r="C5840" t="s">
        <v>44</v>
      </c>
      <c r="D5840" t="s">
        <v>170</v>
      </c>
      <c r="E5840" t="s">
        <v>180</v>
      </c>
      <c r="F5840" s="69" t="s">
        <v>208</v>
      </c>
      <c r="G5840" s="69" t="s">
        <v>208</v>
      </c>
      <c r="H5840" s="69" t="s">
        <v>208</v>
      </c>
      <c r="I5840" s="69" t="s">
        <v>208</v>
      </c>
      <c r="J5840" s="64">
        <v>1</v>
      </c>
    </row>
    <row r="5841" spans="1:10" x14ac:dyDescent="0.25">
      <c r="A5841" s="3" t="str">
        <f t="shared" si="91"/>
        <v>Net Energy Metered StatusNEM Customer6/17/2021 (5:00pm-6:00pm)8</v>
      </c>
      <c r="B5841" t="s">
        <v>73</v>
      </c>
      <c r="C5841" t="s">
        <v>44</v>
      </c>
      <c r="D5841" t="s">
        <v>170</v>
      </c>
      <c r="E5841" t="s">
        <v>181</v>
      </c>
      <c r="F5841" s="69" t="s">
        <v>208</v>
      </c>
      <c r="G5841" s="69" t="s">
        <v>208</v>
      </c>
      <c r="H5841" s="69" t="s">
        <v>208</v>
      </c>
      <c r="I5841" s="69" t="s">
        <v>208</v>
      </c>
      <c r="J5841" s="64">
        <v>1</v>
      </c>
    </row>
    <row r="5842" spans="1:10" x14ac:dyDescent="0.25">
      <c r="A5842" s="3" t="str">
        <f t="shared" si="91"/>
        <v>Net Energy Metered StatusNEM Customer6/17/2021 (5:00pm-6:00pm)9</v>
      </c>
      <c r="B5842" t="s">
        <v>73</v>
      </c>
      <c r="C5842" t="s">
        <v>44</v>
      </c>
      <c r="D5842" t="s">
        <v>170</v>
      </c>
      <c r="E5842" t="s">
        <v>182</v>
      </c>
      <c r="F5842" s="69" t="s">
        <v>208</v>
      </c>
      <c r="G5842" s="69" t="s">
        <v>208</v>
      </c>
      <c r="H5842" s="69" t="s">
        <v>208</v>
      </c>
      <c r="I5842" s="69" t="s">
        <v>208</v>
      </c>
      <c r="J5842" s="64">
        <v>1</v>
      </c>
    </row>
    <row r="5843" spans="1:10" x14ac:dyDescent="0.25">
      <c r="A5843" s="3" t="str">
        <f t="shared" si="91"/>
        <v>Net Energy Metered StatusNEM Customer6/17/2021 (5:00pm-6:00pm)10</v>
      </c>
      <c r="B5843" t="s">
        <v>73</v>
      </c>
      <c r="C5843" t="s">
        <v>44</v>
      </c>
      <c r="D5843" t="s">
        <v>170</v>
      </c>
      <c r="E5843" t="s">
        <v>183</v>
      </c>
      <c r="F5843" s="69" t="s">
        <v>208</v>
      </c>
      <c r="G5843" s="69" t="s">
        <v>208</v>
      </c>
      <c r="H5843" s="69" t="s">
        <v>208</v>
      </c>
      <c r="I5843" s="69" t="s">
        <v>208</v>
      </c>
      <c r="J5843" s="64">
        <v>1</v>
      </c>
    </row>
    <row r="5844" spans="1:10" x14ac:dyDescent="0.25">
      <c r="A5844" s="3" t="str">
        <f t="shared" si="91"/>
        <v>Net Energy Metered StatusNEM Customer6/17/2021 (5:00pm-6:00pm)11</v>
      </c>
      <c r="B5844" t="s">
        <v>73</v>
      </c>
      <c r="C5844" t="s">
        <v>44</v>
      </c>
      <c r="D5844" t="s">
        <v>170</v>
      </c>
      <c r="E5844" t="s">
        <v>184</v>
      </c>
      <c r="F5844" s="69" t="s">
        <v>208</v>
      </c>
      <c r="G5844" s="69" t="s">
        <v>208</v>
      </c>
      <c r="H5844" s="69" t="s">
        <v>208</v>
      </c>
      <c r="I5844" s="69" t="s">
        <v>208</v>
      </c>
      <c r="J5844" s="64">
        <v>1</v>
      </c>
    </row>
    <row r="5845" spans="1:10" x14ac:dyDescent="0.25">
      <c r="A5845" s="3" t="str">
        <f t="shared" si="91"/>
        <v>Net Energy Metered StatusNEM Customer6/17/2021 (5:00pm-6:00pm)12</v>
      </c>
      <c r="B5845" t="s">
        <v>73</v>
      </c>
      <c r="C5845" t="s">
        <v>44</v>
      </c>
      <c r="D5845" t="s">
        <v>170</v>
      </c>
      <c r="E5845" t="s">
        <v>185</v>
      </c>
      <c r="F5845" s="69" t="s">
        <v>208</v>
      </c>
      <c r="G5845" s="69" t="s">
        <v>208</v>
      </c>
      <c r="H5845" s="69" t="s">
        <v>208</v>
      </c>
      <c r="I5845" s="69" t="s">
        <v>208</v>
      </c>
      <c r="J5845" s="64">
        <v>1</v>
      </c>
    </row>
    <row r="5846" spans="1:10" x14ac:dyDescent="0.25">
      <c r="A5846" s="3" t="str">
        <f t="shared" si="91"/>
        <v>Net Energy Metered StatusNEM Customer6/17/2021 (5:00pm-6:00pm)13</v>
      </c>
      <c r="B5846" t="s">
        <v>73</v>
      </c>
      <c r="C5846" t="s">
        <v>44</v>
      </c>
      <c r="D5846" t="s">
        <v>170</v>
      </c>
      <c r="E5846" t="s">
        <v>186</v>
      </c>
      <c r="F5846" s="69" t="s">
        <v>208</v>
      </c>
      <c r="G5846" s="69" t="s">
        <v>208</v>
      </c>
      <c r="H5846" s="69" t="s">
        <v>208</v>
      </c>
      <c r="I5846" s="69" t="s">
        <v>208</v>
      </c>
      <c r="J5846" s="64">
        <v>1</v>
      </c>
    </row>
    <row r="5847" spans="1:10" x14ac:dyDescent="0.25">
      <c r="A5847" s="3" t="str">
        <f t="shared" si="91"/>
        <v>Net Energy Metered StatusNEM Customer6/17/2021 (5:00pm-6:00pm)14</v>
      </c>
      <c r="B5847" t="s">
        <v>73</v>
      </c>
      <c r="C5847" t="s">
        <v>44</v>
      </c>
      <c r="D5847" t="s">
        <v>170</v>
      </c>
      <c r="E5847" t="s">
        <v>187</v>
      </c>
      <c r="F5847" s="69" t="s">
        <v>208</v>
      </c>
      <c r="G5847" s="69" t="s">
        <v>208</v>
      </c>
      <c r="H5847" s="69" t="s">
        <v>208</v>
      </c>
      <c r="I5847" s="69" t="s">
        <v>208</v>
      </c>
      <c r="J5847" s="64">
        <v>1</v>
      </c>
    </row>
    <row r="5848" spans="1:10" x14ac:dyDescent="0.25">
      <c r="A5848" s="3" t="str">
        <f t="shared" si="91"/>
        <v>Net Energy Metered StatusNEM Customer6/17/2021 (5:00pm-6:00pm)15</v>
      </c>
      <c r="B5848" t="s">
        <v>73</v>
      </c>
      <c r="C5848" t="s">
        <v>44</v>
      </c>
      <c r="D5848" t="s">
        <v>170</v>
      </c>
      <c r="E5848" t="s">
        <v>188</v>
      </c>
      <c r="F5848" s="69" t="s">
        <v>208</v>
      </c>
      <c r="G5848" s="69" t="s">
        <v>208</v>
      </c>
      <c r="H5848" s="69" t="s">
        <v>208</v>
      </c>
      <c r="I5848" s="69" t="s">
        <v>208</v>
      </c>
      <c r="J5848" s="64">
        <v>1</v>
      </c>
    </row>
    <row r="5849" spans="1:10" x14ac:dyDescent="0.25">
      <c r="A5849" s="3" t="str">
        <f t="shared" si="91"/>
        <v>Net Energy Metered StatusNEM Customer6/17/2021 (5:00pm-6:00pm)16</v>
      </c>
      <c r="B5849" t="s">
        <v>73</v>
      </c>
      <c r="C5849" t="s">
        <v>44</v>
      </c>
      <c r="D5849" t="s">
        <v>170</v>
      </c>
      <c r="E5849" t="s">
        <v>189</v>
      </c>
      <c r="F5849" s="69" t="s">
        <v>208</v>
      </c>
      <c r="G5849" s="69" t="s">
        <v>208</v>
      </c>
      <c r="H5849" s="69" t="s">
        <v>208</v>
      </c>
      <c r="I5849" s="69" t="s">
        <v>208</v>
      </c>
      <c r="J5849" s="64">
        <v>1</v>
      </c>
    </row>
    <row r="5850" spans="1:10" x14ac:dyDescent="0.25">
      <c r="A5850" s="3" t="str">
        <f t="shared" si="91"/>
        <v>Net Energy Metered StatusNEM Customer6/17/2021 (5:00pm-6:00pm)17</v>
      </c>
      <c r="B5850" t="s">
        <v>73</v>
      </c>
      <c r="C5850" t="s">
        <v>44</v>
      </c>
      <c r="D5850" t="s">
        <v>170</v>
      </c>
      <c r="E5850" t="s">
        <v>190</v>
      </c>
      <c r="F5850" s="69" t="s">
        <v>208</v>
      </c>
      <c r="G5850" s="69" t="s">
        <v>208</v>
      </c>
      <c r="H5850" s="69" t="s">
        <v>208</v>
      </c>
      <c r="I5850" s="69" t="s">
        <v>208</v>
      </c>
      <c r="J5850" s="64">
        <v>1</v>
      </c>
    </row>
    <row r="5851" spans="1:10" x14ac:dyDescent="0.25">
      <c r="A5851" s="3" t="str">
        <f t="shared" si="91"/>
        <v>Net Energy Metered StatusNEM Customer6/17/2021 (5:00pm-6:00pm)18</v>
      </c>
      <c r="B5851" t="s">
        <v>73</v>
      </c>
      <c r="C5851" t="s">
        <v>44</v>
      </c>
      <c r="D5851" t="s">
        <v>170</v>
      </c>
      <c r="E5851" t="s">
        <v>191</v>
      </c>
      <c r="F5851" s="69" t="s">
        <v>208</v>
      </c>
      <c r="G5851" s="69" t="s">
        <v>208</v>
      </c>
      <c r="H5851" s="69" t="s">
        <v>208</v>
      </c>
      <c r="I5851" s="69" t="s">
        <v>208</v>
      </c>
      <c r="J5851" s="64">
        <v>1</v>
      </c>
    </row>
    <row r="5852" spans="1:10" x14ac:dyDescent="0.25">
      <c r="A5852" s="3" t="str">
        <f t="shared" si="91"/>
        <v>Net Energy Metered StatusNEM Customer6/17/2021 (5:00pm-6:00pm)19</v>
      </c>
      <c r="B5852" t="s">
        <v>73</v>
      </c>
      <c r="C5852" t="s">
        <v>44</v>
      </c>
      <c r="D5852" t="s">
        <v>170</v>
      </c>
      <c r="E5852" t="s">
        <v>192</v>
      </c>
      <c r="F5852" s="69" t="s">
        <v>208</v>
      </c>
      <c r="G5852" s="69" t="s">
        <v>208</v>
      </c>
      <c r="H5852" s="69" t="s">
        <v>208</v>
      </c>
      <c r="I5852" s="69" t="s">
        <v>208</v>
      </c>
      <c r="J5852" s="64">
        <v>1</v>
      </c>
    </row>
    <row r="5853" spans="1:10" x14ac:dyDescent="0.25">
      <c r="A5853" s="3" t="str">
        <f t="shared" si="91"/>
        <v>Net Energy Metered StatusNEM Customer6/17/2021 (5:00pm-6:00pm)20</v>
      </c>
      <c r="B5853" t="s">
        <v>73</v>
      </c>
      <c r="C5853" t="s">
        <v>44</v>
      </c>
      <c r="D5853" t="s">
        <v>170</v>
      </c>
      <c r="E5853" t="s">
        <v>193</v>
      </c>
      <c r="F5853" s="69" t="s">
        <v>208</v>
      </c>
      <c r="G5853" s="69" t="s">
        <v>208</v>
      </c>
      <c r="H5853" s="69" t="s">
        <v>208</v>
      </c>
      <c r="I5853" s="69" t="s">
        <v>208</v>
      </c>
      <c r="J5853" s="64">
        <v>1</v>
      </c>
    </row>
    <row r="5854" spans="1:10" x14ac:dyDescent="0.25">
      <c r="A5854" s="3" t="str">
        <f t="shared" si="91"/>
        <v>Net Energy Metered StatusNEM Customer6/17/2021 (5:00pm-6:00pm)21</v>
      </c>
      <c r="B5854" t="s">
        <v>73</v>
      </c>
      <c r="C5854" t="s">
        <v>44</v>
      </c>
      <c r="D5854" t="s">
        <v>170</v>
      </c>
      <c r="E5854" t="s">
        <v>194</v>
      </c>
      <c r="F5854" s="69" t="s">
        <v>208</v>
      </c>
      <c r="G5854" s="69" t="s">
        <v>208</v>
      </c>
      <c r="H5854" s="69" t="s">
        <v>208</v>
      </c>
      <c r="I5854" s="69" t="s">
        <v>208</v>
      </c>
      <c r="J5854" s="64">
        <v>1</v>
      </c>
    </row>
    <row r="5855" spans="1:10" x14ac:dyDescent="0.25">
      <c r="A5855" s="3" t="str">
        <f t="shared" si="91"/>
        <v>Net Energy Metered StatusNEM Customer6/17/2021 (5:00pm-6:00pm)22</v>
      </c>
      <c r="B5855" t="s">
        <v>73</v>
      </c>
      <c r="C5855" t="s">
        <v>44</v>
      </c>
      <c r="D5855" t="s">
        <v>170</v>
      </c>
      <c r="E5855" t="s">
        <v>195</v>
      </c>
      <c r="F5855" s="69" t="s">
        <v>208</v>
      </c>
      <c r="G5855" s="69" t="s">
        <v>208</v>
      </c>
      <c r="H5855" s="69" t="s">
        <v>208</v>
      </c>
      <c r="I5855" s="69" t="s">
        <v>208</v>
      </c>
      <c r="J5855" s="64">
        <v>1</v>
      </c>
    </row>
    <row r="5856" spans="1:10" x14ac:dyDescent="0.25">
      <c r="A5856" s="3" t="str">
        <f t="shared" si="91"/>
        <v>Net Energy Metered StatusNEM Customer6/17/2021 (5:00pm-6:00pm)23</v>
      </c>
      <c r="B5856" t="s">
        <v>73</v>
      </c>
      <c r="C5856" t="s">
        <v>44</v>
      </c>
      <c r="D5856" t="s">
        <v>170</v>
      </c>
      <c r="E5856" t="s">
        <v>196</v>
      </c>
      <c r="F5856" s="69" t="s">
        <v>208</v>
      </c>
      <c r="G5856" s="69" t="s">
        <v>208</v>
      </c>
      <c r="H5856" s="69" t="s">
        <v>208</v>
      </c>
      <c r="I5856" s="69" t="s">
        <v>208</v>
      </c>
      <c r="J5856" s="64">
        <v>1</v>
      </c>
    </row>
    <row r="5857" spans="1:10" x14ac:dyDescent="0.25">
      <c r="A5857" s="3" t="str">
        <f t="shared" si="91"/>
        <v>Net Energy Metered StatusNEM Customer6/17/2021 (5:00pm-6:00pm)24</v>
      </c>
      <c r="B5857" t="s">
        <v>73</v>
      </c>
      <c r="C5857" t="s">
        <v>44</v>
      </c>
      <c r="D5857" t="s">
        <v>170</v>
      </c>
      <c r="E5857" t="s">
        <v>197</v>
      </c>
      <c r="F5857" s="69" t="s">
        <v>208</v>
      </c>
      <c r="G5857" s="69" t="s">
        <v>208</v>
      </c>
      <c r="H5857" s="69" t="s">
        <v>208</v>
      </c>
      <c r="I5857" s="69" t="s">
        <v>208</v>
      </c>
      <c r="J5857" s="64">
        <v>1</v>
      </c>
    </row>
    <row r="5858" spans="1:10" x14ac:dyDescent="0.25">
      <c r="A5858" s="3" t="str">
        <f t="shared" si="91"/>
        <v>Net Energy Metered StatusNEM Customer7/9/2021 (5:50pm-8:55pm)1</v>
      </c>
      <c r="B5858" t="s">
        <v>73</v>
      </c>
      <c r="C5858" t="s">
        <v>44</v>
      </c>
      <c r="D5858" t="s">
        <v>171</v>
      </c>
      <c r="E5858" t="s">
        <v>174</v>
      </c>
      <c r="F5858" s="69" t="s">
        <v>208</v>
      </c>
      <c r="G5858" s="69" t="s">
        <v>208</v>
      </c>
      <c r="H5858" s="69" t="s">
        <v>208</v>
      </c>
      <c r="I5858" s="69" t="s">
        <v>208</v>
      </c>
      <c r="J5858" s="64">
        <v>1</v>
      </c>
    </row>
    <row r="5859" spans="1:10" x14ac:dyDescent="0.25">
      <c r="A5859" s="3" t="str">
        <f t="shared" si="91"/>
        <v>Net Energy Metered StatusNEM Customer7/9/2021 (5:50pm-8:55pm)2</v>
      </c>
      <c r="B5859" t="s">
        <v>73</v>
      </c>
      <c r="C5859" t="s">
        <v>44</v>
      </c>
      <c r="D5859" t="s">
        <v>171</v>
      </c>
      <c r="E5859" t="s">
        <v>175</v>
      </c>
      <c r="F5859" s="69" t="s">
        <v>208</v>
      </c>
      <c r="G5859" s="69" t="s">
        <v>208</v>
      </c>
      <c r="H5859" s="69" t="s">
        <v>208</v>
      </c>
      <c r="I5859" s="69" t="s">
        <v>208</v>
      </c>
      <c r="J5859" s="64">
        <v>1</v>
      </c>
    </row>
    <row r="5860" spans="1:10" x14ac:dyDescent="0.25">
      <c r="A5860" s="3" t="str">
        <f t="shared" si="91"/>
        <v>Net Energy Metered StatusNEM Customer7/9/2021 (5:50pm-8:55pm)3</v>
      </c>
      <c r="B5860" t="s">
        <v>73</v>
      </c>
      <c r="C5860" t="s">
        <v>44</v>
      </c>
      <c r="D5860" t="s">
        <v>171</v>
      </c>
      <c r="E5860" t="s">
        <v>176</v>
      </c>
      <c r="F5860" s="69" t="s">
        <v>208</v>
      </c>
      <c r="G5860" s="69" t="s">
        <v>208</v>
      </c>
      <c r="H5860" s="69" t="s">
        <v>208</v>
      </c>
      <c r="I5860" s="69" t="s">
        <v>208</v>
      </c>
      <c r="J5860" s="64">
        <v>1</v>
      </c>
    </row>
    <row r="5861" spans="1:10" x14ac:dyDescent="0.25">
      <c r="A5861" s="3" t="str">
        <f t="shared" si="91"/>
        <v>Net Energy Metered StatusNEM Customer7/9/2021 (5:50pm-8:55pm)4</v>
      </c>
      <c r="B5861" t="s">
        <v>73</v>
      </c>
      <c r="C5861" t="s">
        <v>44</v>
      </c>
      <c r="D5861" t="s">
        <v>171</v>
      </c>
      <c r="E5861" t="s">
        <v>177</v>
      </c>
      <c r="F5861" s="69" t="s">
        <v>208</v>
      </c>
      <c r="G5861" s="69" t="s">
        <v>208</v>
      </c>
      <c r="H5861" s="69" t="s">
        <v>208</v>
      </c>
      <c r="I5861" s="69" t="s">
        <v>208</v>
      </c>
      <c r="J5861" s="64">
        <v>1</v>
      </c>
    </row>
    <row r="5862" spans="1:10" x14ac:dyDescent="0.25">
      <c r="A5862" s="3" t="str">
        <f t="shared" si="91"/>
        <v>Net Energy Metered StatusNEM Customer7/9/2021 (5:50pm-8:55pm)5</v>
      </c>
      <c r="B5862" t="s">
        <v>73</v>
      </c>
      <c r="C5862" t="s">
        <v>44</v>
      </c>
      <c r="D5862" t="s">
        <v>171</v>
      </c>
      <c r="E5862" t="s">
        <v>178</v>
      </c>
      <c r="F5862" s="69" t="s">
        <v>208</v>
      </c>
      <c r="G5862" s="69" t="s">
        <v>208</v>
      </c>
      <c r="H5862" s="69" t="s">
        <v>208</v>
      </c>
      <c r="I5862" s="69" t="s">
        <v>208</v>
      </c>
      <c r="J5862" s="64">
        <v>1</v>
      </c>
    </row>
    <row r="5863" spans="1:10" x14ac:dyDescent="0.25">
      <c r="A5863" s="3" t="str">
        <f t="shared" si="91"/>
        <v>Net Energy Metered StatusNEM Customer7/9/2021 (5:50pm-8:55pm)6</v>
      </c>
      <c r="B5863" t="s">
        <v>73</v>
      </c>
      <c r="C5863" t="s">
        <v>44</v>
      </c>
      <c r="D5863" t="s">
        <v>171</v>
      </c>
      <c r="E5863" t="s">
        <v>179</v>
      </c>
      <c r="F5863" s="69" t="s">
        <v>208</v>
      </c>
      <c r="G5863" s="69" t="s">
        <v>208</v>
      </c>
      <c r="H5863" s="69" t="s">
        <v>208</v>
      </c>
      <c r="I5863" s="69" t="s">
        <v>208</v>
      </c>
      <c r="J5863" s="64">
        <v>1</v>
      </c>
    </row>
    <row r="5864" spans="1:10" x14ac:dyDescent="0.25">
      <c r="A5864" s="3" t="str">
        <f t="shared" si="91"/>
        <v>Net Energy Metered StatusNEM Customer7/9/2021 (5:50pm-8:55pm)7</v>
      </c>
      <c r="B5864" t="s">
        <v>73</v>
      </c>
      <c r="C5864" t="s">
        <v>44</v>
      </c>
      <c r="D5864" t="s">
        <v>171</v>
      </c>
      <c r="E5864" t="s">
        <v>180</v>
      </c>
      <c r="F5864" s="69" t="s">
        <v>208</v>
      </c>
      <c r="G5864" s="69" t="s">
        <v>208</v>
      </c>
      <c r="H5864" s="69" t="s">
        <v>208</v>
      </c>
      <c r="I5864" s="69" t="s">
        <v>208</v>
      </c>
      <c r="J5864" s="64">
        <v>1</v>
      </c>
    </row>
    <row r="5865" spans="1:10" x14ac:dyDescent="0.25">
      <c r="A5865" s="3" t="str">
        <f t="shared" si="91"/>
        <v>Net Energy Metered StatusNEM Customer7/9/2021 (5:50pm-8:55pm)8</v>
      </c>
      <c r="B5865" t="s">
        <v>73</v>
      </c>
      <c r="C5865" t="s">
        <v>44</v>
      </c>
      <c r="D5865" t="s">
        <v>171</v>
      </c>
      <c r="E5865" t="s">
        <v>181</v>
      </c>
      <c r="F5865" s="69" t="s">
        <v>208</v>
      </c>
      <c r="G5865" s="69" t="s">
        <v>208</v>
      </c>
      <c r="H5865" s="69" t="s">
        <v>208</v>
      </c>
      <c r="I5865" s="69" t="s">
        <v>208</v>
      </c>
      <c r="J5865" s="64">
        <v>1</v>
      </c>
    </row>
    <row r="5866" spans="1:10" x14ac:dyDescent="0.25">
      <c r="A5866" s="3" t="str">
        <f t="shared" si="91"/>
        <v>Net Energy Metered StatusNEM Customer7/9/2021 (5:50pm-8:55pm)9</v>
      </c>
      <c r="B5866" t="s">
        <v>73</v>
      </c>
      <c r="C5866" t="s">
        <v>44</v>
      </c>
      <c r="D5866" t="s">
        <v>171</v>
      </c>
      <c r="E5866" t="s">
        <v>182</v>
      </c>
      <c r="F5866" s="69" t="s">
        <v>208</v>
      </c>
      <c r="G5866" s="69" t="s">
        <v>208</v>
      </c>
      <c r="H5866" s="69" t="s">
        <v>208</v>
      </c>
      <c r="I5866" s="69" t="s">
        <v>208</v>
      </c>
      <c r="J5866" s="64">
        <v>1</v>
      </c>
    </row>
    <row r="5867" spans="1:10" x14ac:dyDescent="0.25">
      <c r="A5867" s="3" t="str">
        <f t="shared" si="91"/>
        <v>Net Energy Metered StatusNEM Customer7/9/2021 (5:50pm-8:55pm)10</v>
      </c>
      <c r="B5867" t="s">
        <v>73</v>
      </c>
      <c r="C5867" t="s">
        <v>44</v>
      </c>
      <c r="D5867" t="s">
        <v>171</v>
      </c>
      <c r="E5867" t="s">
        <v>183</v>
      </c>
      <c r="F5867" s="69" t="s">
        <v>208</v>
      </c>
      <c r="G5867" s="69" t="s">
        <v>208</v>
      </c>
      <c r="H5867" s="69" t="s">
        <v>208</v>
      </c>
      <c r="I5867" s="69" t="s">
        <v>208</v>
      </c>
      <c r="J5867" s="64">
        <v>1</v>
      </c>
    </row>
    <row r="5868" spans="1:10" x14ac:dyDescent="0.25">
      <c r="A5868" s="3" t="str">
        <f t="shared" si="91"/>
        <v>Net Energy Metered StatusNEM Customer7/9/2021 (5:50pm-8:55pm)11</v>
      </c>
      <c r="B5868" t="s">
        <v>73</v>
      </c>
      <c r="C5868" t="s">
        <v>44</v>
      </c>
      <c r="D5868" t="s">
        <v>171</v>
      </c>
      <c r="E5868" t="s">
        <v>184</v>
      </c>
      <c r="F5868" s="69" t="s">
        <v>208</v>
      </c>
      <c r="G5868" s="69" t="s">
        <v>208</v>
      </c>
      <c r="H5868" s="69" t="s">
        <v>208</v>
      </c>
      <c r="I5868" s="69" t="s">
        <v>208</v>
      </c>
      <c r="J5868" s="64">
        <v>1</v>
      </c>
    </row>
    <row r="5869" spans="1:10" x14ac:dyDescent="0.25">
      <c r="A5869" s="3" t="str">
        <f t="shared" si="91"/>
        <v>Net Energy Metered StatusNEM Customer7/9/2021 (5:50pm-8:55pm)12</v>
      </c>
      <c r="B5869" t="s">
        <v>73</v>
      </c>
      <c r="C5869" t="s">
        <v>44</v>
      </c>
      <c r="D5869" t="s">
        <v>171</v>
      </c>
      <c r="E5869" t="s">
        <v>185</v>
      </c>
      <c r="F5869" s="69" t="s">
        <v>208</v>
      </c>
      <c r="G5869" s="69" t="s">
        <v>208</v>
      </c>
      <c r="H5869" s="69" t="s">
        <v>208</v>
      </c>
      <c r="I5869" s="69" t="s">
        <v>208</v>
      </c>
      <c r="J5869" s="64">
        <v>1</v>
      </c>
    </row>
    <row r="5870" spans="1:10" x14ac:dyDescent="0.25">
      <c r="A5870" s="3" t="str">
        <f t="shared" si="91"/>
        <v>Net Energy Metered StatusNEM Customer7/9/2021 (5:50pm-8:55pm)13</v>
      </c>
      <c r="B5870" t="s">
        <v>73</v>
      </c>
      <c r="C5870" t="s">
        <v>44</v>
      </c>
      <c r="D5870" t="s">
        <v>171</v>
      </c>
      <c r="E5870" t="s">
        <v>186</v>
      </c>
      <c r="F5870" s="69" t="s">
        <v>208</v>
      </c>
      <c r="G5870" s="69" t="s">
        <v>208</v>
      </c>
      <c r="H5870" s="69" t="s">
        <v>208</v>
      </c>
      <c r="I5870" s="69" t="s">
        <v>208</v>
      </c>
      <c r="J5870" s="64">
        <v>1</v>
      </c>
    </row>
    <row r="5871" spans="1:10" x14ac:dyDescent="0.25">
      <c r="A5871" s="3" t="str">
        <f t="shared" si="91"/>
        <v>Net Energy Metered StatusNEM Customer7/9/2021 (5:50pm-8:55pm)14</v>
      </c>
      <c r="B5871" t="s">
        <v>73</v>
      </c>
      <c r="C5871" t="s">
        <v>44</v>
      </c>
      <c r="D5871" t="s">
        <v>171</v>
      </c>
      <c r="E5871" t="s">
        <v>187</v>
      </c>
      <c r="F5871" s="69" t="s">
        <v>208</v>
      </c>
      <c r="G5871" s="69" t="s">
        <v>208</v>
      </c>
      <c r="H5871" s="69" t="s">
        <v>208</v>
      </c>
      <c r="I5871" s="69" t="s">
        <v>208</v>
      </c>
      <c r="J5871" s="64">
        <v>1</v>
      </c>
    </row>
    <row r="5872" spans="1:10" x14ac:dyDescent="0.25">
      <c r="A5872" s="3" t="str">
        <f t="shared" si="91"/>
        <v>Net Energy Metered StatusNEM Customer7/9/2021 (5:50pm-8:55pm)15</v>
      </c>
      <c r="B5872" t="s">
        <v>73</v>
      </c>
      <c r="C5872" t="s">
        <v>44</v>
      </c>
      <c r="D5872" t="s">
        <v>171</v>
      </c>
      <c r="E5872" t="s">
        <v>188</v>
      </c>
      <c r="F5872" s="69" t="s">
        <v>208</v>
      </c>
      <c r="G5872" s="69" t="s">
        <v>208</v>
      </c>
      <c r="H5872" s="69" t="s">
        <v>208</v>
      </c>
      <c r="I5872" s="69" t="s">
        <v>208</v>
      </c>
      <c r="J5872" s="64">
        <v>1</v>
      </c>
    </row>
    <row r="5873" spans="1:10" x14ac:dyDescent="0.25">
      <c r="A5873" s="3" t="str">
        <f t="shared" si="91"/>
        <v>Net Energy Metered StatusNEM Customer7/9/2021 (5:50pm-8:55pm)16</v>
      </c>
      <c r="B5873" t="s">
        <v>73</v>
      </c>
      <c r="C5873" t="s">
        <v>44</v>
      </c>
      <c r="D5873" t="s">
        <v>171</v>
      </c>
      <c r="E5873" t="s">
        <v>189</v>
      </c>
      <c r="F5873" s="69" t="s">
        <v>208</v>
      </c>
      <c r="G5873" s="69" t="s">
        <v>208</v>
      </c>
      <c r="H5873" s="69" t="s">
        <v>208</v>
      </c>
      <c r="I5873" s="69" t="s">
        <v>208</v>
      </c>
      <c r="J5873" s="64">
        <v>1</v>
      </c>
    </row>
    <row r="5874" spans="1:10" x14ac:dyDescent="0.25">
      <c r="A5874" s="3" t="str">
        <f t="shared" si="91"/>
        <v>Net Energy Metered StatusNEM Customer7/9/2021 (5:50pm-8:55pm)17</v>
      </c>
      <c r="B5874" t="s">
        <v>73</v>
      </c>
      <c r="C5874" t="s">
        <v>44</v>
      </c>
      <c r="D5874" t="s">
        <v>171</v>
      </c>
      <c r="E5874" t="s">
        <v>190</v>
      </c>
      <c r="F5874" s="69" t="s">
        <v>208</v>
      </c>
      <c r="G5874" s="69" t="s">
        <v>208</v>
      </c>
      <c r="H5874" s="69" t="s">
        <v>208</v>
      </c>
      <c r="I5874" s="69" t="s">
        <v>208</v>
      </c>
      <c r="J5874" s="64">
        <v>1</v>
      </c>
    </row>
    <row r="5875" spans="1:10" x14ac:dyDescent="0.25">
      <c r="A5875" s="3" t="str">
        <f t="shared" si="91"/>
        <v>Net Energy Metered StatusNEM Customer7/9/2021 (5:50pm-8:55pm)18</v>
      </c>
      <c r="B5875" t="s">
        <v>73</v>
      </c>
      <c r="C5875" t="s">
        <v>44</v>
      </c>
      <c r="D5875" t="s">
        <v>171</v>
      </c>
      <c r="E5875" t="s">
        <v>191</v>
      </c>
      <c r="F5875" s="69" t="s">
        <v>208</v>
      </c>
      <c r="G5875" s="69" t="s">
        <v>208</v>
      </c>
      <c r="H5875" s="69" t="s">
        <v>208</v>
      </c>
      <c r="I5875" s="69" t="s">
        <v>208</v>
      </c>
      <c r="J5875" s="64">
        <v>1</v>
      </c>
    </row>
    <row r="5876" spans="1:10" x14ac:dyDescent="0.25">
      <c r="A5876" s="3" t="str">
        <f t="shared" si="91"/>
        <v>Net Energy Metered StatusNEM Customer7/9/2021 (5:50pm-8:55pm)19</v>
      </c>
      <c r="B5876" t="s">
        <v>73</v>
      </c>
      <c r="C5876" t="s">
        <v>44</v>
      </c>
      <c r="D5876" t="s">
        <v>171</v>
      </c>
      <c r="E5876" t="s">
        <v>192</v>
      </c>
      <c r="F5876" s="69" t="s">
        <v>208</v>
      </c>
      <c r="G5876" s="69" t="s">
        <v>208</v>
      </c>
      <c r="H5876" s="69" t="s">
        <v>208</v>
      </c>
      <c r="I5876" s="69" t="s">
        <v>208</v>
      </c>
      <c r="J5876" s="64">
        <v>1</v>
      </c>
    </row>
    <row r="5877" spans="1:10" x14ac:dyDescent="0.25">
      <c r="A5877" s="3" t="str">
        <f t="shared" si="91"/>
        <v>Net Energy Metered StatusNEM Customer7/9/2021 (5:50pm-8:55pm)20</v>
      </c>
      <c r="B5877" t="s">
        <v>73</v>
      </c>
      <c r="C5877" t="s">
        <v>44</v>
      </c>
      <c r="D5877" t="s">
        <v>171</v>
      </c>
      <c r="E5877" t="s">
        <v>193</v>
      </c>
      <c r="F5877" s="69" t="s">
        <v>208</v>
      </c>
      <c r="G5877" s="69" t="s">
        <v>208</v>
      </c>
      <c r="H5877" s="69" t="s">
        <v>208</v>
      </c>
      <c r="I5877" s="69" t="s">
        <v>208</v>
      </c>
      <c r="J5877" s="64">
        <v>1</v>
      </c>
    </row>
    <row r="5878" spans="1:10" x14ac:dyDescent="0.25">
      <c r="A5878" s="3" t="str">
        <f t="shared" si="91"/>
        <v>Net Energy Metered StatusNEM Customer7/9/2021 (5:50pm-8:55pm)21</v>
      </c>
      <c r="B5878" t="s">
        <v>73</v>
      </c>
      <c r="C5878" t="s">
        <v>44</v>
      </c>
      <c r="D5878" t="s">
        <v>171</v>
      </c>
      <c r="E5878" t="s">
        <v>194</v>
      </c>
      <c r="F5878" s="69" t="s">
        <v>208</v>
      </c>
      <c r="G5878" s="69" t="s">
        <v>208</v>
      </c>
      <c r="H5878" s="69" t="s">
        <v>208</v>
      </c>
      <c r="I5878" s="69" t="s">
        <v>208</v>
      </c>
      <c r="J5878" s="64">
        <v>1</v>
      </c>
    </row>
    <row r="5879" spans="1:10" x14ac:dyDescent="0.25">
      <c r="A5879" s="3" t="str">
        <f t="shared" si="91"/>
        <v>Net Energy Metered StatusNEM Customer7/9/2021 (5:50pm-8:55pm)22</v>
      </c>
      <c r="B5879" t="s">
        <v>73</v>
      </c>
      <c r="C5879" t="s">
        <v>44</v>
      </c>
      <c r="D5879" t="s">
        <v>171</v>
      </c>
      <c r="E5879" t="s">
        <v>195</v>
      </c>
      <c r="F5879" s="69" t="s">
        <v>208</v>
      </c>
      <c r="G5879" s="69" t="s">
        <v>208</v>
      </c>
      <c r="H5879" s="69" t="s">
        <v>208</v>
      </c>
      <c r="I5879" s="69" t="s">
        <v>208</v>
      </c>
      <c r="J5879" s="64">
        <v>1</v>
      </c>
    </row>
    <row r="5880" spans="1:10" x14ac:dyDescent="0.25">
      <c r="A5880" s="3" t="str">
        <f t="shared" si="91"/>
        <v>Net Energy Metered StatusNEM Customer7/9/2021 (5:50pm-8:55pm)23</v>
      </c>
      <c r="B5880" t="s">
        <v>73</v>
      </c>
      <c r="C5880" t="s">
        <v>44</v>
      </c>
      <c r="D5880" t="s">
        <v>171</v>
      </c>
      <c r="E5880" t="s">
        <v>196</v>
      </c>
      <c r="F5880" s="69" t="s">
        <v>208</v>
      </c>
      <c r="G5880" s="69" t="s">
        <v>208</v>
      </c>
      <c r="H5880" s="69" t="s">
        <v>208</v>
      </c>
      <c r="I5880" s="69" t="s">
        <v>208</v>
      </c>
      <c r="J5880" s="64">
        <v>1</v>
      </c>
    </row>
    <row r="5881" spans="1:10" x14ac:dyDescent="0.25">
      <c r="A5881" s="3" t="str">
        <f t="shared" si="91"/>
        <v>Net Energy Metered StatusNEM Customer7/9/2021 (5:50pm-8:55pm)24</v>
      </c>
      <c r="B5881" t="s">
        <v>73</v>
      </c>
      <c r="C5881" t="s">
        <v>44</v>
      </c>
      <c r="D5881" t="s">
        <v>171</v>
      </c>
      <c r="E5881" t="s">
        <v>197</v>
      </c>
      <c r="F5881" s="69" t="s">
        <v>208</v>
      </c>
      <c r="G5881" s="69" t="s">
        <v>208</v>
      </c>
      <c r="H5881" s="69" t="s">
        <v>208</v>
      </c>
      <c r="I5881" s="69" t="s">
        <v>208</v>
      </c>
      <c r="J5881" s="64">
        <v>1</v>
      </c>
    </row>
    <row r="5882" spans="1:10" x14ac:dyDescent="0.25">
      <c r="A5882" s="3" t="str">
        <f t="shared" si="91"/>
        <v>Net Energy Metered StatusNEM Customer8/27/2021 (5:00pm-6:00pm)1</v>
      </c>
      <c r="B5882" t="s">
        <v>73</v>
      </c>
      <c r="C5882" t="s">
        <v>44</v>
      </c>
      <c r="D5882" t="s">
        <v>172</v>
      </c>
      <c r="E5882" t="s">
        <v>174</v>
      </c>
      <c r="F5882" s="69" t="s">
        <v>208</v>
      </c>
      <c r="G5882" s="69" t="s">
        <v>208</v>
      </c>
      <c r="H5882" s="69" t="s">
        <v>208</v>
      </c>
      <c r="I5882" s="69" t="s">
        <v>208</v>
      </c>
      <c r="J5882" s="64">
        <v>1</v>
      </c>
    </row>
    <row r="5883" spans="1:10" x14ac:dyDescent="0.25">
      <c r="A5883" s="3" t="str">
        <f t="shared" si="91"/>
        <v>Net Energy Metered StatusNEM Customer8/27/2021 (5:00pm-6:00pm)2</v>
      </c>
      <c r="B5883" t="s">
        <v>73</v>
      </c>
      <c r="C5883" t="s">
        <v>44</v>
      </c>
      <c r="D5883" t="s">
        <v>172</v>
      </c>
      <c r="E5883" t="s">
        <v>175</v>
      </c>
      <c r="F5883" s="69" t="s">
        <v>208</v>
      </c>
      <c r="G5883" s="69" t="s">
        <v>208</v>
      </c>
      <c r="H5883" s="69" t="s">
        <v>208</v>
      </c>
      <c r="I5883" s="69" t="s">
        <v>208</v>
      </c>
      <c r="J5883" s="64">
        <v>1</v>
      </c>
    </row>
    <row r="5884" spans="1:10" x14ac:dyDescent="0.25">
      <c r="A5884" s="3" t="str">
        <f t="shared" si="91"/>
        <v>Net Energy Metered StatusNEM Customer8/27/2021 (5:00pm-6:00pm)3</v>
      </c>
      <c r="B5884" t="s">
        <v>73</v>
      </c>
      <c r="C5884" t="s">
        <v>44</v>
      </c>
      <c r="D5884" t="s">
        <v>172</v>
      </c>
      <c r="E5884" t="s">
        <v>176</v>
      </c>
      <c r="F5884" s="69" t="s">
        <v>208</v>
      </c>
      <c r="G5884" s="69" t="s">
        <v>208</v>
      </c>
      <c r="H5884" s="69" t="s">
        <v>208</v>
      </c>
      <c r="I5884" s="69" t="s">
        <v>208</v>
      </c>
      <c r="J5884" s="64">
        <v>1</v>
      </c>
    </row>
    <row r="5885" spans="1:10" x14ac:dyDescent="0.25">
      <c r="A5885" s="3" t="str">
        <f t="shared" si="91"/>
        <v>Net Energy Metered StatusNEM Customer8/27/2021 (5:00pm-6:00pm)4</v>
      </c>
      <c r="B5885" t="s">
        <v>73</v>
      </c>
      <c r="C5885" t="s">
        <v>44</v>
      </c>
      <c r="D5885" t="s">
        <v>172</v>
      </c>
      <c r="E5885" t="s">
        <v>177</v>
      </c>
      <c r="F5885" s="69" t="s">
        <v>208</v>
      </c>
      <c r="G5885" s="69" t="s">
        <v>208</v>
      </c>
      <c r="H5885" s="69" t="s">
        <v>208</v>
      </c>
      <c r="I5885" s="69" t="s">
        <v>208</v>
      </c>
      <c r="J5885" s="64">
        <v>1</v>
      </c>
    </row>
    <row r="5886" spans="1:10" x14ac:dyDescent="0.25">
      <c r="A5886" s="3" t="str">
        <f t="shared" si="91"/>
        <v>Net Energy Metered StatusNEM Customer8/27/2021 (5:00pm-6:00pm)5</v>
      </c>
      <c r="B5886" t="s">
        <v>73</v>
      </c>
      <c r="C5886" t="s">
        <v>44</v>
      </c>
      <c r="D5886" t="s">
        <v>172</v>
      </c>
      <c r="E5886" t="s">
        <v>178</v>
      </c>
      <c r="F5886" s="69" t="s">
        <v>208</v>
      </c>
      <c r="G5886" s="69" t="s">
        <v>208</v>
      </c>
      <c r="H5886" s="69" t="s">
        <v>208</v>
      </c>
      <c r="I5886" s="69" t="s">
        <v>208</v>
      </c>
      <c r="J5886" s="64">
        <v>1</v>
      </c>
    </row>
    <row r="5887" spans="1:10" x14ac:dyDescent="0.25">
      <c r="A5887" s="3" t="str">
        <f t="shared" si="91"/>
        <v>Net Energy Metered StatusNEM Customer8/27/2021 (5:00pm-6:00pm)6</v>
      </c>
      <c r="B5887" t="s">
        <v>73</v>
      </c>
      <c r="C5887" t="s">
        <v>44</v>
      </c>
      <c r="D5887" t="s">
        <v>172</v>
      </c>
      <c r="E5887" t="s">
        <v>179</v>
      </c>
      <c r="F5887" s="69" t="s">
        <v>208</v>
      </c>
      <c r="G5887" s="69" t="s">
        <v>208</v>
      </c>
      <c r="H5887" s="69" t="s">
        <v>208</v>
      </c>
      <c r="I5887" s="69" t="s">
        <v>208</v>
      </c>
      <c r="J5887" s="64">
        <v>1</v>
      </c>
    </row>
    <row r="5888" spans="1:10" x14ac:dyDescent="0.25">
      <c r="A5888" s="3" t="str">
        <f t="shared" si="91"/>
        <v>Net Energy Metered StatusNEM Customer8/27/2021 (5:00pm-6:00pm)7</v>
      </c>
      <c r="B5888" t="s">
        <v>73</v>
      </c>
      <c r="C5888" t="s">
        <v>44</v>
      </c>
      <c r="D5888" t="s">
        <v>172</v>
      </c>
      <c r="E5888" t="s">
        <v>180</v>
      </c>
      <c r="F5888" s="69" t="s">
        <v>208</v>
      </c>
      <c r="G5888" s="69" t="s">
        <v>208</v>
      </c>
      <c r="H5888" s="69" t="s">
        <v>208</v>
      </c>
      <c r="I5888" s="69" t="s">
        <v>208</v>
      </c>
      <c r="J5888" s="64">
        <v>1</v>
      </c>
    </row>
    <row r="5889" spans="1:10" x14ac:dyDescent="0.25">
      <c r="A5889" s="3" t="str">
        <f t="shared" si="91"/>
        <v>Net Energy Metered StatusNEM Customer8/27/2021 (5:00pm-6:00pm)8</v>
      </c>
      <c r="B5889" t="s">
        <v>73</v>
      </c>
      <c r="C5889" t="s">
        <v>44</v>
      </c>
      <c r="D5889" t="s">
        <v>172</v>
      </c>
      <c r="E5889" t="s">
        <v>181</v>
      </c>
      <c r="F5889" s="69" t="s">
        <v>208</v>
      </c>
      <c r="G5889" s="69" t="s">
        <v>208</v>
      </c>
      <c r="H5889" s="69" t="s">
        <v>208</v>
      </c>
      <c r="I5889" s="69" t="s">
        <v>208</v>
      </c>
      <c r="J5889" s="64">
        <v>1</v>
      </c>
    </row>
    <row r="5890" spans="1:10" x14ac:dyDescent="0.25">
      <c r="A5890" s="3" t="str">
        <f t="shared" si="91"/>
        <v>Net Energy Metered StatusNEM Customer8/27/2021 (5:00pm-6:00pm)9</v>
      </c>
      <c r="B5890" t="s">
        <v>73</v>
      </c>
      <c r="C5890" t="s">
        <v>44</v>
      </c>
      <c r="D5890" t="s">
        <v>172</v>
      </c>
      <c r="E5890" t="s">
        <v>182</v>
      </c>
      <c r="F5890" s="69" t="s">
        <v>208</v>
      </c>
      <c r="G5890" s="69" t="s">
        <v>208</v>
      </c>
      <c r="H5890" s="69" t="s">
        <v>208</v>
      </c>
      <c r="I5890" s="69" t="s">
        <v>208</v>
      </c>
      <c r="J5890" s="64">
        <v>1</v>
      </c>
    </row>
    <row r="5891" spans="1:10" x14ac:dyDescent="0.25">
      <c r="A5891" s="3" t="str">
        <f t="shared" ref="A5891:A5954" si="92">B5891&amp;C5891&amp;D5891&amp;E5891</f>
        <v>Net Energy Metered StatusNEM Customer8/27/2021 (5:00pm-6:00pm)10</v>
      </c>
      <c r="B5891" t="s">
        <v>73</v>
      </c>
      <c r="C5891" t="s">
        <v>44</v>
      </c>
      <c r="D5891" t="s">
        <v>172</v>
      </c>
      <c r="E5891" t="s">
        <v>183</v>
      </c>
      <c r="F5891" s="69" t="s">
        <v>208</v>
      </c>
      <c r="G5891" s="69" t="s">
        <v>208</v>
      </c>
      <c r="H5891" s="69" t="s">
        <v>208</v>
      </c>
      <c r="I5891" s="69" t="s">
        <v>208</v>
      </c>
      <c r="J5891" s="64">
        <v>1</v>
      </c>
    </row>
    <row r="5892" spans="1:10" x14ac:dyDescent="0.25">
      <c r="A5892" s="3" t="str">
        <f t="shared" si="92"/>
        <v>Net Energy Metered StatusNEM Customer8/27/2021 (5:00pm-6:00pm)11</v>
      </c>
      <c r="B5892" t="s">
        <v>73</v>
      </c>
      <c r="C5892" t="s">
        <v>44</v>
      </c>
      <c r="D5892" t="s">
        <v>172</v>
      </c>
      <c r="E5892" t="s">
        <v>184</v>
      </c>
      <c r="F5892" s="69" t="s">
        <v>208</v>
      </c>
      <c r="G5892" s="69" t="s">
        <v>208</v>
      </c>
      <c r="H5892" s="69" t="s">
        <v>208</v>
      </c>
      <c r="I5892" s="69" t="s">
        <v>208</v>
      </c>
      <c r="J5892" s="64">
        <v>1</v>
      </c>
    </row>
    <row r="5893" spans="1:10" x14ac:dyDescent="0.25">
      <c r="A5893" s="3" t="str">
        <f t="shared" si="92"/>
        <v>Net Energy Metered StatusNEM Customer8/27/2021 (5:00pm-6:00pm)12</v>
      </c>
      <c r="B5893" t="s">
        <v>73</v>
      </c>
      <c r="C5893" t="s">
        <v>44</v>
      </c>
      <c r="D5893" t="s">
        <v>172</v>
      </c>
      <c r="E5893" t="s">
        <v>185</v>
      </c>
      <c r="F5893" s="69" t="s">
        <v>208</v>
      </c>
      <c r="G5893" s="69" t="s">
        <v>208</v>
      </c>
      <c r="H5893" s="69" t="s">
        <v>208</v>
      </c>
      <c r="I5893" s="69" t="s">
        <v>208</v>
      </c>
      <c r="J5893" s="64">
        <v>1</v>
      </c>
    </row>
    <row r="5894" spans="1:10" x14ac:dyDescent="0.25">
      <c r="A5894" s="3" t="str">
        <f t="shared" si="92"/>
        <v>Net Energy Metered StatusNEM Customer8/27/2021 (5:00pm-6:00pm)13</v>
      </c>
      <c r="B5894" t="s">
        <v>73</v>
      </c>
      <c r="C5894" t="s">
        <v>44</v>
      </c>
      <c r="D5894" t="s">
        <v>172</v>
      </c>
      <c r="E5894" t="s">
        <v>186</v>
      </c>
      <c r="F5894" s="69" t="s">
        <v>208</v>
      </c>
      <c r="G5894" s="69" t="s">
        <v>208</v>
      </c>
      <c r="H5894" s="69" t="s">
        <v>208</v>
      </c>
      <c r="I5894" s="69" t="s">
        <v>208</v>
      </c>
      <c r="J5894" s="64">
        <v>1</v>
      </c>
    </row>
    <row r="5895" spans="1:10" x14ac:dyDescent="0.25">
      <c r="A5895" s="3" t="str">
        <f t="shared" si="92"/>
        <v>Net Energy Metered StatusNEM Customer8/27/2021 (5:00pm-6:00pm)14</v>
      </c>
      <c r="B5895" t="s">
        <v>73</v>
      </c>
      <c r="C5895" t="s">
        <v>44</v>
      </c>
      <c r="D5895" t="s">
        <v>172</v>
      </c>
      <c r="E5895" t="s">
        <v>187</v>
      </c>
      <c r="F5895" s="69" t="s">
        <v>208</v>
      </c>
      <c r="G5895" s="69" t="s">
        <v>208</v>
      </c>
      <c r="H5895" s="69" t="s">
        <v>208</v>
      </c>
      <c r="I5895" s="69" t="s">
        <v>208</v>
      </c>
      <c r="J5895" s="64">
        <v>1</v>
      </c>
    </row>
    <row r="5896" spans="1:10" x14ac:dyDescent="0.25">
      <c r="A5896" s="3" t="str">
        <f t="shared" si="92"/>
        <v>Net Energy Metered StatusNEM Customer8/27/2021 (5:00pm-6:00pm)15</v>
      </c>
      <c r="B5896" t="s">
        <v>73</v>
      </c>
      <c r="C5896" t="s">
        <v>44</v>
      </c>
      <c r="D5896" t="s">
        <v>172</v>
      </c>
      <c r="E5896" t="s">
        <v>188</v>
      </c>
      <c r="F5896" s="69" t="s">
        <v>208</v>
      </c>
      <c r="G5896" s="69" t="s">
        <v>208</v>
      </c>
      <c r="H5896" s="69" t="s">
        <v>208</v>
      </c>
      <c r="I5896" s="69" t="s">
        <v>208</v>
      </c>
      <c r="J5896" s="64">
        <v>1</v>
      </c>
    </row>
    <row r="5897" spans="1:10" x14ac:dyDescent="0.25">
      <c r="A5897" s="3" t="str">
        <f t="shared" si="92"/>
        <v>Net Energy Metered StatusNEM Customer8/27/2021 (5:00pm-6:00pm)16</v>
      </c>
      <c r="B5897" t="s">
        <v>73</v>
      </c>
      <c r="C5897" t="s">
        <v>44</v>
      </c>
      <c r="D5897" t="s">
        <v>172</v>
      </c>
      <c r="E5897" t="s">
        <v>189</v>
      </c>
      <c r="F5897" s="69" t="s">
        <v>208</v>
      </c>
      <c r="G5897" s="69" t="s">
        <v>208</v>
      </c>
      <c r="H5897" s="69" t="s">
        <v>208</v>
      </c>
      <c r="I5897" s="69" t="s">
        <v>208</v>
      </c>
      <c r="J5897" s="64">
        <v>1</v>
      </c>
    </row>
    <row r="5898" spans="1:10" x14ac:dyDescent="0.25">
      <c r="A5898" s="3" t="str">
        <f t="shared" si="92"/>
        <v>Net Energy Metered StatusNEM Customer8/27/2021 (5:00pm-6:00pm)17</v>
      </c>
      <c r="B5898" t="s">
        <v>73</v>
      </c>
      <c r="C5898" t="s">
        <v>44</v>
      </c>
      <c r="D5898" t="s">
        <v>172</v>
      </c>
      <c r="E5898" t="s">
        <v>190</v>
      </c>
      <c r="F5898" s="69" t="s">
        <v>208</v>
      </c>
      <c r="G5898" s="69" t="s">
        <v>208</v>
      </c>
      <c r="H5898" s="69" t="s">
        <v>208</v>
      </c>
      <c r="I5898" s="69" t="s">
        <v>208</v>
      </c>
      <c r="J5898" s="64">
        <v>1</v>
      </c>
    </row>
    <row r="5899" spans="1:10" x14ac:dyDescent="0.25">
      <c r="A5899" s="3" t="str">
        <f t="shared" si="92"/>
        <v>Net Energy Metered StatusNEM Customer8/27/2021 (5:00pm-6:00pm)18</v>
      </c>
      <c r="B5899" t="s">
        <v>73</v>
      </c>
      <c r="C5899" t="s">
        <v>44</v>
      </c>
      <c r="D5899" t="s">
        <v>172</v>
      </c>
      <c r="E5899" t="s">
        <v>191</v>
      </c>
      <c r="F5899" s="69" t="s">
        <v>208</v>
      </c>
      <c r="G5899" s="69" t="s">
        <v>208</v>
      </c>
      <c r="H5899" s="69" t="s">
        <v>208</v>
      </c>
      <c r="I5899" s="69" t="s">
        <v>208</v>
      </c>
      <c r="J5899" s="64">
        <v>1</v>
      </c>
    </row>
    <row r="5900" spans="1:10" x14ac:dyDescent="0.25">
      <c r="A5900" s="3" t="str">
        <f t="shared" si="92"/>
        <v>Net Energy Metered StatusNEM Customer8/27/2021 (5:00pm-6:00pm)19</v>
      </c>
      <c r="B5900" t="s">
        <v>73</v>
      </c>
      <c r="C5900" t="s">
        <v>44</v>
      </c>
      <c r="D5900" t="s">
        <v>172</v>
      </c>
      <c r="E5900" t="s">
        <v>192</v>
      </c>
      <c r="F5900" s="69" t="s">
        <v>208</v>
      </c>
      <c r="G5900" s="69" t="s">
        <v>208</v>
      </c>
      <c r="H5900" s="69" t="s">
        <v>208</v>
      </c>
      <c r="I5900" s="69" t="s">
        <v>208</v>
      </c>
      <c r="J5900" s="64">
        <v>1</v>
      </c>
    </row>
    <row r="5901" spans="1:10" x14ac:dyDescent="0.25">
      <c r="A5901" s="3" t="str">
        <f t="shared" si="92"/>
        <v>Net Energy Metered StatusNEM Customer8/27/2021 (5:00pm-6:00pm)20</v>
      </c>
      <c r="B5901" t="s">
        <v>73</v>
      </c>
      <c r="C5901" t="s">
        <v>44</v>
      </c>
      <c r="D5901" t="s">
        <v>172</v>
      </c>
      <c r="E5901" t="s">
        <v>193</v>
      </c>
      <c r="F5901" s="69" t="s">
        <v>208</v>
      </c>
      <c r="G5901" s="69" t="s">
        <v>208</v>
      </c>
      <c r="H5901" s="69" t="s">
        <v>208</v>
      </c>
      <c r="I5901" s="69" t="s">
        <v>208</v>
      </c>
      <c r="J5901" s="64">
        <v>1</v>
      </c>
    </row>
    <row r="5902" spans="1:10" x14ac:dyDescent="0.25">
      <c r="A5902" s="3" t="str">
        <f t="shared" si="92"/>
        <v>Net Energy Metered StatusNEM Customer8/27/2021 (5:00pm-6:00pm)21</v>
      </c>
      <c r="B5902" t="s">
        <v>73</v>
      </c>
      <c r="C5902" t="s">
        <v>44</v>
      </c>
      <c r="D5902" t="s">
        <v>172</v>
      </c>
      <c r="E5902" t="s">
        <v>194</v>
      </c>
      <c r="F5902" s="69" t="s">
        <v>208</v>
      </c>
      <c r="G5902" s="69" t="s">
        <v>208</v>
      </c>
      <c r="H5902" s="69" t="s">
        <v>208</v>
      </c>
      <c r="I5902" s="69" t="s">
        <v>208</v>
      </c>
      <c r="J5902" s="64">
        <v>1</v>
      </c>
    </row>
    <row r="5903" spans="1:10" x14ac:dyDescent="0.25">
      <c r="A5903" s="3" t="str">
        <f t="shared" si="92"/>
        <v>Net Energy Metered StatusNEM Customer8/27/2021 (5:00pm-6:00pm)22</v>
      </c>
      <c r="B5903" t="s">
        <v>73</v>
      </c>
      <c r="C5903" t="s">
        <v>44</v>
      </c>
      <c r="D5903" t="s">
        <v>172</v>
      </c>
      <c r="E5903" t="s">
        <v>195</v>
      </c>
      <c r="F5903" s="69" t="s">
        <v>208</v>
      </c>
      <c r="G5903" s="69" t="s">
        <v>208</v>
      </c>
      <c r="H5903" s="69" t="s">
        <v>208</v>
      </c>
      <c r="I5903" s="69" t="s">
        <v>208</v>
      </c>
      <c r="J5903" s="64">
        <v>1</v>
      </c>
    </row>
    <row r="5904" spans="1:10" x14ac:dyDescent="0.25">
      <c r="A5904" s="3" t="str">
        <f t="shared" si="92"/>
        <v>Net Energy Metered StatusNEM Customer8/27/2021 (5:00pm-6:00pm)23</v>
      </c>
      <c r="B5904" t="s">
        <v>73</v>
      </c>
      <c r="C5904" t="s">
        <v>44</v>
      </c>
      <c r="D5904" t="s">
        <v>172</v>
      </c>
      <c r="E5904" t="s">
        <v>196</v>
      </c>
      <c r="F5904" s="69" t="s">
        <v>208</v>
      </c>
      <c r="G5904" s="69" t="s">
        <v>208</v>
      </c>
      <c r="H5904" s="69" t="s">
        <v>208</v>
      </c>
      <c r="I5904" s="69" t="s">
        <v>208</v>
      </c>
      <c r="J5904" s="64">
        <v>1</v>
      </c>
    </row>
    <row r="5905" spans="1:10" x14ac:dyDescent="0.25">
      <c r="A5905" s="3" t="str">
        <f t="shared" si="92"/>
        <v>Net Energy Metered StatusNEM Customer8/27/2021 (5:00pm-6:00pm)24</v>
      </c>
      <c r="B5905" t="s">
        <v>73</v>
      </c>
      <c r="C5905" t="s">
        <v>44</v>
      </c>
      <c r="D5905" t="s">
        <v>172</v>
      </c>
      <c r="E5905" t="s">
        <v>197</v>
      </c>
      <c r="F5905" s="69" t="s">
        <v>208</v>
      </c>
      <c r="G5905" s="69" t="s">
        <v>208</v>
      </c>
      <c r="H5905" s="69" t="s">
        <v>208</v>
      </c>
      <c r="I5905" s="69" t="s">
        <v>208</v>
      </c>
      <c r="J5905" s="64">
        <v>1</v>
      </c>
    </row>
    <row r="5906" spans="1:10" x14ac:dyDescent="0.25">
      <c r="A5906" s="3" t="str">
        <f t="shared" si="92"/>
        <v>Net Energy Metered StatusNEM Customer9/9/2021 (3:58pm-5:00pm)1</v>
      </c>
      <c r="B5906" t="s">
        <v>73</v>
      </c>
      <c r="C5906" t="s">
        <v>44</v>
      </c>
      <c r="D5906" t="s">
        <v>173</v>
      </c>
      <c r="E5906" t="s">
        <v>174</v>
      </c>
      <c r="F5906" s="69" t="s">
        <v>208</v>
      </c>
      <c r="G5906" s="69" t="s">
        <v>208</v>
      </c>
      <c r="H5906" s="69" t="s">
        <v>208</v>
      </c>
      <c r="I5906" s="69" t="s">
        <v>208</v>
      </c>
      <c r="J5906" s="64">
        <v>1</v>
      </c>
    </row>
    <row r="5907" spans="1:10" x14ac:dyDescent="0.25">
      <c r="A5907" s="3" t="str">
        <f t="shared" si="92"/>
        <v>Net Energy Metered StatusNEM Customer9/9/2021 (3:58pm-5:00pm)2</v>
      </c>
      <c r="B5907" t="s">
        <v>73</v>
      </c>
      <c r="C5907" t="s">
        <v>44</v>
      </c>
      <c r="D5907" t="s">
        <v>173</v>
      </c>
      <c r="E5907" t="s">
        <v>175</v>
      </c>
      <c r="F5907" s="69" t="s">
        <v>208</v>
      </c>
      <c r="G5907" s="69" t="s">
        <v>208</v>
      </c>
      <c r="H5907" s="69" t="s">
        <v>208</v>
      </c>
      <c r="I5907" s="69" t="s">
        <v>208</v>
      </c>
      <c r="J5907" s="64">
        <v>1</v>
      </c>
    </row>
    <row r="5908" spans="1:10" x14ac:dyDescent="0.25">
      <c r="A5908" s="3" t="str">
        <f t="shared" si="92"/>
        <v>Net Energy Metered StatusNEM Customer9/9/2021 (3:58pm-5:00pm)3</v>
      </c>
      <c r="B5908" t="s">
        <v>73</v>
      </c>
      <c r="C5908" t="s">
        <v>44</v>
      </c>
      <c r="D5908" t="s">
        <v>173</v>
      </c>
      <c r="E5908" t="s">
        <v>176</v>
      </c>
      <c r="F5908" s="69" t="s">
        <v>208</v>
      </c>
      <c r="G5908" s="69" t="s">
        <v>208</v>
      </c>
      <c r="H5908" s="69" t="s">
        <v>208</v>
      </c>
      <c r="I5908" s="69" t="s">
        <v>208</v>
      </c>
      <c r="J5908" s="64">
        <v>1</v>
      </c>
    </row>
    <row r="5909" spans="1:10" x14ac:dyDescent="0.25">
      <c r="A5909" s="3" t="str">
        <f t="shared" si="92"/>
        <v>Net Energy Metered StatusNEM Customer9/9/2021 (3:58pm-5:00pm)4</v>
      </c>
      <c r="B5909" t="s">
        <v>73</v>
      </c>
      <c r="C5909" t="s">
        <v>44</v>
      </c>
      <c r="D5909" t="s">
        <v>173</v>
      </c>
      <c r="E5909" t="s">
        <v>177</v>
      </c>
      <c r="F5909" s="69" t="s">
        <v>208</v>
      </c>
      <c r="G5909" s="69" t="s">
        <v>208</v>
      </c>
      <c r="H5909" s="69" t="s">
        <v>208</v>
      </c>
      <c r="I5909" s="69" t="s">
        <v>208</v>
      </c>
      <c r="J5909" s="64">
        <v>1</v>
      </c>
    </row>
    <row r="5910" spans="1:10" x14ac:dyDescent="0.25">
      <c r="A5910" s="3" t="str">
        <f t="shared" si="92"/>
        <v>Net Energy Metered StatusNEM Customer9/9/2021 (3:58pm-5:00pm)5</v>
      </c>
      <c r="B5910" t="s">
        <v>73</v>
      </c>
      <c r="C5910" t="s">
        <v>44</v>
      </c>
      <c r="D5910" t="s">
        <v>173</v>
      </c>
      <c r="E5910" t="s">
        <v>178</v>
      </c>
      <c r="F5910" s="69" t="s">
        <v>208</v>
      </c>
      <c r="G5910" s="69" t="s">
        <v>208</v>
      </c>
      <c r="H5910" s="69" t="s">
        <v>208</v>
      </c>
      <c r="I5910" s="69" t="s">
        <v>208</v>
      </c>
      <c r="J5910" s="64">
        <v>1</v>
      </c>
    </row>
    <row r="5911" spans="1:10" x14ac:dyDescent="0.25">
      <c r="A5911" s="3" t="str">
        <f t="shared" si="92"/>
        <v>Net Energy Metered StatusNEM Customer9/9/2021 (3:58pm-5:00pm)6</v>
      </c>
      <c r="B5911" t="s">
        <v>73</v>
      </c>
      <c r="C5911" t="s">
        <v>44</v>
      </c>
      <c r="D5911" t="s">
        <v>173</v>
      </c>
      <c r="E5911" t="s">
        <v>179</v>
      </c>
      <c r="F5911" s="69" t="s">
        <v>208</v>
      </c>
      <c r="G5911" s="69" t="s">
        <v>208</v>
      </c>
      <c r="H5911" s="69" t="s">
        <v>208</v>
      </c>
      <c r="I5911" s="69" t="s">
        <v>208</v>
      </c>
      <c r="J5911" s="64">
        <v>1</v>
      </c>
    </row>
    <row r="5912" spans="1:10" x14ac:dyDescent="0.25">
      <c r="A5912" s="3" t="str">
        <f t="shared" si="92"/>
        <v>Net Energy Metered StatusNEM Customer9/9/2021 (3:58pm-5:00pm)7</v>
      </c>
      <c r="B5912" t="s">
        <v>73</v>
      </c>
      <c r="C5912" t="s">
        <v>44</v>
      </c>
      <c r="D5912" t="s">
        <v>173</v>
      </c>
      <c r="E5912" t="s">
        <v>180</v>
      </c>
      <c r="F5912" s="69" t="s">
        <v>208</v>
      </c>
      <c r="G5912" s="69" t="s">
        <v>208</v>
      </c>
      <c r="H5912" s="69" t="s">
        <v>208</v>
      </c>
      <c r="I5912" s="69" t="s">
        <v>208</v>
      </c>
      <c r="J5912" s="64">
        <v>1</v>
      </c>
    </row>
    <row r="5913" spans="1:10" x14ac:dyDescent="0.25">
      <c r="A5913" s="3" t="str">
        <f t="shared" si="92"/>
        <v>Net Energy Metered StatusNEM Customer9/9/2021 (3:58pm-5:00pm)8</v>
      </c>
      <c r="B5913" t="s">
        <v>73</v>
      </c>
      <c r="C5913" t="s">
        <v>44</v>
      </c>
      <c r="D5913" t="s">
        <v>173</v>
      </c>
      <c r="E5913" t="s">
        <v>181</v>
      </c>
      <c r="F5913" s="69" t="s">
        <v>208</v>
      </c>
      <c r="G5913" s="69" t="s">
        <v>208</v>
      </c>
      <c r="H5913" s="69" t="s">
        <v>208</v>
      </c>
      <c r="I5913" s="69" t="s">
        <v>208</v>
      </c>
      <c r="J5913" s="64">
        <v>1</v>
      </c>
    </row>
    <row r="5914" spans="1:10" x14ac:dyDescent="0.25">
      <c r="A5914" s="3" t="str">
        <f t="shared" si="92"/>
        <v>Net Energy Metered StatusNEM Customer9/9/2021 (3:58pm-5:00pm)9</v>
      </c>
      <c r="B5914" t="s">
        <v>73</v>
      </c>
      <c r="C5914" t="s">
        <v>44</v>
      </c>
      <c r="D5914" t="s">
        <v>173</v>
      </c>
      <c r="E5914" t="s">
        <v>182</v>
      </c>
      <c r="F5914" s="69" t="s">
        <v>208</v>
      </c>
      <c r="G5914" s="69" t="s">
        <v>208</v>
      </c>
      <c r="H5914" s="69" t="s">
        <v>208</v>
      </c>
      <c r="I5914" s="69" t="s">
        <v>208</v>
      </c>
      <c r="J5914" s="64">
        <v>1</v>
      </c>
    </row>
    <row r="5915" spans="1:10" x14ac:dyDescent="0.25">
      <c r="A5915" s="3" t="str">
        <f t="shared" si="92"/>
        <v>Net Energy Metered StatusNEM Customer9/9/2021 (3:58pm-5:00pm)10</v>
      </c>
      <c r="B5915" t="s">
        <v>73</v>
      </c>
      <c r="C5915" t="s">
        <v>44</v>
      </c>
      <c r="D5915" t="s">
        <v>173</v>
      </c>
      <c r="E5915" t="s">
        <v>183</v>
      </c>
      <c r="F5915" s="69" t="s">
        <v>208</v>
      </c>
      <c r="G5915" s="69" t="s">
        <v>208</v>
      </c>
      <c r="H5915" s="69" t="s">
        <v>208</v>
      </c>
      <c r="I5915" s="69" t="s">
        <v>208</v>
      </c>
      <c r="J5915" s="64">
        <v>1</v>
      </c>
    </row>
    <row r="5916" spans="1:10" x14ac:dyDescent="0.25">
      <c r="A5916" s="3" t="str">
        <f t="shared" si="92"/>
        <v>Net Energy Metered StatusNEM Customer9/9/2021 (3:58pm-5:00pm)11</v>
      </c>
      <c r="B5916" t="s">
        <v>73</v>
      </c>
      <c r="C5916" t="s">
        <v>44</v>
      </c>
      <c r="D5916" t="s">
        <v>173</v>
      </c>
      <c r="E5916" t="s">
        <v>184</v>
      </c>
      <c r="F5916" s="69" t="s">
        <v>208</v>
      </c>
      <c r="G5916" s="69" t="s">
        <v>208</v>
      </c>
      <c r="H5916" s="69" t="s">
        <v>208</v>
      </c>
      <c r="I5916" s="69" t="s">
        <v>208</v>
      </c>
      <c r="J5916" s="64">
        <v>1</v>
      </c>
    </row>
    <row r="5917" spans="1:10" x14ac:dyDescent="0.25">
      <c r="A5917" s="3" t="str">
        <f t="shared" si="92"/>
        <v>Net Energy Metered StatusNEM Customer9/9/2021 (3:58pm-5:00pm)12</v>
      </c>
      <c r="B5917" t="s">
        <v>73</v>
      </c>
      <c r="C5917" t="s">
        <v>44</v>
      </c>
      <c r="D5917" t="s">
        <v>173</v>
      </c>
      <c r="E5917" t="s">
        <v>185</v>
      </c>
      <c r="F5917" s="69" t="s">
        <v>208</v>
      </c>
      <c r="G5917" s="69" t="s">
        <v>208</v>
      </c>
      <c r="H5917" s="69" t="s">
        <v>208</v>
      </c>
      <c r="I5917" s="69" t="s">
        <v>208</v>
      </c>
      <c r="J5917" s="64">
        <v>1</v>
      </c>
    </row>
    <row r="5918" spans="1:10" x14ac:dyDescent="0.25">
      <c r="A5918" s="3" t="str">
        <f t="shared" si="92"/>
        <v>Net Energy Metered StatusNEM Customer9/9/2021 (3:58pm-5:00pm)13</v>
      </c>
      <c r="B5918" t="s">
        <v>73</v>
      </c>
      <c r="C5918" t="s">
        <v>44</v>
      </c>
      <c r="D5918" t="s">
        <v>173</v>
      </c>
      <c r="E5918" t="s">
        <v>186</v>
      </c>
      <c r="F5918" s="69" t="s">
        <v>208</v>
      </c>
      <c r="G5918" s="69" t="s">
        <v>208</v>
      </c>
      <c r="H5918" s="69" t="s">
        <v>208</v>
      </c>
      <c r="I5918" s="69" t="s">
        <v>208</v>
      </c>
      <c r="J5918" s="64">
        <v>1</v>
      </c>
    </row>
    <row r="5919" spans="1:10" x14ac:dyDescent="0.25">
      <c r="A5919" s="3" t="str">
        <f t="shared" si="92"/>
        <v>Net Energy Metered StatusNEM Customer9/9/2021 (3:58pm-5:00pm)14</v>
      </c>
      <c r="B5919" t="s">
        <v>73</v>
      </c>
      <c r="C5919" t="s">
        <v>44</v>
      </c>
      <c r="D5919" t="s">
        <v>173</v>
      </c>
      <c r="E5919" t="s">
        <v>187</v>
      </c>
      <c r="F5919" s="69" t="s">
        <v>208</v>
      </c>
      <c r="G5919" s="69" t="s">
        <v>208</v>
      </c>
      <c r="H5919" s="69" t="s">
        <v>208</v>
      </c>
      <c r="I5919" s="69" t="s">
        <v>208</v>
      </c>
      <c r="J5919" s="64">
        <v>1</v>
      </c>
    </row>
    <row r="5920" spans="1:10" x14ac:dyDescent="0.25">
      <c r="A5920" s="3" t="str">
        <f t="shared" si="92"/>
        <v>Net Energy Metered StatusNEM Customer9/9/2021 (3:58pm-5:00pm)15</v>
      </c>
      <c r="B5920" t="s">
        <v>73</v>
      </c>
      <c r="C5920" t="s">
        <v>44</v>
      </c>
      <c r="D5920" t="s">
        <v>173</v>
      </c>
      <c r="E5920" t="s">
        <v>188</v>
      </c>
      <c r="F5920" s="69" t="s">
        <v>208</v>
      </c>
      <c r="G5920" s="69" t="s">
        <v>208</v>
      </c>
      <c r="H5920" s="69" t="s">
        <v>208</v>
      </c>
      <c r="I5920" s="69" t="s">
        <v>208</v>
      </c>
      <c r="J5920" s="64">
        <v>1</v>
      </c>
    </row>
    <row r="5921" spans="1:10" x14ac:dyDescent="0.25">
      <c r="A5921" s="3" t="str">
        <f t="shared" si="92"/>
        <v>Net Energy Metered StatusNEM Customer9/9/2021 (3:58pm-5:00pm)16</v>
      </c>
      <c r="B5921" t="s">
        <v>73</v>
      </c>
      <c r="C5921" t="s">
        <v>44</v>
      </c>
      <c r="D5921" t="s">
        <v>173</v>
      </c>
      <c r="E5921" t="s">
        <v>189</v>
      </c>
      <c r="F5921" s="69" t="s">
        <v>208</v>
      </c>
      <c r="G5921" s="69" t="s">
        <v>208</v>
      </c>
      <c r="H5921" s="69" t="s">
        <v>208</v>
      </c>
      <c r="I5921" s="69" t="s">
        <v>208</v>
      </c>
      <c r="J5921" s="64">
        <v>1</v>
      </c>
    </row>
    <row r="5922" spans="1:10" x14ac:dyDescent="0.25">
      <c r="A5922" s="3" t="str">
        <f t="shared" si="92"/>
        <v>Net Energy Metered StatusNEM Customer9/9/2021 (3:58pm-5:00pm)17</v>
      </c>
      <c r="B5922" t="s">
        <v>73</v>
      </c>
      <c r="C5922" t="s">
        <v>44</v>
      </c>
      <c r="D5922" t="s">
        <v>173</v>
      </c>
      <c r="E5922" t="s">
        <v>190</v>
      </c>
      <c r="F5922" s="69" t="s">
        <v>208</v>
      </c>
      <c r="G5922" s="69" t="s">
        <v>208</v>
      </c>
      <c r="H5922" s="69" t="s">
        <v>208</v>
      </c>
      <c r="I5922" s="69" t="s">
        <v>208</v>
      </c>
      <c r="J5922" s="64">
        <v>1</v>
      </c>
    </row>
    <row r="5923" spans="1:10" x14ac:dyDescent="0.25">
      <c r="A5923" s="3" t="str">
        <f t="shared" si="92"/>
        <v>Net Energy Metered StatusNEM Customer9/9/2021 (3:58pm-5:00pm)18</v>
      </c>
      <c r="B5923" t="s">
        <v>73</v>
      </c>
      <c r="C5923" t="s">
        <v>44</v>
      </c>
      <c r="D5923" t="s">
        <v>173</v>
      </c>
      <c r="E5923" t="s">
        <v>191</v>
      </c>
      <c r="F5923" s="69" t="s">
        <v>208</v>
      </c>
      <c r="G5923" s="69" t="s">
        <v>208</v>
      </c>
      <c r="H5923" s="69" t="s">
        <v>208</v>
      </c>
      <c r="I5923" s="69" t="s">
        <v>208</v>
      </c>
      <c r="J5923" s="64">
        <v>1</v>
      </c>
    </row>
    <row r="5924" spans="1:10" x14ac:dyDescent="0.25">
      <c r="A5924" s="3" t="str">
        <f t="shared" si="92"/>
        <v>Net Energy Metered StatusNEM Customer9/9/2021 (3:58pm-5:00pm)19</v>
      </c>
      <c r="B5924" t="s">
        <v>73</v>
      </c>
      <c r="C5924" t="s">
        <v>44</v>
      </c>
      <c r="D5924" t="s">
        <v>173</v>
      </c>
      <c r="E5924" t="s">
        <v>192</v>
      </c>
      <c r="F5924" s="69" t="s">
        <v>208</v>
      </c>
      <c r="G5924" s="69" t="s">
        <v>208</v>
      </c>
      <c r="H5924" s="69" t="s">
        <v>208</v>
      </c>
      <c r="I5924" s="69" t="s">
        <v>208</v>
      </c>
      <c r="J5924" s="64">
        <v>1</v>
      </c>
    </row>
    <row r="5925" spans="1:10" x14ac:dyDescent="0.25">
      <c r="A5925" s="3" t="str">
        <f t="shared" si="92"/>
        <v>Net Energy Metered StatusNEM Customer9/9/2021 (3:58pm-5:00pm)20</v>
      </c>
      <c r="B5925" t="s">
        <v>73</v>
      </c>
      <c r="C5925" t="s">
        <v>44</v>
      </c>
      <c r="D5925" t="s">
        <v>173</v>
      </c>
      <c r="E5925" t="s">
        <v>193</v>
      </c>
      <c r="F5925" s="69" t="s">
        <v>208</v>
      </c>
      <c r="G5925" s="69" t="s">
        <v>208</v>
      </c>
      <c r="H5925" s="69" t="s">
        <v>208</v>
      </c>
      <c r="I5925" s="69" t="s">
        <v>208</v>
      </c>
      <c r="J5925" s="64">
        <v>1</v>
      </c>
    </row>
    <row r="5926" spans="1:10" x14ac:dyDescent="0.25">
      <c r="A5926" s="3" t="str">
        <f t="shared" si="92"/>
        <v>Net Energy Metered StatusNEM Customer9/9/2021 (3:58pm-5:00pm)21</v>
      </c>
      <c r="B5926" t="s">
        <v>73</v>
      </c>
      <c r="C5926" t="s">
        <v>44</v>
      </c>
      <c r="D5926" t="s">
        <v>173</v>
      </c>
      <c r="E5926" t="s">
        <v>194</v>
      </c>
      <c r="F5926" s="69" t="s">
        <v>208</v>
      </c>
      <c r="G5926" s="69" t="s">
        <v>208</v>
      </c>
      <c r="H5926" s="69" t="s">
        <v>208</v>
      </c>
      <c r="I5926" s="69" t="s">
        <v>208</v>
      </c>
      <c r="J5926" s="64">
        <v>1</v>
      </c>
    </row>
    <row r="5927" spans="1:10" x14ac:dyDescent="0.25">
      <c r="A5927" s="3" t="str">
        <f t="shared" si="92"/>
        <v>Net Energy Metered StatusNEM Customer9/9/2021 (3:58pm-5:00pm)22</v>
      </c>
      <c r="B5927" t="s">
        <v>73</v>
      </c>
      <c r="C5927" t="s">
        <v>44</v>
      </c>
      <c r="D5927" t="s">
        <v>173</v>
      </c>
      <c r="E5927" t="s">
        <v>195</v>
      </c>
      <c r="F5927" s="69" t="s">
        <v>208</v>
      </c>
      <c r="G5927" s="69" t="s">
        <v>208</v>
      </c>
      <c r="H5927" s="69" t="s">
        <v>208</v>
      </c>
      <c r="I5927" s="69" t="s">
        <v>208</v>
      </c>
      <c r="J5927" s="64">
        <v>1</v>
      </c>
    </row>
    <row r="5928" spans="1:10" x14ac:dyDescent="0.25">
      <c r="A5928" s="3" t="str">
        <f t="shared" si="92"/>
        <v>Net Energy Metered StatusNEM Customer9/9/2021 (3:58pm-5:00pm)23</v>
      </c>
      <c r="B5928" t="s">
        <v>73</v>
      </c>
      <c r="C5928" t="s">
        <v>44</v>
      </c>
      <c r="D5928" t="s">
        <v>173</v>
      </c>
      <c r="E5928" t="s">
        <v>196</v>
      </c>
      <c r="F5928" s="69" t="s">
        <v>208</v>
      </c>
      <c r="G5928" s="69" t="s">
        <v>208</v>
      </c>
      <c r="H5928" s="69" t="s">
        <v>208</v>
      </c>
      <c r="I5928" s="69" t="s">
        <v>208</v>
      </c>
      <c r="J5928" s="64">
        <v>1</v>
      </c>
    </row>
    <row r="5929" spans="1:10" x14ac:dyDescent="0.25">
      <c r="A5929" s="3" t="str">
        <f t="shared" si="92"/>
        <v>Net Energy Metered StatusNEM Customer9/9/2021 (3:58pm-5:00pm)24</v>
      </c>
      <c r="B5929" t="s">
        <v>73</v>
      </c>
      <c r="C5929" t="s">
        <v>44</v>
      </c>
      <c r="D5929" t="s">
        <v>173</v>
      </c>
      <c r="E5929" t="s">
        <v>197</v>
      </c>
      <c r="F5929" s="69" t="s">
        <v>208</v>
      </c>
      <c r="G5929" s="69" t="s">
        <v>208</v>
      </c>
      <c r="H5929" s="69" t="s">
        <v>208</v>
      </c>
      <c r="I5929" s="69" t="s">
        <v>208</v>
      </c>
      <c r="J5929" s="64">
        <v>1</v>
      </c>
    </row>
    <row r="5930" spans="1:10" x14ac:dyDescent="0.25">
      <c r="A5930" s="3" t="str">
        <f t="shared" si="92"/>
        <v>Net Energy Metered StatusNEM CustomerAverage Event Day (5:00pm-6:00pm)1</v>
      </c>
      <c r="B5930" t="s">
        <v>73</v>
      </c>
      <c r="C5930" t="s">
        <v>44</v>
      </c>
      <c r="D5930" t="s">
        <v>167</v>
      </c>
      <c r="E5930" t="s">
        <v>174</v>
      </c>
      <c r="F5930" s="69" t="s">
        <v>208</v>
      </c>
      <c r="G5930" s="69" t="s">
        <v>208</v>
      </c>
      <c r="H5930" s="69" t="s">
        <v>208</v>
      </c>
      <c r="I5930" s="69" t="s">
        <v>208</v>
      </c>
      <c r="J5930" s="64">
        <v>1</v>
      </c>
    </row>
    <row r="5931" spans="1:10" x14ac:dyDescent="0.25">
      <c r="A5931" s="3" t="str">
        <f t="shared" si="92"/>
        <v>Net Energy Metered StatusNEM CustomerAverage Event Day (5:00pm-6:00pm)2</v>
      </c>
      <c r="B5931" t="s">
        <v>73</v>
      </c>
      <c r="C5931" t="s">
        <v>44</v>
      </c>
      <c r="D5931" t="s">
        <v>167</v>
      </c>
      <c r="E5931" t="s">
        <v>175</v>
      </c>
      <c r="F5931" s="69" t="s">
        <v>208</v>
      </c>
      <c r="G5931" s="69" t="s">
        <v>208</v>
      </c>
      <c r="H5931" s="69" t="s">
        <v>208</v>
      </c>
      <c r="I5931" s="69" t="s">
        <v>208</v>
      </c>
      <c r="J5931" s="64">
        <v>1</v>
      </c>
    </row>
    <row r="5932" spans="1:10" x14ac:dyDescent="0.25">
      <c r="A5932" s="3" t="str">
        <f t="shared" si="92"/>
        <v>Net Energy Metered StatusNEM CustomerAverage Event Day (5:00pm-6:00pm)3</v>
      </c>
      <c r="B5932" t="s">
        <v>73</v>
      </c>
      <c r="C5932" t="s">
        <v>44</v>
      </c>
      <c r="D5932" t="s">
        <v>167</v>
      </c>
      <c r="E5932" t="s">
        <v>176</v>
      </c>
      <c r="F5932" s="69" t="s">
        <v>208</v>
      </c>
      <c r="G5932" s="69" t="s">
        <v>208</v>
      </c>
      <c r="H5932" s="69" t="s">
        <v>208</v>
      </c>
      <c r="I5932" s="69" t="s">
        <v>208</v>
      </c>
      <c r="J5932" s="64">
        <v>1</v>
      </c>
    </row>
    <row r="5933" spans="1:10" x14ac:dyDescent="0.25">
      <c r="A5933" s="3" t="str">
        <f t="shared" si="92"/>
        <v>Net Energy Metered StatusNEM CustomerAverage Event Day (5:00pm-6:00pm)4</v>
      </c>
      <c r="B5933" t="s">
        <v>73</v>
      </c>
      <c r="C5933" t="s">
        <v>44</v>
      </c>
      <c r="D5933" t="s">
        <v>167</v>
      </c>
      <c r="E5933" t="s">
        <v>177</v>
      </c>
      <c r="F5933" s="69" t="s">
        <v>208</v>
      </c>
      <c r="G5933" s="69" t="s">
        <v>208</v>
      </c>
      <c r="H5933" s="69" t="s">
        <v>208</v>
      </c>
      <c r="I5933" s="69" t="s">
        <v>208</v>
      </c>
      <c r="J5933" s="64">
        <v>1</v>
      </c>
    </row>
    <row r="5934" spans="1:10" x14ac:dyDescent="0.25">
      <c r="A5934" s="3" t="str">
        <f t="shared" si="92"/>
        <v>Net Energy Metered StatusNEM CustomerAverage Event Day (5:00pm-6:00pm)5</v>
      </c>
      <c r="B5934" t="s">
        <v>73</v>
      </c>
      <c r="C5934" t="s">
        <v>44</v>
      </c>
      <c r="D5934" t="s">
        <v>167</v>
      </c>
      <c r="E5934" t="s">
        <v>178</v>
      </c>
      <c r="F5934" s="69" t="s">
        <v>208</v>
      </c>
      <c r="G5934" s="69" t="s">
        <v>208</v>
      </c>
      <c r="H5934" s="69" t="s">
        <v>208</v>
      </c>
      <c r="I5934" s="69" t="s">
        <v>208</v>
      </c>
      <c r="J5934" s="64">
        <v>1</v>
      </c>
    </row>
    <row r="5935" spans="1:10" x14ac:dyDescent="0.25">
      <c r="A5935" s="3" t="str">
        <f t="shared" si="92"/>
        <v>Net Energy Metered StatusNEM CustomerAverage Event Day (5:00pm-6:00pm)6</v>
      </c>
      <c r="B5935" t="s">
        <v>73</v>
      </c>
      <c r="C5935" t="s">
        <v>44</v>
      </c>
      <c r="D5935" t="s">
        <v>167</v>
      </c>
      <c r="E5935" t="s">
        <v>179</v>
      </c>
      <c r="F5935" s="69" t="s">
        <v>208</v>
      </c>
      <c r="G5935" s="69" t="s">
        <v>208</v>
      </c>
      <c r="H5935" s="69" t="s">
        <v>208</v>
      </c>
      <c r="I5935" s="69" t="s">
        <v>208</v>
      </c>
      <c r="J5935" s="64">
        <v>1</v>
      </c>
    </row>
    <row r="5936" spans="1:10" x14ac:dyDescent="0.25">
      <c r="A5936" s="3" t="str">
        <f t="shared" si="92"/>
        <v>Net Energy Metered StatusNEM CustomerAverage Event Day (5:00pm-6:00pm)7</v>
      </c>
      <c r="B5936" t="s">
        <v>73</v>
      </c>
      <c r="C5936" t="s">
        <v>44</v>
      </c>
      <c r="D5936" t="s">
        <v>167</v>
      </c>
      <c r="E5936" t="s">
        <v>180</v>
      </c>
      <c r="F5936" s="69" t="s">
        <v>208</v>
      </c>
      <c r="G5936" s="69" t="s">
        <v>208</v>
      </c>
      <c r="H5936" s="69" t="s">
        <v>208</v>
      </c>
      <c r="I5936" s="69" t="s">
        <v>208</v>
      </c>
      <c r="J5936" s="64">
        <v>1</v>
      </c>
    </row>
    <row r="5937" spans="1:10" x14ac:dyDescent="0.25">
      <c r="A5937" s="3" t="str">
        <f t="shared" si="92"/>
        <v>Net Energy Metered StatusNEM CustomerAverage Event Day (5:00pm-6:00pm)8</v>
      </c>
      <c r="B5937" t="s">
        <v>73</v>
      </c>
      <c r="C5937" t="s">
        <v>44</v>
      </c>
      <c r="D5937" t="s">
        <v>167</v>
      </c>
      <c r="E5937" t="s">
        <v>181</v>
      </c>
      <c r="F5937" s="69" t="s">
        <v>208</v>
      </c>
      <c r="G5937" s="69" t="s">
        <v>208</v>
      </c>
      <c r="H5937" s="69" t="s">
        <v>208</v>
      </c>
      <c r="I5937" s="69" t="s">
        <v>208</v>
      </c>
      <c r="J5937" s="64">
        <v>1</v>
      </c>
    </row>
    <row r="5938" spans="1:10" x14ac:dyDescent="0.25">
      <c r="A5938" s="3" t="str">
        <f t="shared" si="92"/>
        <v>Net Energy Metered StatusNEM CustomerAverage Event Day (5:00pm-6:00pm)9</v>
      </c>
      <c r="B5938" t="s">
        <v>73</v>
      </c>
      <c r="C5938" t="s">
        <v>44</v>
      </c>
      <c r="D5938" t="s">
        <v>167</v>
      </c>
      <c r="E5938" t="s">
        <v>182</v>
      </c>
      <c r="F5938" s="69" t="s">
        <v>208</v>
      </c>
      <c r="G5938" s="69" t="s">
        <v>208</v>
      </c>
      <c r="H5938" s="69" t="s">
        <v>208</v>
      </c>
      <c r="I5938" s="69" t="s">
        <v>208</v>
      </c>
      <c r="J5938" s="64">
        <v>1</v>
      </c>
    </row>
    <row r="5939" spans="1:10" x14ac:dyDescent="0.25">
      <c r="A5939" s="3" t="str">
        <f t="shared" si="92"/>
        <v>Net Energy Metered StatusNEM CustomerAverage Event Day (5:00pm-6:00pm)10</v>
      </c>
      <c r="B5939" t="s">
        <v>73</v>
      </c>
      <c r="C5939" t="s">
        <v>44</v>
      </c>
      <c r="D5939" t="s">
        <v>167</v>
      </c>
      <c r="E5939" t="s">
        <v>183</v>
      </c>
      <c r="F5939" s="69" t="s">
        <v>208</v>
      </c>
      <c r="G5939" s="69" t="s">
        <v>208</v>
      </c>
      <c r="H5939" s="69" t="s">
        <v>208</v>
      </c>
      <c r="I5939" s="69" t="s">
        <v>208</v>
      </c>
      <c r="J5939" s="64">
        <v>1</v>
      </c>
    </row>
    <row r="5940" spans="1:10" x14ac:dyDescent="0.25">
      <c r="A5940" s="3" t="str">
        <f t="shared" si="92"/>
        <v>Net Energy Metered StatusNEM CustomerAverage Event Day (5:00pm-6:00pm)11</v>
      </c>
      <c r="B5940" t="s">
        <v>73</v>
      </c>
      <c r="C5940" t="s">
        <v>44</v>
      </c>
      <c r="D5940" t="s">
        <v>167</v>
      </c>
      <c r="E5940" t="s">
        <v>184</v>
      </c>
      <c r="F5940" s="69" t="s">
        <v>208</v>
      </c>
      <c r="G5940" s="69" t="s">
        <v>208</v>
      </c>
      <c r="H5940" s="69" t="s">
        <v>208</v>
      </c>
      <c r="I5940" s="69" t="s">
        <v>208</v>
      </c>
      <c r="J5940" s="64">
        <v>1</v>
      </c>
    </row>
    <row r="5941" spans="1:10" x14ac:dyDescent="0.25">
      <c r="A5941" s="3" t="str">
        <f t="shared" si="92"/>
        <v>Net Energy Metered StatusNEM CustomerAverage Event Day (5:00pm-6:00pm)12</v>
      </c>
      <c r="B5941" t="s">
        <v>73</v>
      </c>
      <c r="C5941" t="s">
        <v>44</v>
      </c>
      <c r="D5941" t="s">
        <v>167</v>
      </c>
      <c r="E5941" t="s">
        <v>185</v>
      </c>
      <c r="F5941" s="69" t="s">
        <v>208</v>
      </c>
      <c r="G5941" s="69" t="s">
        <v>208</v>
      </c>
      <c r="H5941" s="69" t="s">
        <v>208</v>
      </c>
      <c r="I5941" s="69" t="s">
        <v>208</v>
      </c>
      <c r="J5941" s="64">
        <v>1</v>
      </c>
    </row>
    <row r="5942" spans="1:10" x14ac:dyDescent="0.25">
      <c r="A5942" s="3" t="str">
        <f t="shared" si="92"/>
        <v>Net Energy Metered StatusNEM CustomerAverage Event Day (5:00pm-6:00pm)13</v>
      </c>
      <c r="B5942" t="s">
        <v>73</v>
      </c>
      <c r="C5942" t="s">
        <v>44</v>
      </c>
      <c r="D5942" t="s">
        <v>167</v>
      </c>
      <c r="E5942" t="s">
        <v>186</v>
      </c>
      <c r="F5942" s="69" t="s">
        <v>208</v>
      </c>
      <c r="G5942" s="69" t="s">
        <v>208</v>
      </c>
      <c r="H5942" s="69" t="s">
        <v>208</v>
      </c>
      <c r="I5942" s="69" t="s">
        <v>208</v>
      </c>
      <c r="J5942" s="64">
        <v>1</v>
      </c>
    </row>
    <row r="5943" spans="1:10" x14ac:dyDescent="0.25">
      <c r="A5943" s="3" t="str">
        <f t="shared" si="92"/>
        <v>Net Energy Metered StatusNEM CustomerAverage Event Day (5:00pm-6:00pm)14</v>
      </c>
      <c r="B5943" t="s">
        <v>73</v>
      </c>
      <c r="C5943" t="s">
        <v>44</v>
      </c>
      <c r="D5943" t="s">
        <v>167</v>
      </c>
      <c r="E5943" t="s">
        <v>187</v>
      </c>
      <c r="F5943" s="69" t="s">
        <v>208</v>
      </c>
      <c r="G5943" s="69" t="s">
        <v>208</v>
      </c>
      <c r="H5943" s="69" t="s">
        <v>208</v>
      </c>
      <c r="I5943" s="69" t="s">
        <v>208</v>
      </c>
      <c r="J5943" s="64">
        <v>1</v>
      </c>
    </row>
    <row r="5944" spans="1:10" x14ac:dyDescent="0.25">
      <c r="A5944" s="3" t="str">
        <f t="shared" si="92"/>
        <v>Net Energy Metered StatusNEM CustomerAverage Event Day (5:00pm-6:00pm)15</v>
      </c>
      <c r="B5944" t="s">
        <v>73</v>
      </c>
      <c r="C5944" t="s">
        <v>44</v>
      </c>
      <c r="D5944" t="s">
        <v>167</v>
      </c>
      <c r="E5944" t="s">
        <v>188</v>
      </c>
      <c r="F5944" s="69" t="s">
        <v>208</v>
      </c>
      <c r="G5944" s="69" t="s">
        <v>208</v>
      </c>
      <c r="H5944" s="69" t="s">
        <v>208</v>
      </c>
      <c r="I5944" s="69" t="s">
        <v>208</v>
      </c>
      <c r="J5944" s="64">
        <v>1</v>
      </c>
    </row>
    <row r="5945" spans="1:10" x14ac:dyDescent="0.25">
      <c r="A5945" s="3" t="str">
        <f t="shared" si="92"/>
        <v>Net Energy Metered StatusNEM CustomerAverage Event Day (5:00pm-6:00pm)16</v>
      </c>
      <c r="B5945" t="s">
        <v>73</v>
      </c>
      <c r="C5945" t="s">
        <v>44</v>
      </c>
      <c r="D5945" t="s">
        <v>167</v>
      </c>
      <c r="E5945" t="s">
        <v>189</v>
      </c>
      <c r="F5945" s="69" t="s">
        <v>208</v>
      </c>
      <c r="G5945" s="69" t="s">
        <v>208</v>
      </c>
      <c r="H5945" s="69" t="s">
        <v>208</v>
      </c>
      <c r="I5945" s="69" t="s">
        <v>208</v>
      </c>
      <c r="J5945" s="64">
        <v>1</v>
      </c>
    </row>
    <row r="5946" spans="1:10" x14ac:dyDescent="0.25">
      <c r="A5946" s="3" t="str">
        <f t="shared" si="92"/>
        <v>Net Energy Metered StatusNEM CustomerAverage Event Day (5:00pm-6:00pm)17</v>
      </c>
      <c r="B5946" t="s">
        <v>73</v>
      </c>
      <c r="C5946" t="s">
        <v>44</v>
      </c>
      <c r="D5946" t="s">
        <v>167</v>
      </c>
      <c r="E5946" t="s">
        <v>190</v>
      </c>
      <c r="F5946" s="69" t="s">
        <v>208</v>
      </c>
      <c r="G5946" s="69" t="s">
        <v>208</v>
      </c>
      <c r="H5946" s="69" t="s">
        <v>208</v>
      </c>
      <c r="I5946" s="69" t="s">
        <v>208</v>
      </c>
      <c r="J5946" s="64">
        <v>1</v>
      </c>
    </row>
    <row r="5947" spans="1:10" x14ac:dyDescent="0.25">
      <c r="A5947" s="3" t="str">
        <f t="shared" si="92"/>
        <v>Net Energy Metered StatusNEM CustomerAverage Event Day (5:00pm-6:00pm)18</v>
      </c>
      <c r="B5947" t="s">
        <v>73</v>
      </c>
      <c r="C5947" t="s">
        <v>44</v>
      </c>
      <c r="D5947" t="s">
        <v>167</v>
      </c>
      <c r="E5947" t="s">
        <v>191</v>
      </c>
      <c r="F5947" s="69" t="s">
        <v>208</v>
      </c>
      <c r="G5947" s="69" t="s">
        <v>208</v>
      </c>
      <c r="H5947" s="69" t="s">
        <v>208</v>
      </c>
      <c r="I5947" s="69" t="s">
        <v>208</v>
      </c>
      <c r="J5947" s="64">
        <v>1</v>
      </c>
    </row>
    <row r="5948" spans="1:10" x14ac:dyDescent="0.25">
      <c r="A5948" s="3" t="str">
        <f t="shared" si="92"/>
        <v>Net Energy Metered StatusNEM CustomerAverage Event Day (5:00pm-6:00pm)19</v>
      </c>
      <c r="B5948" t="s">
        <v>73</v>
      </c>
      <c r="C5948" t="s">
        <v>44</v>
      </c>
      <c r="D5948" t="s">
        <v>167</v>
      </c>
      <c r="E5948" t="s">
        <v>192</v>
      </c>
      <c r="F5948" s="69" t="s">
        <v>208</v>
      </c>
      <c r="G5948" s="69" t="s">
        <v>208</v>
      </c>
      <c r="H5948" s="69" t="s">
        <v>208</v>
      </c>
      <c r="I5948" s="69" t="s">
        <v>208</v>
      </c>
      <c r="J5948" s="64">
        <v>1</v>
      </c>
    </row>
    <row r="5949" spans="1:10" x14ac:dyDescent="0.25">
      <c r="A5949" s="3" t="str">
        <f t="shared" si="92"/>
        <v>Net Energy Metered StatusNEM CustomerAverage Event Day (5:00pm-6:00pm)20</v>
      </c>
      <c r="B5949" t="s">
        <v>73</v>
      </c>
      <c r="C5949" t="s">
        <v>44</v>
      </c>
      <c r="D5949" t="s">
        <v>167</v>
      </c>
      <c r="E5949" t="s">
        <v>193</v>
      </c>
      <c r="F5949" s="69" t="s">
        <v>208</v>
      </c>
      <c r="G5949" s="69" t="s">
        <v>208</v>
      </c>
      <c r="H5949" s="69" t="s">
        <v>208</v>
      </c>
      <c r="I5949" s="69" t="s">
        <v>208</v>
      </c>
      <c r="J5949" s="64">
        <v>1</v>
      </c>
    </row>
    <row r="5950" spans="1:10" x14ac:dyDescent="0.25">
      <c r="A5950" s="3" t="str">
        <f t="shared" si="92"/>
        <v>Net Energy Metered StatusNEM CustomerAverage Event Day (5:00pm-6:00pm)21</v>
      </c>
      <c r="B5950" t="s">
        <v>73</v>
      </c>
      <c r="C5950" t="s">
        <v>44</v>
      </c>
      <c r="D5950" t="s">
        <v>167</v>
      </c>
      <c r="E5950" t="s">
        <v>194</v>
      </c>
      <c r="F5950" s="69" t="s">
        <v>208</v>
      </c>
      <c r="G5950" s="69" t="s">
        <v>208</v>
      </c>
      <c r="H5950" s="69" t="s">
        <v>208</v>
      </c>
      <c r="I5950" s="69" t="s">
        <v>208</v>
      </c>
      <c r="J5950" s="64">
        <v>1</v>
      </c>
    </row>
    <row r="5951" spans="1:10" x14ac:dyDescent="0.25">
      <c r="A5951" s="3" t="str">
        <f t="shared" si="92"/>
        <v>Net Energy Metered StatusNEM CustomerAverage Event Day (5:00pm-6:00pm)22</v>
      </c>
      <c r="B5951" t="s">
        <v>73</v>
      </c>
      <c r="C5951" t="s">
        <v>44</v>
      </c>
      <c r="D5951" t="s">
        <v>167</v>
      </c>
      <c r="E5951" t="s">
        <v>195</v>
      </c>
      <c r="F5951" s="69" t="s">
        <v>208</v>
      </c>
      <c r="G5951" s="69" t="s">
        <v>208</v>
      </c>
      <c r="H5951" s="69" t="s">
        <v>208</v>
      </c>
      <c r="I5951" s="69" t="s">
        <v>208</v>
      </c>
      <c r="J5951" s="64">
        <v>1</v>
      </c>
    </row>
    <row r="5952" spans="1:10" x14ac:dyDescent="0.25">
      <c r="A5952" s="3" t="str">
        <f t="shared" si="92"/>
        <v>Net Energy Metered StatusNEM CustomerAverage Event Day (5:00pm-6:00pm)23</v>
      </c>
      <c r="B5952" t="s">
        <v>73</v>
      </c>
      <c r="C5952" t="s">
        <v>44</v>
      </c>
      <c r="D5952" t="s">
        <v>167</v>
      </c>
      <c r="E5952" t="s">
        <v>196</v>
      </c>
      <c r="F5952" s="69" t="s">
        <v>208</v>
      </c>
      <c r="G5952" s="69" t="s">
        <v>208</v>
      </c>
      <c r="H5952" s="69" t="s">
        <v>208</v>
      </c>
      <c r="I5952" s="69" t="s">
        <v>208</v>
      </c>
      <c r="J5952" s="64">
        <v>1</v>
      </c>
    </row>
    <row r="5953" spans="1:10" x14ac:dyDescent="0.25">
      <c r="A5953" s="3" t="str">
        <f t="shared" si="92"/>
        <v>Net Energy Metered StatusNEM CustomerAverage Event Day (5:00pm-6:00pm)24</v>
      </c>
      <c r="B5953" t="s">
        <v>73</v>
      </c>
      <c r="C5953" t="s">
        <v>44</v>
      </c>
      <c r="D5953" t="s">
        <v>167</v>
      </c>
      <c r="E5953" t="s">
        <v>197</v>
      </c>
      <c r="F5953" s="69" t="s">
        <v>208</v>
      </c>
      <c r="G5953" s="69" t="s">
        <v>208</v>
      </c>
      <c r="H5953" s="69" t="s">
        <v>208</v>
      </c>
      <c r="I5953" s="69" t="s">
        <v>208</v>
      </c>
      <c r="J5953" s="64">
        <v>1</v>
      </c>
    </row>
    <row r="5954" spans="1:10" x14ac:dyDescent="0.25">
      <c r="A5954" s="3" t="str">
        <f t="shared" si="92"/>
        <v>Net Energy Metered StatusNon-NEM Customer10/14/2020 (6:00pm-7:00pm)1</v>
      </c>
      <c r="B5954" t="s">
        <v>73</v>
      </c>
      <c r="C5954" t="s">
        <v>45</v>
      </c>
      <c r="D5954" t="s">
        <v>168</v>
      </c>
      <c r="E5954" t="s">
        <v>174</v>
      </c>
      <c r="F5954" s="69" t="s">
        <v>208</v>
      </c>
      <c r="G5954" s="69" t="s">
        <v>208</v>
      </c>
      <c r="H5954" s="69" t="s">
        <v>208</v>
      </c>
      <c r="I5954" s="69" t="s">
        <v>208</v>
      </c>
      <c r="J5954" s="64">
        <v>1</v>
      </c>
    </row>
    <row r="5955" spans="1:10" x14ac:dyDescent="0.25">
      <c r="A5955" s="3" t="str">
        <f t="shared" ref="A5955:A6018" si="93">B5955&amp;C5955&amp;D5955&amp;E5955</f>
        <v>Net Energy Metered StatusNon-NEM Customer10/14/2020 (6:00pm-7:00pm)2</v>
      </c>
      <c r="B5955" t="s">
        <v>73</v>
      </c>
      <c r="C5955" t="s">
        <v>45</v>
      </c>
      <c r="D5955" t="s">
        <v>168</v>
      </c>
      <c r="E5955" t="s">
        <v>175</v>
      </c>
      <c r="F5955" s="69" t="s">
        <v>208</v>
      </c>
      <c r="G5955" s="69" t="s">
        <v>208</v>
      </c>
      <c r="H5955" s="69" t="s">
        <v>208</v>
      </c>
      <c r="I5955" s="69" t="s">
        <v>208</v>
      </c>
      <c r="J5955" s="64">
        <v>1</v>
      </c>
    </row>
    <row r="5956" spans="1:10" x14ac:dyDescent="0.25">
      <c r="A5956" s="3" t="str">
        <f t="shared" si="93"/>
        <v>Net Energy Metered StatusNon-NEM Customer10/14/2020 (6:00pm-7:00pm)3</v>
      </c>
      <c r="B5956" t="s">
        <v>73</v>
      </c>
      <c r="C5956" t="s">
        <v>45</v>
      </c>
      <c r="D5956" t="s">
        <v>168</v>
      </c>
      <c r="E5956" t="s">
        <v>176</v>
      </c>
      <c r="F5956" s="69" t="s">
        <v>208</v>
      </c>
      <c r="G5956" s="69" t="s">
        <v>208</v>
      </c>
      <c r="H5956" s="69" t="s">
        <v>208</v>
      </c>
      <c r="I5956" s="69" t="s">
        <v>208</v>
      </c>
      <c r="J5956" s="64">
        <v>1</v>
      </c>
    </row>
    <row r="5957" spans="1:10" x14ac:dyDescent="0.25">
      <c r="A5957" s="3" t="str">
        <f t="shared" si="93"/>
        <v>Net Energy Metered StatusNon-NEM Customer10/14/2020 (6:00pm-7:00pm)4</v>
      </c>
      <c r="B5957" t="s">
        <v>73</v>
      </c>
      <c r="C5957" t="s">
        <v>45</v>
      </c>
      <c r="D5957" t="s">
        <v>168</v>
      </c>
      <c r="E5957" t="s">
        <v>177</v>
      </c>
      <c r="F5957" s="69" t="s">
        <v>208</v>
      </c>
      <c r="G5957" s="69" t="s">
        <v>208</v>
      </c>
      <c r="H5957" s="69" t="s">
        <v>208</v>
      </c>
      <c r="I5957" s="69" t="s">
        <v>208</v>
      </c>
      <c r="J5957" s="64">
        <v>1</v>
      </c>
    </row>
    <row r="5958" spans="1:10" x14ac:dyDescent="0.25">
      <c r="A5958" s="3" t="str">
        <f t="shared" si="93"/>
        <v>Net Energy Metered StatusNon-NEM Customer10/14/2020 (6:00pm-7:00pm)5</v>
      </c>
      <c r="B5958" t="s">
        <v>73</v>
      </c>
      <c r="C5958" t="s">
        <v>45</v>
      </c>
      <c r="D5958" t="s">
        <v>168</v>
      </c>
      <c r="E5958" t="s">
        <v>178</v>
      </c>
      <c r="F5958" s="69" t="s">
        <v>208</v>
      </c>
      <c r="G5958" s="69" t="s">
        <v>208</v>
      </c>
      <c r="H5958" s="69" t="s">
        <v>208</v>
      </c>
      <c r="I5958" s="69" t="s">
        <v>208</v>
      </c>
      <c r="J5958" s="64">
        <v>1</v>
      </c>
    </row>
    <row r="5959" spans="1:10" x14ac:dyDescent="0.25">
      <c r="A5959" s="3" t="str">
        <f t="shared" si="93"/>
        <v>Net Energy Metered StatusNon-NEM Customer10/14/2020 (6:00pm-7:00pm)6</v>
      </c>
      <c r="B5959" t="s">
        <v>73</v>
      </c>
      <c r="C5959" t="s">
        <v>45</v>
      </c>
      <c r="D5959" t="s">
        <v>168</v>
      </c>
      <c r="E5959" t="s">
        <v>179</v>
      </c>
      <c r="F5959" s="69" t="s">
        <v>208</v>
      </c>
      <c r="G5959" s="69" t="s">
        <v>208</v>
      </c>
      <c r="H5959" s="69" t="s">
        <v>208</v>
      </c>
      <c r="I5959" s="69" t="s">
        <v>208</v>
      </c>
      <c r="J5959" s="64">
        <v>1</v>
      </c>
    </row>
    <row r="5960" spans="1:10" x14ac:dyDescent="0.25">
      <c r="A5960" s="3" t="str">
        <f t="shared" si="93"/>
        <v>Net Energy Metered StatusNon-NEM Customer10/14/2020 (6:00pm-7:00pm)7</v>
      </c>
      <c r="B5960" t="s">
        <v>73</v>
      </c>
      <c r="C5960" t="s">
        <v>45</v>
      </c>
      <c r="D5960" t="s">
        <v>168</v>
      </c>
      <c r="E5960" t="s">
        <v>180</v>
      </c>
      <c r="F5960" s="69" t="s">
        <v>208</v>
      </c>
      <c r="G5960" s="69" t="s">
        <v>208</v>
      </c>
      <c r="H5960" s="69" t="s">
        <v>208</v>
      </c>
      <c r="I5960" s="69" t="s">
        <v>208</v>
      </c>
      <c r="J5960" s="64">
        <v>1</v>
      </c>
    </row>
    <row r="5961" spans="1:10" x14ac:dyDescent="0.25">
      <c r="A5961" s="3" t="str">
        <f t="shared" si="93"/>
        <v>Net Energy Metered StatusNon-NEM Customer10/14/2020 (6:00pm-7:00pm)8</v>
      </c>
      <c r="B5961" t="s">
        <v>73</v>
      </c>
      <c r="C5961" t="s">
        <v>45</v>
      </c>
      <c r="D5961" t="s">
        <v>168</v>
      </c>
      <c r="E5961" t="s">
        <v>181</v>
      </c>
      <c r="F5961" s="69" t="s">
        <v>208</v>
      </c>
      <c r="G5961" s="69" t="s">
        <v>208</v>
      </c>
      <c r="H5961" s="69" t="s">
        <v>208</v>
      </c>
      <c r="I5961" s="69" t="s">
        <v>208</v>
      </c>
      <c r="J5961" s="64">
        <v>1</v>
      </c>
    </row>
    <row r="5962" spans="1:10" x14ac:dyDescent="0.25">
      <c r="A5962" s="3" t="str">
        <f t="shared" si="93"/>
        <v>Net Energy Metered StatusNon-NEM Customer10/14/2020 (6:00pm-7:00pm)9</v>
      </c>
      <c r="B5962" t="s">
        <v>73</v>
      </c>
      <c r="C5962" t="s">
        <v>45</v>
      </c>
      <c r="D5962" t="s">
        <v>168</v>
      </c>
      <c r="E5962" t="s">
        <v>182</v>
      </c>
      <c r="F5962" s="69" t="s">
        <v>208</v>
      </c>
      <c r="G5962" s="69" t="s">
        <v>208</v>
      </c>
      <c r="H5962" s="69" t="s">
        <v>208</v>
      </c>
      <c r="I5962" s="69" t="s">
        <v>208</v>
      </c>
      <c r="J5962" s="64">
        <v>1</v>
      </c>
    </row>
    <row r="5963" spans="1:10" x14ac:dyDescent="0.25">
      <c r="A5963" s="3" t="str">
        <f t="shared" si="93"/>
        <v>Net Energy Metered StatusNon-NEM Customer10/14/2020 (6:00pm-7:00pm)10</v>
      </c>
      <c r="B5963" t="s">
        <v>73</v>
      </c>
      <c r="C5963" t="s">
        <v>45</v>
      </c>
      <c r="D5963" t="s">
        <v>168</v>
      </c>
      <c r="E5963" t="s">
        <v>183</v>
      </c>
      <c r="F5963" s="69" t="s">
        <v>208</v>
      </c>
      <c r="G5963" s="69" t="s">
        <v>208</v>
      </c>
      <c r="H5963" s="69" t="s">
        <v>208</v>
      </c>
      <c r="I5963" s="69" t="s">
        <v>208</v>
      </c>
      <c r="J5963" s="64">
        <v>1</v>
      </c>
    </row>
    <row r="5964" spans="1:10" x14ac:dyDescent="0.25">
      <c r="A5964" s="3" t="str">
        <f t="shared" si="93"/>
        <v>Net Energy Metered StatusNon-NEM Customer10/14/2020 (6:00pm-7:00pm)11</v>
      </c>
      <c r="B5964" t="s">
        <v>73</v>
      </c>
      <c r="C5964" t="s">
        <v>45</v>
      </c>
      <c r="D5964" t="s">
        <v>168</v>
      </c>
      <c r="E5964" t="s">
        <v>184</v>
      </c>
      <c r="F5964" s="69" t="s">
        <v>208</v>
      </c>
      <c r="G5964" s="69" t="s">
        <v>208</v>
      </c>
      <c r="H5964" s="69" t="s">
        <v>208</v>
      </c>
      <c r="I5964" s="69" t="s">
        <v>208</v>
      </c>
      <c r="J5964" s="64">
        <v>1</v>
      </c>
    </row>
    <row r="5965" spans="1:10" x14ac:dyDescent="0.25">
      <c r="A5965" s="3" t="str">
        <f t="shared" si="93"/>
        <v>Net Energy Metered StatusNon-NEM Customer10/14/2020 (6:00pm-7:00pm)12</v>
      </c>
      <c r="B5965" t="s">
        <v>73</v>
      </c>
      <c r="C5965" t="s">
        <v>45</v>
      </c>
      <c r="D5965" t="s">
        <v>168</v>
      </c>
      <c r="E5965" t="s">
        <v>185</v>
      </c>
      <c r="F5965" s="69" t="s">
        <v>208</v>
      </c>
      <c r="G5965" s="69" t="s">
        <v>208</v>
      </c>
      <c r="H5965" s="69" t="s">
        <v>208</v>
      </c>
      <c r="I5965" s="69" t="s">
        <v>208</v>
      </c>
      <c r="J5965" s="64">
        <v>1</v>
      </c>
    </row>
    <row r="5966" spans="1:10" x14ac:dyDescent="0.25">
      <c r="A5966" s="3" t="str">
        <f t="shared" si="93"/>
        <v>Net Energy Metered StatusNon-NEM Customer10/14/2020 (6:00pm-7:00pm)13</v>
      </c>
      <c r="B5966" t="s">
        <v>73</v>
      </c>
      <c r="C5966" t="s">
        <v>45</v>
      </c>
      <c r="D5966" t="s">
        <v>168</v>
      </c>
      <c r="E5966" t="s">
        <v>186</v>
      </c>
      <c r="F5966" s="69" t="s">
        <v>208</v>
      </c>
      <c r="G5966" s="69" t="s">
        <v>208</v>
      </c>
      <c r="H5966" s="69" t="s">
        <v>208</v>
      </c>
      <c r="I5966" s="69" t="s">
        <v>208</v>
      </c>
      <c r="J5966" s="64">
        <v>1</v>
      </c>
    </row>
    <row r="5967" spans="1:10" x14ac:dyDescent="0.25">
      <c r="A5967" s="3" t="str">
        <f t="shared" si="93"/>
        <v>Net Energy Metered StatusNon-NEM Customer10/14/2020 (6:00pm-7:00pm)14</v>
      </c>
      <c r="B5967" t="s">
        <v>73</v>
      </c>
      <c r="C5967" t="s">
        <v>45</v>
      </c>
      <c r="D5967" t="s">
        <v>168</v>
      </c>
      <c r="E5967" t="s">
        <v>187</v>
      </c>
      <c r="F5967" s="69" t="s">
        <v>208</v>
      </c>
      <c r="G5967" s="69" t="s">
        <v>208</v>
      </c>
      <c r="H5967" s="69" t="s">
        <v>208</v>
      </c>
      <c r="I5967" s="69" t="s">
        <v>208</v>
      </c>
      <c r="J5967" s="64">
        <v>1</v>
      </c>
    </row>
    <row r="5968" spans="1:10" x14ac:dyDescent="0.25">
      <c r="A5968" s="3" t="str">
        <f t="shared" si="93"/>
        <v>Net Energy Metered StatusNon-NEM Customer10/14/2020 (6:00pm-7:00pm)15</v>
      </c>
      <c r="B5968" t="s">
        <v>73</v>
      </c>
      <c r="C5968" t="s">
        <v>45</v>
      </c>
      <c r="D5968" t="s">
        <v>168</v>
      </c>
      <c r="E5968" t="s">
        <v>188</v>
      </c>
      <c r="F5968" s="69" t="s">
        <v>208</v>
      </c>
      <c r="G5968" s="69" t="s">
        <v>208</v>
      </c>
      <c r="H5968" s="69" t="s">
        <v>208</v>
      </c>
      <c r="I5968" s="69" t="s">
        <v>208</v>
      </c>
      <c r="J5968" s="64">
        <v>1</v>
      </c>
    </row>
    <row r="5969" spans="1:10" x14ac:dyDescent="0.25">
      <c r="A5969" s="3" t="str">
        <f t="shared" si="93"/>
        <v>Net Energy Metered StatusNon-NEM Customer10/14/2020 (6:00pm-7:00pm)16</v>
      </c>
      <c r="B5969" t="s">
        <v>73</v>
      </c>
      <c r="C5969" t="s">
        <v>45</v>
      </c>
      <c r="D5969" t="s">
        <v>168</v>
      </c>
      <c r="E5969" t="s">
        <v>189</v>
      </c>
      <c r="F5969" s="69" t="s">
        <v>208</v>
      </c>
      <c r="G5969" s="69" t="s">
        <v>208</v>
      </c>
      <c r="H5969" s="69" t="s">
        <v>208</v>
      </c>
      <c r="I5969" s="69" t="s">
        <v>208</v>
      </c>
      <c r="J5969" s="64">
        <v>1</v>
      </c>
    </row>
    <row r="5970" spans="1:10" x14ac:dyDescent="0.25">
      <c r="A5970" s="3" t="str">
        <f t="shared" si="93"/>
        <v>Net Energy Metered StatusNon-NEM Customer10/14/2020 (6:00pm-7:00pm)17</v>
      </c>
      <c r="B5970" t="s">
        <v>73</v>
      </c>
      <c r="C5970" t="s">
        <v>45</v>
      </c>
      <c r="D5970" t="s">
        <v>168</v>
      </c>
      <c r="E5970" t="s">
        <v>190</v>
      </c>
      <c r="F5970" s="69" t="s">
        <v>208</v>
      </c>
      <c r="G5970" s="69" t="s">
        <v>208</v>
      </c>
      <c r="H5970" s="69" t="s">
        <v>208</v>
      </c>
      <c r="I5970" s="69" t="s">
        <v>208</v>
      </c>
      <c r="J5970" s="64">
        <v>1</v>
      </c>
    </row>
    <row r="5971" spans="1:10" x14ac:dyDescent="0.25">
      <c r="A5971" s="3" t="str">
        <f t="shared" si="93"/>
        <v>Net Energy Metered StatusNon-NEM Customer10/14/2020 (6:00pm-7:00pm)18</v>
      </c>
      <c r="B5971" t="s">
        <v>73</v>
      </c>
      <c r="C5971" t="s">
        <v>45</v>
      </c>
      <c r="D5971" t="s">
        <v>168</v>
      </c>
      <c r="E5971" t="s">
        <v>191</v>
      </c>
      <c r="F5971" s="69" t="s">
        <v>208</v>
      </c>
      <c r="G5971" s="69" t="s">
        <v>208</v>
      </c>
      <c r="H5971" s="69" t="s">
        <v>208</v>
      </c>
      <c r="I5971" s="69" t="s">
        <v>208</v>
      </c>
      <c r="J5971" s="64">
        <v>1</v>
      </c>
    </row>
    <row r="5972" spans="1:10" x14ac:dyDescent="0.25">
      <c r="A5972" s="3" t="str">
        <f t="shared" si="93"/>
        <v>Net Energy Metered StatusNon-NEM Customer10/14/2020 (6:00pm-7:00pm)19</v>
      </c>
      <c r="B5972" t="s">
        <v>73</v>
      </c>
      <c r="C5972" t="s">
        <v>45</v>
      </c>
      <c r="D5972" t="s">
        <v>168</v>
      </c>
      <c r="E5972" t="s">
        <v>192</v>
      </c>
      <c r="F5972" s="69" t="s">
        <v>208</v>
      </c>
      <c r="G5972" s="69" t="s">
        <v>208</v>
      </c>
      <c r="H5972" s="69" t="s">
        <v>208</v>
      </c>
      <c r="I5972" s="69" t="s">
        <v>208</v>
      </c>
      <c r="J5972" s="64">
        <v>1</v>
      </c>
    </row>
    <row r="5973" spans="1:10" x14ac:dyDescent="0.25">
      <c r="A5973" s="3" t="str">
        <f t="shared" si="93"/>
        <v>Net Energy Metered StatusNon-NEM Customer10/14/2020 (6:00pm-7:00pm)20</v>
      </c>
      <c r="B5973" t="s">
        <v>73</v>
      </c>
      <c r="C5973" t="s">
        <v>45</v>
      </c>
      <c r="D5973" t="s">
        <v>168</v>
      </c>
      <c r="E5973" t="s">
        <v>193</v>
      </c>
      <c r="F5973" s="69" t="s">
        <v>208</v>
      </c>
      <c r="G5973" s="69" t="s">
        <v>208</v>
      </c>
      <c r="H5973" s="69" t="s">
        <v>208</v>
      </c>
      <c r="I5973" s="69" t="s">
        <v>208</v>
      </c>
      <c r="J5973" s="64">
        <v>1</v>
      </c>
    </row>
    <row r="5974" spans="1:10" x14ac:dyDescent="0.25">
      <c r="A5974" s="3" t="str">
        <f t="shared" si="93"/>
        <v>Net Energy Metered StatusNon-NEM Customer10/14/2020 (6:00pm-7:00pm)21</v>
      </c>
      <c r="B5974" t="s">
        <v>73</v>
      </c>
      <c r="C5974" t="s">
        <v>45</v>
      </c>
      <c r="D5974" t="s">
        <v>168</v>
      </c>
      <c r="E5974" t="s">
        <v>194</v>
      </c>
      <c r="F5974" s="69" t="s">
        <v>208</v>
      </c>
      <c r="G5974" s="69" t="s">
        <v>208</v>
      </c>
      <c r="H5974" s="69" t="s">
        <v>208</v>
      </c>
      <c r="I5974" s="69" t="s">
        <v>208</v>
      </c>
      <c r="J5974" s="64">
        <v>1</v>
      </c>
    </row>
    <row r="5975" spans="1:10" x14ac:dyDescent="0.25">
      <c r="A5975" s="3" t="str">
        <f t="shared" si="93"/>
        <v>Net Energy Metered StatusNon-NEM Customer10/14/2020 (6:00pm-7:00pm)22</v>
      </c>
      <c r="B5975" t="s">
        <v>73</v>
      </c>
      <c r="C5975" t="s">
        <v>45</v>
      </c>
      <c r="D5975" t="s">
        <v>168</v>
      </c>
      <c r="E5975" t="s">
        <v>195</v>
      </c>
      <c r="F5975" s="69" t="s">
        <v>208</v>
      </c>
      <c r="G5975" s="69" t="s">
        <v>208</v>
      </c>
      <c r="H5975" s="69" t="s">
        <v>208</v>
      </c>
      <c r="I5975" s="69" t="s">
        <v>208</v>
      </c>
      <c r="J5975" s="64">
        <v>1</v>
      </c>
    </row>
    <row r="5976" spans="1:10" x14ac:dyDescent="0.25">
      <c r="A5976" s="3" t="str">
        <f t="shared" si="93"/>
        <v>Net Energy Metered StatusNon-NEM Customer10/14/2020 (6:00pm-7:00pm)23</v>
      </c>
      <c r="B5976" t="s">
        <v>73</v>
      </c>
      <c r="C5976" t="s">
        <v>45</v>
      </c>
      <c r="D5976" t="s">
        <v>168</v>
      </c>
      <c r="E5976" t="s">
        <v>196</v>
      </c>
      <c r="F5976" s="69" t="s">
        <v>208</v>
      </c>
      <c r="G5976" s="69" t="s">
        <v>208</v>
      </c>
      <c r="H5976" s="69" t="s">
        <v>208</v>
      </c>
      <c r="I5976" s="69" t="s">
        <v>208</v>
      </c>
      <c r="J5976" s="64">
        <v>1</v>
      </c>
    </row>
    <row r="5977" spans="1:10" x14ac:dyDescent="0.25">
      <c r="A5977" s="3" t="str">
        <f t="shared" si="93"/>
        <v>Net Energy Metered StatusNon-NEM Customer10/14/2020 (6:00pm-7:00pm)24</v>
      </c>
      <c r="B5977" t="s">
        <v>73</v>
      </c>
      <c r="C5977" t="s">
        <v>45</v>
      </c>
      <c r="D5977" t="s">
        <v>168</v>
      </c>
      <c r="E5977" t="s">
        <v>197</v>
      </c>
      <c r="F5977" s="69" t="s">
        <v>208</v>
      </c>
      <c r="G5977" s="69" t="s">
        <v>208</v>
      </c>
      <c r="H5977" s="69" t="s">
        <v>208</v>
      </c>
      <c r="I5977" s="69" t="s">
        <v>208</v>
      </c>
      <c r="J5977" s="64">
        <v>1</v>
      </c>
    </row>
    <row r="5978" spans="1:10" x14ac:dyDescent="0.25">
      <c r="A5978" s="3" t="str">
        <f t="shared" si="93"/>
        <v>Net Energy Metered StatusNon-NEM Customer10/15/2020 (6:00pm-7:00pm)1</v>
      </c>
      <c r="B5978" t="s">
        <v>73</v>
      </c>
      <c r="C5978" t="s">
        <v>45</v>
      </c>
      <c r="D5978" t="s">
        <v>169</v>
      </c>
      <c r="E5978" t="s">
        <v>174</v>
      </c>
      <c r="F5978" s="69" t="s">
        <v>208</v>
      </c>
      <c r="G5978" s="69" t="s">
        <v>208</v>
      </c>
      <c r="H5978" s="69" t="s">
        <v>208</v>
      </c>
      <c r="I5978" s="69" t="s">
        <v>208</v>
      </c>
      <c r="J5978" s="64">
        <v>1</v>
      </c>
    </row>
    <row r="5979" spans="1:10" x14ac:dyDescent="0.25">
      <c r="A5979" s="3" t="str">
        <f t="shared" si="93"/>
        <v>Net Energy Metered StatusNon-NEM Customer10/15/2020 (6:00pm-7:00pm)2</v>
      </c>
      <c r="B5979" t="s">
        <v>73</v>
      </c>
      <c r="C5979" t="s">
        <v>45</v>
      </c>
      <c r="D5979" t="s">
        <v>169</v>
      </c>
      <c r="E5979" t="s">
        <v>175</v>
      </c>
      <c r="F5979" s="69" t="s">
        <v>208</v>
      </c>
      <c r="G5979" s="69" t="s">
        <v>208</v>
      </c>
      <c r="H5979" s="69" t="s">
        <v>208</v>
      </c>
      <c r="I5979" s="69" t="s">
        <v>208</v>
      </c>
      <c r="J5979" s="64">
        <v>1</v>
      </c>
    </row>
    <row r="5980" spans="1:10" x14ac:dyDescent="0.25">
      <c r="A5980" s="3" t="str">
        <f t="shared" si="93"/>
        <v>Net Energy Metered StatusNon-NEM Customer10/15/2020 (6:00pm-7:00pm)3</v>
      </c>
      <c r="B5980" t="s">
        <v>73</v>
      </c>
      <c r="C5980" t="s">
        <v>45</v>
      </c>
      <c r="D5980" t="s">
        <v>169</v>
      </c>
      <c r="E5980" t="s">
        <v>176</v>
      </c>
      <c r="F5980" s="69" t="s">
        <v>208</v>
      </c>
      <c r="G5980" s="69" t="s">
        <v>208</v>
      </c>
      <c r="H5980" s="69" t="s">
        <v>208</v>
      </c>
      <c r="I5980" s="69" t="s">
        <v>208</v>
      </c>
      <c r="J5980" s="64">
        <v>1</v>
      </c>
    </row>
    <row r="5981" spans="1:10" x14ac:dyDescent="0.25">
      <c r="A5981" s="3" t="str">
        <f t="shared" si="93"/>
        <v>Net Energy Metered StatusNon-NEM Customer10/15/2020 (6:00pm-7:00pm)4</v>
      </c>
      <c r="B5981" t="s">
        <v>73</v>
      </c>
      <c r="C5981" t="s">
        <v>45</v>
      </c>
      <c r="D5981" t="s">
        <v>169</v>
      </c>
      <c r="E5981" t="s">
        <v>177</v>
      </c>
      <c r="F5981" s="69" t="s">
        <v>208</v>
      </c>
      <c r="G5981" s="69" t="s">
        <v>208</v>
      </c>
      <c r="H5981" s="69" t="s">
        <v>208</v>
      </c>
      <c r="I5981" s="69" t="s">
        <v>208</v>
      </c>
      <c r="J5981" s="64">
        <v>1</v>
      </c>
    </row>
    <row r="5982" spans="1:10" x14ac:dyDescent="0.25">
      <c r="A5982" s="3" t="str">
        <f t="shared" si="93"/>
        <v>Net Energy Metered StatusNon-NEM Customer10/15/2020 (6:00pm-7:00pm)5</v>
      </c>
      <c r="B5982" t="s">
        <v>73</v>
      </c>
      <c r="C5982" t="s">
        <v>45</v>
      </c>
      <c r="D5982" t="s">
        <v>169</v>
      </c>
      <c r="E5982" t="s">
        <v>178</v>
      </c>
      <c r="F5982" s="69" t="s">
        <v>208</v>
      </c>
      <c r="G5982" s="69" t="s">
        <v>208</v>
      </c>
      <c r="H5982" s="69" t="s">
        <v>208</v>
      </c>
      <c r="I5982" s="69" t="s">
        <v>208</v>
      </c>
      <c r="J5982" s="64">
        <v>1</v>
      </c>
    </row>
    <row r="5983" spans="1:10" x14ac:dyDescent="0.25">
      <c r="A5983" s="3" t="str">
        <f t="shared" si="93"/>
        <v>Net Energy Metered StatusNon-NEM Customer10/15/2020 (6:00pm-7:00pm)6</v>
      </c>
      <c r="B5983" t="s">
        <v>73</v>
      </c>
      <c r="C5983" t="s">
        <v>45</v>
      </c>
      <c r="D5983" t="s">
        <v>169</v>
      </c>
      <c r="E5983" t="s">
        <v>179</v>
      </c>
      <c r="F5983" s="69" t="s">
        <v>208</v>
      </c>
      <c r="G5983" s="69" t="s">
        <v>208</v>
      </c>
      <c r="H5983" s="69" t="s">
        <v>208</v>
      </c>
      <c r="I5983" s="69" t="s">
        <v>208</v>
      </c>
      <c r="J5983" s="64">
        <v>1</v>
      </c>
    </row>
    <row r="5984" spans="1:10" x14ac:dyDescent="0.25">
      <c r="A5984" s="3" t="str">
        <f t="shared" si="93"/>
        <v>Net Energy Metered StatusNon-NEM Customer10/15/2020 (6:00pm-7:00pm)7</v>
      </c>
      <c r="B5984" t="s">
        <v>73</v>
      </c>
      <c r="C5984" t="s">
        <v>45</v>
      </c>
      <c r="D5984" t="s">
        <v>169</v>
      </c>
      <c r="E5984" t="s">
        <v>180</v>
      </c>
      <c r="F5984" s="69" t="s">
        <v>208</v>
      </c>
      <c r="G5984" s="69" t="s">
        <v>208</v>
      </c>
      <c r="H5984" s="69" t="s">
        <v>208</v>
      </c>
      <c r="I5984" s="69" t="s">
        <v>208</v>
      </c>
      <c r="J5984" s="64">
        <v>1</v>
      </c>
    </row>
    <row r="5985" spans="1:10" x14ac:dyDescent="0.25">
      <c r="A5985" s="3" t="str">
        <f t="shared" si="93"/>
        <v>Net Energy Metered StatusNon-NEM Customer10/15/2020 (6:00pm-7:00pm)8</v>
      </c>
      <c r="B5985" t="s">
        <v>73</v>
      </c>
      <c r="C5985" t="s">
        <v>45</v>
      </c>
      <c r="D5985" t="s">
        <v>169</v>
      </c>
      <c r="E5985" t="s">
        <v>181</v>
      </c>
      <c r="F5985" s="69" t="s">
        <v>208</v>
      </c>
      <c r="G5985" s="69" t="s">
        <v>208</v>
      </c>
      <c r="H5985" s="69" t="s">
        <v>208</v>
      </c>
      <c r="I5985" s="69" t="s">
        <v>208</v>
      </c>
      <c r="J5985" s="64">
        <v>1</v>
      </c>
    </row>
    <row r="5986" spans="1:10" x14ac:dyDescent="0.25">
      <c r="A5986" s="3" t="str">
        <f t="shared" si="93"/>
        <v>Net Energy Metered StatusNon-NEM Customer10/15/2020 (6:00pm-7:00pm)9</v>
      </c>
      <c r="B5986" t="s">
        <v>73</v>
      </c>
      <c r="C5986" t="s">
        <v>45</v>
      </c>
      <c r="D5986" t="s">
        <v>169</v>
      </c>
      <c r="E5986" t="s">
        <v>182</v>
      </c>
      <c r="F5986" s="69" t="s">
        <v>208</v>
      </c>
      <c r="G5986" s="69" t="s">
        <v>208</v>
      </c>
      <c r="H5986" s="69" t="s">
        <v>208</v>
      </c>
      <c r="I5986" s="69" t="s">
        <v>208</v>
      </c>
      <c r="J5986" s="64">
        <v>1</v>
      </c>
    </row>
    <row r="5987" spans="1:10" x14ac:dyDescent="0.25">
      <c r="A5987" s="3" t="str">
        <f t="shared" si="93"/>
        <v>Net Energy Metered StatusNon-NEM Customer10/15/2020 (6:00pm-7:00pm)10</v>
      </c>
      <c r="B5987" t="s">
        <v>73</v>
      </c>
      <c r="C5987" t="s">
        <v>45</v>
      </c>
      <c r="D5987" t="s">
        <v>169</v>
      </c>
      <c r="E5987" t="s">
        <v>183</v>
      </c>
      <c r="F5987" s="69" t="s">
        <v>208</v>
      </c>
      <c r="G5987" s="69" t="s">
        <v>208</v>
      </c>
      <c r="H5987" s="69" t="s">
        <v>208</v>
      </c>
      <c r="I5987" s="69" t="s">
        <v>208</v>
      </c>
      <c r="J5987" s="64">
        <v>1</v>
      </c>
    </row>
    <row r="5988" spans="1:10" x14ac:dyDescent="0.25">
      <c r="A5988" s="3" t="str">
        <f t="shared" si="93"/>
        <v>Net Energy Metered StatusNon-NEM Customer10/15/2020 (6:00pm-7:00pm)11</v>
      </c>
      <c r="B5988" t="s">
        <v>73</v>
      </c>
      <c r="C5988" t="s">
        <v>45</v>
      </c>
      <c r="D5988" t="s">
        <v>169</v>
      </c>
      <c r="E5988" t="s">
        <v>184</v>
      </c>
      <c r="F5988" s="69" t="s">
        <v>208</v>
      </c>
      <c r="G5988" s="69" t="s">
        <v>208</v>
      </c>
      <c r="H5988" s="69" t="s">
        <v>208</v>
      </c>
      <c r="I5988" s="69" t="s">
        <v>208</v>
      </c>
      <c r="J5988" s="64">
        <v>1</v>
      </c>
    </row>
    <row r="5989" spans="1:10" x14ac:dyDescent="0.25">
      <c r="A5989" s="3" t="str">
        <f t="shared" si="93"/>
        <v>Net Energy Metered StatusNon-NEM Customer10/15/2020 (6:00pm-7:00pm)12</v>
      </c>
      <c r="B5989" t="s">
        <v>73</v>
      </c>
      <c r="C5989" t="s">
        <v>45</v>
      </c>
      <c r="D5989" t="s">
        <v>169</v>
      </c>
      <c r="E5989" t="s">
        <v>185</v>
      </c>
      <c r="F5989" s="69" t="s">
        <v>208</v>
      </c>
      <c r="G5989" s="69" t="s">
        <v>208</v>
      </c>
      <c r="H5989" s="69" t="s">
        <v>208</v>
      </c>
      <c r="I5989" s="69" t="s">
        <v>208</v>
      </c>
      <c r="J5989" s="64">
        <v>1</v>
      </c>
    </row>
    <row r="5990" spans="1:10" x14ac:dyDescent="0.25">
      <c r="A5990" s="3" t="str">
        <f t="shared" si="93"/>
        <v>Net Energy Metered StatusNon-NEM Customer10/15/2020 (6:00pm-7:00pm)13</v>
      </c>
      <c r="B5990" t="s">
        <v>73</v>
      </c>
      <c r="C5990" t="s">
        <v>45</v>
      </c>
      <c r="D5990" t="s">
        <v>169</v>
      </c>
      <c r="E5990" t="s">
        <v>186</v>
      </c>
      <c r="F5990" s="69" t="s">
        <v>208</v>
      </c>
      <c r="G5990" s="69" t="s">
        <v>208</v>
      </c>
      <c r="H5990" s="69" t="s">
        <v>208</v>
      </c>
      <c r="I5990" s="69" t="s">
        <v>208</v>
      </c>
      <c r="J5990" s="64">
        <v>1</v>
      </c>
    </row>
    <row r="5991" spans="1:10" x14ac:dyDescent="0.25">
      <c r="A5991" s="3" t="str">
        <f t="shared" si="93"/>
        <v>Net Energy Metered StatusNon-NEM Customer10/15/2020 (6:00pm-7:00pm)14</v>
      </c>
      <c r="B5991" t="s">
        <v>73</v>
      </c>
      <c r="C5991" t="s">
        <v>45</v>
      </c>
      <c r="D5991" t="s">
        <v>169</v>
      </c>
      <c r="E5991" t="s">
        <v>187</v>
      </c>
      <c r="F5991" s="69" t="s">
        <v>208</v>
      </c>
      <c r="G5991" s="69" t="s">
        <v>208</v>
      </c>
      <c r="H5991" s="69" t="s">
        <v>208</v>
      </c>
      <c r="I5991" s="69" t="s">
        <v>208</v>
      </c>
      <c r="J5991" s="64">
        <v>1</v>
      </c>
    </row>
    <row r="5992" spans="1:10" x14ac:dyDescent="0.25">
      <c r="A5992" s="3" t="str">
        <f t="shared" si="93"/>
        <v>Net Energy Metered StatusNon-NEM Customer10/15/2020 (6:00pm-7:00pm)15</v>
      </c>
      <c r="B5992" t="s">
        <v>73</v>
      </c>
      <c r="C5992" t="s">
        <v>45</v>
      </c>
      <c r="D5992" t="s">
        <v>169</v>
      </c>
      <c r="E5992" t="s">
        <v>188</v>
      </c>
      <c r="F5992" s="69" t="s">
        <v>208</v>
      </c>
      <c r="G5992" s="69" t="s">
        <v>208</v>
      </c>
      <c r="H5992" s="69" t="s">
        <v>208</v>
      </c>
      <c r="I5992" s="69" t="s">
        <v>208</v>
      </c>
      <c r="J5992" s="64">
        <v>1</v>
      </c>
    </row>
    <row r="5993" spans="1:10" x14ac:dyDescent="0.25">
      <c r="A5993" s="3" t="str">
        <f t="shared" si="93"/>
        <v>Net Energy Metered StatusNon-NEM Customer10/15/2020 (6:00pm-7:00pm)16</v>
      </c>
      <c r="B5993" t="s">
        <v>73</v>
      </c>
      <c r="C5993" t="s">
        <v>45</v>
      </c>
      <c r="D5993" t="s">
        <v>169</v>
      </c>
      <c r="E5993" t="s">
        <v>189</v>
      </c>
      <c r="F5993" s="69" t="s">
        <v>208</v>
      </c>
      <c r="G5993" s="69" t="s">
        <v>208</v>
      </c>
      <c r="H5993" s="69" t="s">
        <v>208</v>
      </c>
      <c r="I5993" s="69" t="s">
        <v>208</v>
      </c>
      <c r="J5993" s="64">
        <v>1</v>
      </c>
    </row>
    <row r="5994" spans="1:10" x14ac:dyDescent="0.25">
      <c r="A5994" s="3" t="str">
        <f t="shared" si="93"/>
        <v>Net Energy Metered StatusNon-NEM Customer10/15/2020 (6:00pm-7:00pm)17</v>
      </c>
      <c r="B5994" t="s">
        <v>73</v>
      </c>
      <c r="C5994" t="s">
        <v>45</v>
      </c>
      <c r="D5994" t="s">
        <v>169</v>
      </c>
      <c r="E5994" t="s">
        <v>190</v>
      </c>
      <c r="F5994" s="69" t="s">
        <v>208</v>
      </c>
      <c r="G5994" s="69" t="s">
        <v>208</v>
      </c>
      <c r="H5994" s="69" t="s">
        <v>208</v>
      </c>
      <c r="I5994" s="69" t="s">
        <v>208</v>
      </c>
      <c r="J5994" s="64">
        <v>1</v>
      </c>
    </row>
    <row r="5995" spans="1:10" x14ac:dyDescent="0.25">
      <c r="A5995" s="3" t="str">
        <f t="shared" si="93"/>
        <v>Net Energy Metered StatusNon-NEM Customer10/15/2020 (6:00pm-7:00pm)18</v>
      </c>
      <c r="B5995" t="s">
        <v>73</v>
      </c>
      <c r="C5995" t="s">
        <v>45</v>
      </c>
      <c r="D5995" t="s">
        <v>169</v>
      </c>
      <c r="E5995" t="s">
        <v>191</v>
      </c>
      <c r="F5995" s="69" t="s">
        <v>208</v>
      </c>
      <c r="G5995" s="69" t="s">
        <v>208</v>
      </c>
      <c r="H5995" s="69" t="s">
        <v>208</v>
      </c>
      <c r="I5995" s="69" t="s">
        <v>208</v>
      </c>
      <c r="J5995" s="64">
        <v>1</v>
      </c>
    </row>
    <row r="5996" spans="1:10" x14ac:dyDescent="0.25">
      <c r="A5996" s="3" t="str">
        <f t="shared" si="93"/>
        <v>Net Energy Metered StatusNon-NEM Customer10/15/2020 (6:00pm-7:00pm)19</v>
      </c>
      <c r="B5996" t="s">
        <v>73</v>
      </c>
      <c r="C5996" t="s">
        <v>45</v>
      </c>
      <c r="D5996" t="s">
        <v>169</v>
      </c>
      <c r="E5996" t="s">
        <v>192</v>
      </c>
      <c r="F5996" s="69" t="s">
        <v>208</v>
      </c>
      <c r="G5996" s="69" t="s">
        <v>208</v>
      </c>
      <c r="H5996" s="69" t="s">
        <v>208</v>
      </c>
      <c r="I5996" s="69" t="s">
        <v>208</v>
      </c>
      <c r="J5996" s="64">
        <v>1</v>
      </c>
    </row>
    <row r="5997" spans="1:10" x14ac:dyDescent="0.25">
      <c r="A5997" s="3" t="str">
        <f t="shared" si="93"/>
        <v>Net Energy Metered StatusNon-NEM Customer10/15/2020 (6:00pm-7:00pm)20</v>
      </c>
      <c r="B5997" t="s">
        <v>73</v>
      </c>
      <c r="C5997" t="s">
        <v>45</v>
      </c>
      <c r="D5997" t="s">
        <v>169</v>
      </c>
      <c r="E5997" t="s">
        <v>193</v>
      </c>
      <c r="F5997" s="69" t="s">
        <v>208</v>
      </c>
      <c r="G5997" s="69" t="s">
        <v>208</v>
      </c>
      <c r="H5997" s="69" t="s">
        <v>208</v>
      </c>
      <c r="I5997" s="69" t="s">
        <v>208</v>
      </c>
      <c r="J5997" s="64">
        <v>1</v>
      </c>
    </row>
    <row r="5998" spans="1:10" x14ac:dyDescent="0.25">
      <c r="A5998" s="3" t="str">
        <f t="shared" si="93"/>
        <v>Net Energy Metered StatusNon-NEM Customer10/15/2020 (6:00pm-7:00pm)21</v>
      </c>
      <c r="B5998" t="s">
        <v>73</v>
      </c>
      <c r="C5998" t="s">
        <v>45</v>
      </c>
      <c r="D5998" t="s">
        <v>169</v>
      </c>
      <c r="E5998" t="s">
        <v>194</v>
      </c>
      <c r="F5998" s="69" t="s">
        <v>208</v>
      </c>
      <c r="G5998" s="69" t="s">
        <v>208</v>
      </c>
      <c r="H5998" s="69" t="s">
        <v>208</v>
      </c>
      <c r="I5998" s="69" t="s">
        <v>208</v>
      </c>
      <c r="J5998" s="64">
        <v>1</v>
      </c>
    </row>
    <row r="5999" spans="1:10" x14ac:dyDescent="0.25">
      <c r="A5999" s="3" t="str">
        <f t="shared" si="93"/>
        <v>Net Energy Metered StatusNon-NEM Customer10/15/2020 (6:00pm-7:00pm)22</v>
      </c>
      <c r="B5999" t="s">
        <v>73</v>
      </c>
      <c r="C5999" t="s">
        <v>45</v>
      </c>
      <c r="D5999" t="s">
        <v>169</v>
      </c>
      <c r="E5999" t="s">
        <v>195</v>
      </c>
      <c r="F5999" s="69" t="s">
        <v>208</v>
      </c>
      <c r="G5999" s="69" t="s">
        <v>208</v>
      </c>
      <c r="H5999" s="69" t="s">
        <v>208</v>
      </c>
      <c r="I5999" s="69" t="s">
        <v>208</v>
      </c>
      <c r="J5999" s="64">
        <v>1</v>
      </c>
    </row>
    <row r="6000" spans="1:10" x14ac:dyDescent="0.25">
      <c r="A6000" s="3" t="str">
        <f t="shared" si="93"/>
        <v>Net Energy Metered StatusNon-NEM Customer10/15/2020 (6:00pm-7:00pm)23</v>
      </c>
      <c r="B6000" t="s">
        <v>73</v>
      </c>
      <c r="C6000" t="s">
        <v>45</v>
      </c>
      <c r="D6000" t="s">
        <v>169</v>
      </c>
      <c r="E6000" t="s">
        <v>196</v>
      </c>
      <c r="F6000" s="69" t="s">
        <v>208</v>
      </c>
      <c r="G6000" s="69" t="s">
        <v>208</v>
      </c>
      <c r="H6000" s="69" t="s">
        <v>208</v>
      </c>
      <c r="I6000" s="69" t="s">
        <v>208</v>
      </c>
      <c r="J6000" s="64">
        <v>1</v>
      </c>
    </row>
    <row r="6001" spans="1:10" x14ac:dyDescent="0.25">
      <c r="A6001" s="3" t="str">
        <f t="shared" si="93"/>
        <v>Net Energy Metered StatusNon-NEM Customer10/15/2020 (6:00pm-7:00pm)24</v>
      </c>
      <c r="B6001" t="s">
        <v>73</v>
      </c>
      <c r="C6001" t="s">
        <v>45</v>
      </c>
      <c r="D6001" t="s">
        <v>169</v>
      </c>
      <c r="E6001" t="s">
        <v>197</v>
      </c>
      <c r="F6001" s="69" t="s">
        <v>208</v>
      </c>
      <c r="G6001" s="69" t="s">
        <v>208</v>
      </c>
      <c r="H6001" s="69" t="s">
        <v>208</v>
      </c>
      <c r="I6001" s="69" t="s">
        <v>208</v>
      </c>
      <c r="J6001" s="64">
        <v>1</v>
      </c>
    </row>
    <row r="6002" spans="1:10" x14ac:dyDescent="0.25">
      <c r="A6002" s="3" t="str">
        <f t="shared" si="93"/>
        <v>Net Energy Metered StatusNon-NEM Customer6/17/2021 (5:00pm-6:00pm)1</v>
      </c>
      <c r="B6002" t="s">
        <v>73</v>
      </c>
      <c r="C6002" t="s">
        <v>45</v>
      </c>
      <c r="D6002" t="s">
        <v>170</v>
      </c>
      <c r="E6002" t="s">
        <v>174</v>
      </c>
      <c r="F6002" s="69" t="s">
        <v>208</v>
      </c>
      <c r="G6002" s="69" t="s">
        <v>208</v>
      </c>
      <c r="H6002" s="69" t="s">
        <v>208</v>
      </c>
      <c r="I6002" s="69" t="s">
        <v>208</v>
      </c>
      <c r="J6002" s="64">
        <v>2</v>
      </c>
    </row>
    <row r="6003" spans="1:10" x14ac:dyDescent="0.25">
      <c r="A6003" s="3" t="str">
        <f t="shared" si="93"/>
        <v>Net Energy Metered StatusNon-NEM Customer6/17/2021 (5:00pm-6:00pm)2</v>
      </c>
      <c r="B6003" t="s">
        <v>73</v>
      </c>
      <c r="C6003" t="s">
        <v>45</v>
      </c>
      <c r="D6003" t="s">
        <v>170</v>
      </c>
      <c r="E6003" t="s">
        <v>175</v>
      </c>
      <c r="F6003" s="69" t="s">
        <v>208</v>
      </c>
      <c r="G6003" s="69" t="s">
        <v>208</v>
      </c>
      <c r="H6003" s="69" t="s">
        <v>208</v>
      </c>
      <c r="I6003" s="69" t="s">
        <v>208</v>
      </c>
      <c r="J6003" s="64">
        <v>2</v>
      </c>
    </row>
    <row r="6004" spans="1:10" x14ac:dyDescent="0.25">
      <c r="A6004" s="3" t="str">
        <f t="shared" si="93"/>
        <v>Net Energy Metered StatusNon-NEM Customer6/17/2021 (5:00pm-6:00pm)3</v>
      </c>
      <c r="B6004" t="s">
        <v>73</v>
      </c>
      <c r="C6004" t="s">
        <v>45</v>
      </c>
      <c r="D6004" t="s">
        <v>170</v>
      </c>
      <c r="E6004" t="s">
        <v>176</v>
      </c>
      <c r="F6004" s="69" t="s">
        <v>208</v>
      </c>
      <c r="G6004" s="69" t="s">
        <v>208</v>
      </c>
      <c r="H6004" s="69" t="s">
        <v>208</v>
      </c>
      <c r="I6004" s="69" t="s">
        <v>208</v>
      </c>
      <c r="J6004" s="64">
        <v>2</v>
      </c>
    </row>
    <row r="6005" spans="1:10" x14ac:dyDescent="0.25">
      <c r="A6005" s="3" t="str">
        <f t="shared" si="93"/>
        <v>Net Energy Metered StatusNon-NEM Customer6/17/2021 (5:00pm-6:00pm)4</v>
      </c>
      <c r="B6005" t="s">
        <v>73</v>
      </c>
      <c r="C6005" t="s">
        <v>45</v>
      </c>
      <c r="D6005" t="s">
        <v>170</v>
      </c>
      <c r="E6005" t="s">
        <v>177</v>
      </c>
      <c r="F6005" s="69" t="s">
        <v>208</v>
      </c>
      <c r="G6005" s="69" t="s">
        <v>208</v>
      </c>
      <c r="H6005" s="69" t="s">
        <v>208</v>
      </c>
      <c r="I6005" s="69" t="s">
        <v>208</v>
      </c>
      <c r="J6005" s="64">
        <v>2</v>
      </c>
    </row>
    <row r="6006" spans="1:10" x14ac:dyDescent="0.25">
      <c r="A6006" s="3" t="str">
        <f t="shared" si="93"/>
        <v>Net Energy Metered StatusNon-NEM Customer6/17/2021 (5:00pm-6:00pm)5</v>
      </c>
      <c r="B6006" t="s">
        <v>73</v>
      </c>
      <c r="C6006" t="s">
        <v>45</v>
      </c>
      <c r="D6006" t="s">
        <v>170</v>
      </c>
      <c r="E6006" t="s">
        <v>178</v>
      </c>
      <c r="F6006" s="69" t="s">
        <v>208</v>
      </c>
      <c r="G6006" s="69" t="s">
        <v>208</v>
      </c>
      <c r="H6006" s="69" t="s">
        <v>208</v>
      </c>
      <c r="I6006" s="69" t="s">
        <v>208</v>
      </c>
      <c r="J6006" s="64">
        <v>2</v>
      </c>
    </row>
    <row r="6007" spans="1:10" x14ac:dyDescent="0.25">
      <c r="A6007" s="3" t="str">
        <f t="shared" si="93"/>
        <v>Net Energy Metered StatusNon-NEM Customer6/17/2021 (5:00pm-6:00pm)6</v>
      </c>
      <c r="B6007" t="s">
        <v>73</v>
      </c>
      <c r="C6007" t="s">
        <v>45</v>
      </c>
      <c r="D6007" t="s">
        <v>170</v>
      </c>
      <c r="E6007" t="s">
        <v>179</v>
      </c>
      <c r="F6007" s="69" t="s">
        <v>208</v>
      </c>
      <c r="G6007" s="69" t="s">
        <v>208</v>
      </c>
      <c r="H6007" s="69" t="s">
        <v>208</v>
      </c>
      <c r="I6007" s="69" t="s">
        <v>208</v>
      </c>
      <c r="J6007" s="64">
        <v>2</v>
      </c>
    </row>
    <row r="6008" spans="1:10" x14ac:dyDescent="0.25">
      <c r="A6008" s="3" t="str">
        <f t="shared" si="93"/>
        <v>Net Energy Metered StatusNon-NEM Customer6/17/2021 (5:00pm-6:00pm)7</v>
      </c>
      <c r="B6008" t="s">
        <v>73</v>
      </c>
      <c r="C6008" t="s">
        <v>45</v>
      </c>
      <c r="D6008" t="s">
        <v>170</v>
      </c>
      <c r="E6008" t="s">
        <v>180</v>
      </c>
      <c r="F6008" s="69" t="s">
        <v>208</v>
      </c>
      <c r="G6008" s="69" t="s">
        <v>208</v>
      </c>
      <c r="H6008" s="69" t="s">
        <v>208</v>
      </c>
      <c r="I6008" s="69" t="s">
        <v>208</v>
      </c>
      <c r="J6008" s="64">
        <v>2</v>
      </c>
    </row>
    <row r="6009" spans="1:10" x14ac:dyDescent="0.25">
      <c r="A6009" s="3" t="str">
        <f t="shared" si="93"/>
        <v>Net Energy Metered StatusNon-NEM Customer6/17/2021 (5:00pm-6:00pm)8</v>
      </c>
      <c r="B6009" t="s">
        <v>73</v>
      </c>
      <c r="C6009" t="s">
        <v>45</v>
      </c>
      <c r="D6009" t="s">
        <v>170</v>
      </c>
      <c r="E6009" t="s">
        <v>181</v>
      </c>
      <c r="F6009" s="69" t="s">
        <v>208</v>
      </c>
      <c r="G6009" s="69" t="s">
        <v>208</v>
      </c>
      <c r="H6009" s="69" t="s">
        <v>208</v>
      </c>
      <c r="I6009" s="69" t="s">
        <v>208</v>
      </c>
      <c r="J6009" s="64">
        <v>2</v>
      </c>
    </row>
    <row r="6010" spans="1:10" x14ac:dyDescent="0.25">
      <c r="A6010" s="3" t="str">
        <f t="shared" si="93"/>
        <v>Net Energy Metered StatusNon-NEM Customer6/17/2021 (5:00pm-6:00pm)9</v>
      </c>
      <c r="B6010" t="s">
        <v>73</v>
      </c>
      <c r="C6010" t="s">
        <v>45</v>
      </c>
      <c r="D6010" t="s">
        <v>170</v>
      </c>
      <c r="E6010" t="s">
        <v>182</v>
      </c>
      <c r="F6010" s="69" t="s">
        <v>208</v>
      </c>
      <c r="G6010" s="69" t="s">
        <v>208</v>
      </c>
      <c r="H6010" s="69" t="s">
        <v>208</v>
      </c>
      <c r="I6010" s="69" t="s">
        <v>208</v>
      </c>
      <c r="J6010" s="64">
        <v>2</v>
      </c>
    </row>
    <row r="6011" spans="1:10" x14ac:dyDescent="0.25">
      <c r="A6011" s="3" t="str">
        <f t="shared" si="93"/>
        <v>Net Energy Metered StatusNon-NEM Customer6/17/2021 (5:00pm-6:00pm)10</v>
      </c>
      <c r="B6011" t="s">
        <v>73</v>
      </c>
      <c r="C6011" t="s">
        <v>45</v>
      </c>
      <c r="D6011" t="s">
        <v>170</v>
      </c>
      <c r="E6011" t="s">
        <v>183</v>
      </c>
      <c r="F6011" s="69" t="s">
        <v>208</v>
      </c>
      <c r="G6011" s="69" t="s">
        <v>208</v>
      </c>
      <c r="H6011" s="69" t="s">
        <v>208</v>
      </c>
      <c r="I6011" s="69" t="s">
        <v>208</v>
      </c>
      <c r="J6011" s="64">
        <v>2</v>
      </c>
    </row>
    <row r="6012" spans="1:10" x14ac:dyDescent="0.25">
      <c r="A6012" s="3" t="str">
        <f t="shared" si="93"/>
        <v>Net Energy Metered StatusNon-NEM Customer6/17/2021 (5:00pm-6:00pm)11</v>
      </c>
      <c r="B6012" t="s">
        <v>73</v>
      </c>
      <c r="C6012" t="s">
        <v>45</v>
      </c>
      <c r="D6012" t="s">
        <v>170</v>
      </c>
      <c r="E6012" t="s">
        <v>184</v>
      </c>
      <c r="F6012" s="69" t="s">
        <v>208</v>
      </c>
      <c r="G6012" s="69" t="s">
        <v>208</v>
      </c>
      <c r="H6012" s="69" t="s">
        <v>208</v>
      </c>
      <c r="I6012" s="69" t="s">
        <v>208</v>
      </c>
      <c r="J6012" s="64">
        <v>2</v>
      </c>
    </row>
    <row r="6013" spans="1:10" x14ac:dyDescent="0.25">
      <c r="A6013" s="3" t="str">
        <f t="shared" si="93"/>
        <v>Net Energy Metered StatusNon-NEM Customer6/17/2021 (5:00pm-6:00pm)12</v>
      </c>
      <c r="B6013" t="s">
        <v>73</v>
      </c>
      <c r="C6013" t="s">
        <v>45</v>
      </c>
      <c r="D6013" t="s">
        <v>170</v>
      </c>
      <c r="E6013" t="s">
        <v>185</v>
      </c>
      <c r="F6013" s="69" t="s">
        <v>208</v>
      </c>
      <c r="G6013" s="69" t="s">
        <v>208</v>
      </c>
      <c r="H6013" s="69" t="s">
        <v>208</v>
      </c>
      <c r="I6013" s="69" t="s">
        <v>208</v>
      </c>
      <c r="J6013" s="64">
        <v>2</v>
      </c>
    </row>
    <row r="6014" spans="1:10" x14ac:dyDescent="0.25">
      <c r="A6014" s="3" t="str">
        <f t="shared" si="93"/>
        <v>Net Energy Metered StatusNon-NEM Customer6/17/2021 (5:00pm-6:00pm)13</v>
      </c>
      <c r="B6014" t="s">
        <v>73</v>
      </c>
      <c r="C6014" t="s">
        <v>45</v>
      </c>
      <c r="D6014" t="s">
        <v>170</v>
      </c>
      <c r="E6014" t="s">
        <v>186</v>
      </c>
      <c r="F6014" s="69" t="s">
        <v>208</v>
      </c>
      <c r="G6014" s="69" t="s">
        <v>208</v>
      </c>
      <c r="H6014" s="69" t="s">
        <v>208</v>
      </c>
      <c r="I6014" s="69" t="s">
        <v>208</v>
      </c>
      <c r="J6014" s="64">
        <v>2</v>
      </c>
    </row>
    <row r="6015" spans="1:10" x14ac:dyDescent="0.25">
      <c r="A6015" s="3" t="str">
        <f t="shared" si="93"/>
        <v>Net Energy Metered StatusNon-NEM Customer6/17/2021 (5:00pm-6:00pm)14</v>
      </c>
      <c r="B6015" t="s">
        <v>73</v>
      </c>
      <c r="C6015" t="s">
        <v>45</v>
      </c>
      <c r="D6015" t="s">
        <v>170</v>
      </c>
      <c r="E6015" t="s">
        <v>187</v>
      </c>
      <c r="F6015" s="69" t="s">
        <v>208</v>
      </c>
      <c r="G6015" s="69" t="s">
        <v>208</v>
      </c>
      <c r="H6015" s="69" t="s">
        <v>208</v>
      </c>
      <c r="I6015" s="69" t="s">
        <v>208</v>
      </c>
      <c r="J6015" s="64">
        <v>2</v>
      </c>
    </row>
    <row r="6016" spans="1:10" x14ac:dyDescent="0.25">
      <c r="A6016" s="3" t="str">
        <f t="shared" si="93"/>
        <v>Net Energy Metered StatusNon-NEM Customer6/17/2021 (5:00pm-6:00pm)15</v>
      </c>
      <c r="B6016" t="s">
        <v>73</v>
      </c>
      <c r="C6016" t="s">
        <v>45</v>
      </c>
      <c r="D6016" t="s">
        <v>170</v>
      </c>
      <c r="E6016" t="s">
        <v>188</v>
      </c>
      <c r="F6016" s="69" t="s">
        <v>208</v>
      </c>
      <c r="G6016" s="69" t="s">
        <v>208</v>
      </c>
      <c r="H6016" s="69" t="s">
        <v>208</v>
      </c>
      <c r="I6016" s="69" t="s">
        <v>208</v>
      </c>
      <c r="J6016" s="64">
        <v>2</v>
      </c>
    </row>
    <row r="6017" spans="1:10" x14ac:dyDescent="0.25">
      <c r="A6017" s="3" t="str">
        <f t="shared" si="93"/>
        <v>Net Energy Metered StatusNon-NEM Customer6/17/2021 (5:00pm-6:00pm)16</v>
      </c>
      <c r="B6017" t="s">
        <v>73</v>
      </c>
      <c r="C6017" t="s">
        <v>45</v>
      </c>
      <c r="D6017" t="s">
        <v>170</v>
      </c>
      <c r="E6017" t="s">
        <v>189</v>
      </c>
      <c r="F6017" s="69" t="s">
        <v>208</v>
      </c>
      <c r="G6017" s="69" t="s">
        <v>208</v>
      </c>
      <c r="H6017" s="69" t="s">
        <v>208</v>
      </c>
      <c r="I6017" s="69" t="s">
        <v>208</v>
      </c>
      <c r="J6017" s="64">
        <v>2</v>
      </c>
    </row>
    <row r="6018" spans="1:10" x14ac:dyDescent="0.25">
      <c r="A6018" s="3" t="str">
        <f t="shared" si="93"/>
        <v>Net Energy Metered StatusNon-NEM Customer6/17/2021 (5:00pm-6:00pm)17</v>
      </c>
      <c r="B6018" t="s">
        <v>73</v>
      </c>
      <c r="C6018" t="s">
        <v>45</v>
      </c>
      <c r="D6018" t="s">
        <v>170</v>
      </c>
      <c r="E6018" t="s">
        <v>190</v>
      </c>
      <c r="F6018" s="69" t="s">
        <v>208</v>
      </c>
      <c r="G6018" s="69" t="s">
        <v>208</v>
      </c>
      <c r="H6018" s="69" t="s">
        <v>208</v>
      </c>
      <c r="I6018" s="69" t="s">
        <v>208</v>
      </c>
      <c r="J6018" s="64">
        <v>2</v>
      </c>
    </row>
    <row r="6019" spans="1:10" x14ac:dyDescent="0.25">
      <c r="A6019" s="3" t="str">
        <f t="shared" ref="A6019:A6082" si="94">B6019&amp;C6019&amp;D6019&amp;E6019</f>
        <v>Net Energy Metered StatusNon-NEM Customer6/17/2021 (5:00pm-6:00pm)18</v>
      </c>
      <c r="B6019" t="s">
        <v>73</v>
      </c>
      <c r="C6019" t="s">
        <v>45</v>
      </c>
      <c r="D6019" t="s">
        <v>170</v>
      </c>
      <c r="E6019" t="s">
        <v>191</v>
      </c>
      <c r="F6019" s="69" t="s">
        <v>208</v>
      </c>
      <c r="G6019" s="69" t="s">
        <v>208</v>
      </c>
      <c r="H6019" s="69" t="s">
        <v>208</v>
      </c>
      <c r="I6019" s="69" t="s">
        <v>208</v>
      </c>
      <c r="J6019" s="64">
        <v>2</v>
      </c>
    </row>
    <row r="6020" spans="1:10" x14ac:dyDescent="0.25">
      <c r="A6020" s="3" t="str">
        <f t="shared" si="94"/>
        <v>Net Energy Metered StatusNon-NEM Customer6/17/2021 (5:00pm-6:00pm)19</v>
      </c>
      <c r="B6020" t="s">
        <v>73</v>
      </c>
      <c r="C6020" t="s">
        <v>45</v>
      </c>
      <c r="D6020" t="s">
        <v>170</v>
      </c>
      <c r="E6020" t="s">
        <v>192</v>
      </c>
      <c r="F6020" s="69" t="s">
        <v>208</v>
      </c>
      <c r="G6020" s="69" t="s">
        <v>208</v>
      </c>
      <c r="H6020" s="69" t="s">
        <v>208</v>
      </c>
      <c r="I6020" s="69" t="s">
        <v>208</v>
      </c>
      <c r="J6020" s="64">
        <v>2</v>
      </c>
    </row>
    <row r="6021" spans="1:10" x14ac:dyDescent="0.25">
      <c r="A6021" s="3" t="str">
        <f t="shared" si="94"/>
        <v>Net Energy Metered StatusNon-NEM Customer6/17/2021 (5:00pm-6:00pm)20</v>
      </c>
      <c r="B6021" t="s">
        <v>73</v>
      </c>
      <c r="C6021" t="s">
        <v>45</v>
      </c>
      <c r="D6021" t="s">
        <v>170</v>
      </c>
      <c r="E6021" t="s">
        <v>193</v>
      </c>
      <c r="F6021" s="69" t="s">
        <v>208</v>
      </c>
      <c r="G6021" s="69" t="s">
        <v>208</v>
      </c>
      <c r="H6021" s="69" t="s">
        <v>208</v>
      </c>
      <c r="I6021" s="69" t="s">
        <v>208</v>
      </c>
      <c r="J6021" s="64">
        <v>2</v>
      </c>
    </row>
    <row r="6022" spans="1:10" x14ac:dyDescent="0.25">
      <c r="A6022" s="3" t="str">
        <f t="shared" si="94"/>
        <v>Net Energy Metered StatusNon-NEM Customer6/17/2021 (5:00pm-6:00pm)21</v>
      </c>
      <c r="B6022" t="s">
        <v>73</v>
      </c>
      <c r="C6022" t="s">
        <v>45</v>
      </c>
      <c r="D6022" t="s">
        <v>170</v>
      </c>
      <c r="E6022" t="s">
        <v>194</v>
      </c>
      <c r="F6022" s="69" t="s">
        <v>208</v>
      </c>
      <c r="G6022" s="69" t="s">
        <v>208</v>
      </c>
      <c r="H6022" s="69" t="s">
        <v>208</v>
      </c>
      <c r="I6022" s="69" t="s">
        <v>208</v>
      </c>
      <c r="J6022" s="64">
        <v>2</v>
      </c>
    </row>
    <row r="6023" spans="1:10" x14ac:dyDescent="0.25">
      <c r="A6023" s="3" t="str">
        <f t="shared" si="94"/>
        <v>Net Energy Metered StatusNon-NEM Customer6/17/2021 (5:00pm-6:00pm)22</v>
      </c>
      <c r="B6023" t="s">
        <v>73</v>
      </c>
      <c r="C6023" t="s">
        <v>45</v>
      </c>
      <c r="D6023" t="s">
        <v>170</v>
      </c>
      <c r="E6023" t="s">
        <v>195</v>
      </c>
      <c r="F6023" s="69" t="s">
        <v>208</v>
      </c>
      <c r="G6023" s="69" t="s">
        <v>208</v>
      </c>
      <c r="H6023" s="69" t="s">
        <v>208</v>
      </c>
      <c r="I6023" s="69" t="s">
        <v>208</v>
      </c>
      <c r="J6023" s="64">
        <v>2</v>
      </c>
    </row>
    <row r="6024" spans="1:10" x14ac:dyDescent="0.25">
      <c r="A6024" s="3" t="str">
        <f t="shared" si="94"/>
        <v>Net Energy Metered StatusNon-NEM Customer6/17/2021 (5:00pm-6:00pm)23</v>
      </c>
      <c r="B6024" t="s">
        <v>73</v>
      </c>
      <c r="C6024" t="s">
        <v>45</v>
      </c>
      <c r="D6024" t="s">
        <v>170</v>
      </c>
      <c r="E6024" t="s">
        <v>196</v>
      </c>
      <c r="F6024" s="69" t="s">
        <v>208</v>
      </c>
      <c r="G6024" s="69" t="s">
        <v>208</v>
      </c>
      <c r="H6024" s="69" t="s">
        <v>208</v>
      </c>
      <c r="I6024" s="69" t="s">
        <v>208</v>
      </c>
      <c r="J6024" s="64">
        <v>2</v>
      </c>
    </row>
    <row r="6025" spans="1:10" x14ac:dyDescent="0.25">
      <c r="A6025" s="3" t="str">
        <f t="shared" si="94"/>
        <v>Net Energy Metered StatusNon-NEM Customer6/17/2021 (5:00pm-6:00pm)24</v>
      </c>
      <c r="B6025" t="s">
        <v>73</v>
      </c>
      <c r="C6025" t="s">
        <v>45</v>
      </c>
      <c r="D6025" t="s">
        <v>170</v>
      </c>
      <c r="E6025" t="s">
        <v>197</v>
      </c>
      <c r="F6025" s="69" t="s">
        <v>208</v>
      </c>
      <c r="G6025" s="69" t="s">
        <v>208</v>
      </c>
      <c r="H6025" s="69" t="s">
        <v>208</v>
      </c>
      <c r="I6025" s="69" t="s">
        <v>208</v>
      </c>
      <c r="J6025" s="64">
        <v>2</v>
      </c>
    </row>
    <row r="6026" spans="1:10" x14ac:dyDescent="0.25">
      <c r="A6026" s="3" t="str">
        <f t="shared" si="94"/>
        <v>Net Energy Metered StatusNon-NEM Customer7/9/2021 (5:50pm-8:55pm)1</v>
      </c>
      <c r="B6026" t="s">
        <v>73</v>
      </c>
      <c r="C6026" t="s">
        <v>45</v>
      </c>
      <c r="D6026" t="s">
        <v>171</v>
      </c>
      <c r="E6026" t="s">
        <v>174</v>
      </c>
      <c r="F6026" s="69" t="s">
        <v>208</v>
      </c>
      <c r="G6026" s="69" t="s">
        <v>208</v>
      </c>
      <c r="H6026" s="69" t="s">
        <v>208</v>
      </c>
      <c r="I6026" s="69" t="s">
        <v>208</v>
      </c>
      <c r="J6026" s="64">
        <v>2</v>
      </c>
    </row>
    <row r="6027" spans="1:10" x14ac:dyDescent="0.25">
      <c r="A6027" s="3" t="str">
        <f t="shared" si="94"/>
        <v>Net Energy Metered StatusNon-NEM Customer7/9/2021 (5:50pm-8:55pm)2</v>
      </c>
      <c r="B6027" t="s">
        <v>73</v>
      </c>
      <c r="C6027" t="s">
        <v>45</v>
      </c>
      <c r="D6027" t="s">
        <v>171</v>
      </c>
      <c r="E6027" t="s">
        <v>175</v>
      </c>
      <c r="F6027" s="69" t="s">
        <v>208</v>
      </c>
      <c r="G6027" s="69" t="s">
        <v>208</v>
      </c>
      <c r="H6027" s="69" t="s">
        <v>208</v>
      </c>
      <c r="I6027" s="69" t="s">
        <v>208</v>
      </c>
      <c r="J6027" s="64">
        <v>2</v>
      </c>
    </row>
    <row r="6028" spans="1:10" x14ac:dyDescent="0.25">
      <c r="A6028" s="3" t="str">
        <f t="shared" si="94"/>
        <v>Net Energy Metered StatusNon-NEM Customer7/9/2021 (5:50pm-8:55pm)3</v>
      </c>
      <c r="B6028" t="s">
        <v>73</v>
      </c>
      <c r="C6028" t="s">
        <v>45</v>
      </c>
      <c r="D6028" t="s">
        <v>171</v>
      </c>
      <c r="E6028" t="s">
        <v>176</v>
      </c>
      <c r="F6028" s="69" t="s">
        <v>208</v>
      </c>
      <c r="G6028" s="69" t="s">
        <v>208</v>
      </c>
      <c r="H6028" s="69" t="s">
        <v>208</v>
      </c>
      <c r="I6028" s="69" t="s">
        <v>208</v>
      </c>
      <c r="J6028" s="64">
        <v>2</v>
      </c>
    </row>
    <row r="6029" spans="1:10" x14ac:dyDescent="0.25">
      <c r="A6029" s="3" t="str">
        <f t="shared" si="94"/>
        <v>Net Energy Metered StatusNon-NEM Customer7/9/2021 (5:50pm-8:55pm)4</v>
      </c>
      <c r="B6029" t="s">
        <v>73</v>
      </c>
      <c r="C6029" t="s">
        <v>45</v>
      </c>
      <c r="D6029" t="s">
        <v>171</v>
      </c>
      <c r="E6029" t="s">
        <v>177</v>
      </c>
      <c r="F6029" s="69" t="s">
        <v>208</v>
      </c>
      <c r="G6029" s="69" t="s">
        <v>208</v>
      </c>
      <c r="H6029" s="69" t="s">
        <v>208</v>
      </c>
      <c r="I6029" s="69" t="s">
        <v>208</v>
      </c>
      <c r="J6029" s="64">
        <v>2</v>
      </c>
    </row>
    <row r="6030" spans="1:10" x14ac:dyDescent="0.25">
      <c r="A6030" s="3" t="str">
        <f t="shared" si="94"/>
        <v>Net Energy Metered StatusNon-NEM Customer7/9/2021 (5:50pm-8:55pm)5</v>
      </c>
      <c r="B6030" t="s">
        <v>73</v>
      </c>
      <c r="C6030" t="s">
        <v>45</v>
      </c>
      <c r="D6030" t="s">
        <v>171</v>
      </c>
      <c r="E6030" t="s">
        <v>178</v>
      </c>
      <c r="F6030" s="69" t="s">
        <v>208</v>
      </c>
      <c r="G6030" s="69" t="s">
        <v>208</v>
      </c>
      <c r="H6030" s="69" t="s">
        <v>208</v>
      </c>
      <c r="I6030" s="69" t="s">
        <v>208</v>
      </c>
      <c r="J6030" s="64">
        <v>2</v>
      </c>
    </row>
    <row r="6031" spans="1:10" x14ac:dyDescent="0.25">
      <c r="A6031" s="3" t="str">
        <f t="shared" si="94"/>
        <v>Net Energy Metered StatusNon-NEM Customer7/9/2021 (5:50pm-8:55pm)6</v>
      </c>
      <c r="B6031" t="s">
        <v>73</v>
      </c>
      <c r="C6031" t="s">
        <v>45</v>
      </c>
      <c r="D6031" t="s">
        <v>171</v>
      </c>
      <c r="E6031" t="s">
        <v>179</v>
      </c>
      <c r="F6031" s="69" t="s">
        <v>208</v>
      </c>
      <c r="G6031" s="69" t="s">
        <v>208</v>
      </c>
      <c r="H6031" s="69" t="s">
        <v>208</v>
      </c>
      <c r="I6031" s="69" t="s">
        <v>208</v>
      </c>
      <c r="J6031" s="64">
        <v>2</v>
      </c>
    </row>
    <row r="6032" spans="1:10" x14ac:dyDescent="0.25">
      <c r="A6032" s="3" t="str">
        <f t="shared" si="94"/>
        <v>Net Energy Metered StatusNon-NEM Customer7/9/2021 (5:50pm-8:55pm)7</v>
      </c>
      <c r="B6032" t="s">
        <v>73</v>
      </c>
      <c r="C6032" t="s">
        <v>45</v>
      </c>
      <c r="D6032" t="s">
        <v>171</v>
      </c>
      <c r="E6032" t="s">
        <v>180</v>
      </c>
      <c r="F6032" s="69" t="s">
        <v>208</v>
      </c>
      <c r="G6032" s="69" t="s">
        <v>208</v>
      </c>
      <c r="H6032" s="69" t="s">
        <v>208</v>
      </c>
      <c r="I6032" s="69" t="s">
        <v>208</v>
      </c>
      <c r="J6032" s="64">
        <v>2</v>
      </c>
    </row>
    <row r="6033" spans="1:10" x14ac:dyDescent="0.25">
      <c r="A6033" s="3" t="str">
        <f t="shared" si="94"/>
        <v>Net Energy Metered StatusNon-NEM Customer7/9/2021 (5:50pm-8:55pm)8</v>
      </c>
      <c r="B6033" t="s">
        <v>73</v>
      </c>
      <c r="C6033" t="s">
        <v>45</v>
      </c>
      <c r="D6033" t="s">
        <v>171</v>
      </c>
      <c r="E6033" t="s">
        <v>181</v>
      </c>
      <c r="F6033" s="69" t="s">
        <v>208</v>
      </c>
      <c r="G6033" s="69" t="s">
        <v>208</v>
      </c>
      <c r="H6033" s="69" t="s">
        <v>208</v>
      </c>
      <c r="I6033" s="69" t="s">
        <v>208</v>
      </c>
      <c r="J6033" s="64">
        <v>2</v>
      </c>
    </row>
    <row r="6034" spans="1:10" x14ac:dyDescent="0.25">
      <c r="A6034" s="3" t="str">
        <f t="shared" si="94"/>
        <v>Net Energy Metered StatusNon-NEM Customer7/9/2021 (5:50pm-8:55pm)9</v>
      </c>
      <c r="B6034" t="s">
        <v>73</v>
      </c>
      <c r="C6034" t="s">
        <v>45</v>
      </c>
      <c r="D6034" t="s">
        <v>171</v>
      </c>
      <c r="E6034" t="s">
        <v>182</v>
      </c>
      <c r="F6034" s="69" t="s">
        <v>208</v>
      </c>
      <c r="G6034" s="69" t="s">
        <v>208</v>
      </c>
      <c r="H6034" s="69" t="s">
        <v>208</v>
      </c>
      <c r="I6034" s="69" t="s">
        <v>208</v>
      </c>
      <c r="J6034" s="64">
        <v>2</v>
      </c>
    </row>
    <row r="6035" spans="1:10" x14ac:dyDescent="0.25">
      <c r="A6035" s="3" t="str">
        <f t="shared" si="94"/>
        <v>Net Energy Metered StatusNon-NEM Customer7/9/2021 (5:50pm-8:55pm)10</v>
      </c>
      <c r="B6035" t="s">
        <v>73</v>
      </c>
      <c r="C6035" t="s">
        <v>45</v>
      </c>
      <c r="D6035" t="s">
        <v>171</v>
      </c>
      <c r="E6035" t="s">
        <v>183</v>
      </c>
      <c r="F6035" s="69" t="s">
        <v>208</v>
      </c>
      <c r="G6035" s="69" t="s">
        <v>208</v>
      </c>
      <c r="H6035" s="69" t="s">
        <v>208</v>
      </c>
      <c r="I6035" s="69" t="s">
        <v>208</v>
      </c>
      <c r="J6035" s="64">
        <v>2</v>
      </c>
    </row>
    <row r="6036" spans="1:10" x14ac:dyDescent="0.25">
      <c r="A6036" s="3" t="str">
        <f t="shared" si="94"/>
        <v>Net Energy Metered StatusNon-NEM Customer7/9/2021 (5:50pm-8:55pm)11</v>
      </c>
      <c r="B6036" t="s">
        <v>73</v>
      </c>
      <c r="C6036" t="s">
        <v>45</v>
      </c>
      <c r="D6036" t="s">
        <v>171</v>
      </c>
      <c r="E6036" t="s">
        <v>184</v>
      </c>
      <c r="F6036" s="69" t="s">
        <v>208</v>
      </c>
      <c r="G6036" s="69" t="s">
        <v>208</v>
      </c>
      <c r="H6036" s="69" t="s">
        <v>208</v>
      </c>
      <c r="I6036" s="69" t="s">
        <v>208</v>
      </c>
      <c r="J6036" s="64">
        <v>2</v>
      </c>
    </row>
    <row r="6037" spans="1:10" x14ac:dyDescent="0.25">
      <c r="A6037" s="3" t="str">
        <f t="shared" si="94"/>
        <v>Net Energy Metered StatusNon-NEM Customer7/9/2021 (5:50pm-8:55pm)12</v>
      </c>
      <c r="B6037" t="s">
        <v>73</v>
      </c>
      <c r="C6037" t="s">
        <v>45</v>
      </c>
      <c r="D6037" t="s">
        <v>171</v>
      </c>
      <c r="E6037" t="s">
        <v>185</v>
      </c>
      <c r="F6037" s="69" t="s">
        <v>208</v>
      </c>
      <c r="G6037" s="69" t="s">
        <v>208</v>
      </c>
      <c r="H6037" s="69" t="s">
        <v>208</v>
      </c>
      <c r="I6037" s="69" t="s">
        <v>208</v>
      </c>
      <c r="J6037" s="64">
        <v>2</v>
      </c>
    </row>
    <row r="6038" spans="1:10" x14ac:dyDescent="0.25">
      <c r="A6038" s="3" t="str">
        <f t="shared" si="94"/>
        <v>Net Energy Metered StatusNon-NEM Customer7/9/2021 (5:50pm-8:55pm)13</v>
      </c>
      <c r="B6038" t="s">
        <v>73</v>
      </c>
      <c r="C6038" t="s">
        <v>45</v>
      </c>
      <c r="D6038" t="s">
        <v>171</v>
      </c>
      <c r="E6038" t="s">
        <v>186</v>
      </c>
      <c r="F6038" s="69" t="s">
        <v>208</v>
      </c>
      <c r="G6038" s="69" t="s">
        <v>208</v>
      </c>
      <c r="H6038" s="69" t="s">
        <v>208</v>
      </c>
      <c r="I6038" s="69" t="s">
        <v>208</v>
      </c>
      <c r="J6038" s="64">
        <v>2</v>
      </c>
    </row>
    <row r="6039" spans="1:10" x14ac:dyDescent="0.25">
      <c r="A6039" s="3" t="str">
        <f t="shared" si="94"/>
        <v>Net Energy Metered StatusNon-NEM Customer7/9/2021 (5:50pm-8:55pm)14</v>
      </c>
      <c r="B6039" t="s">
        <v>73</v>
      </c>
      <c r="C6039" t="s">
        <v>45</v>
      </c>
      <c r="D6039" t="s">
        <v>171</v>
      </c>
      <c r="E6039" t="s">
        <v>187</v>
      </c>
      <c r="F6039" s="69" t="s">
        <v>208</v>
      </c>
      <c r="G6039" s="69" t="s">
        <v>208</v>
      </c>
      <c r="H6039" s="69" t="s">
        <v>208</v>
      </c>
      <c r="I6039" s="69" t="s">
        <v>208</v>
      </c>
      <c r="J6039" s="64">
        <v>2</v>
      </c>
    </row>
    <row r="6040" spans="1:10" x14ac:dyDescent="0.25">
      <c r="A6040" s="3" t="str">
        <f t="shared" si="94"/>
        <v>Net Energy Metered StatusNon-NEM Customer7/9/2021 (5:50pm-8:55pm)15</v>
      </c>
      <c r="B6040" t="s">
        <v>73</v>
      </c>
      <c r="C6040" t="s">
        <v>45</v>
      </c>
      <c r="D6040" t="s">
        <v>171</v>
      </c>
      <c r="E6040" t="s">
        <v>188</v>
      </c>
      <c r="F6040" s="69" t="s">
        <v>208</v>
      </c>
      <c r="G6040" s="69" t="s">
        <v>208</v>
      </c>
      <c r="H6040" s="69" t="s">
        <v>208</v>
      </c>
      <c r="I6040" s="69" t="s">
        <v>208</v>
      </c>
      <c r="J6040" s="64">
        <v>2</v>
      </c>
    </row>
    <row r="6041" spans="1:10" x14ac:dyDescent="0.25">
      <c r="A6041" s="3" t="str">
        <f t="shared" si="94"/>
        <v>Net Energy Metered StatusNon-NEM Customer7/9/2021 (5:50pm-8:55pm)16</v>
      </c>
      <c r="B6041" t="s">
        <v>73</v>
      </c>
      <c r="C6041" t="s">
        <v>45</v>
      </c>
      <c r="D6041" t="s">
        <v>171</v>
      </c>
      <c r="E6041" t="s">
        <v>189</v>
      </c>
      <c r="F6041" s="69" t="s">
        <v>208</v>
      </c>
      <c r="G6041" s="69" t="s">
        <v>208</v>
      </c>
      <c r="H6041" s="69" t="s">
        <v>208</v>
      </c>
      <c r="I6041" s="69" t="s">
        <v>208</v>
      </c>
      <c r="J6041" s="64">
        <v>2</v>
      </c>
    </row>
    <row r="6042" spans="1:10" x14ac:dyDescent="0.25">
      <c r="A6042" s="3" t="str">
        <f t="shared" si="94"/>
        <v>Net Energy Metered StatusNon-NEM Customer7/9/2021 (5:50pm-8:55pm)17</v>
      </c>
      <c r="B6042" t="s">
        <v>73</v>
      </c>
      <c r="C6042" t="s">
        <v>45</v>
      </c>
      <c r="D6042" t="s">
        <v>171</v>
      </c>
      <c r="E6042" t="s">
        <v>190</v>
      </c>
      <c r="F6042" s="69" t="s">
        <v>208</v>
      </c>
      <c r="G6042" s="69" t="s">
        <v>208</v>
      </c>
      <c r="H6042" s="69" t="s">
        <v>208</v>
      </c>
      <c r="I6042" s="69" t="s">
        <v>208</v>
      </c>
      <c r="J6042" s="64">
        <v>2</v>
      </c>
    </row>
    <row r="6043" spans="1:10" x14ac:dyDescent="0.25">
      <c r="A6043" s="3" t="str">
        <f t="shared" si="94"/>
        <v>Net Energy Metered StatusNon-NEM Customer7/9/2021 (5:50pm-8:55pm)18</v>
      </c>
      <c r="B6043" t="s">
        <v>73</v>
      </c>
      <c r="C6043" t="s">
        <v>45</v>
      </c>
      <c r="D6043" t="s">
        <v>171</v>
      </c>
      <c r="E6043" t="s">
        <v>191</v>
      </c>
      <c r="F6043" s="69" t="s">
        <v>208</v>
      </c>
      <c r="G6043" s="69" t="s">
        <v>208</v>
      </c>
      <c r="H6043" s="69" t="s">
        <v>208</v>
      </c>
      <c r="I6043" s="69" t="s">
        <v>208</v>
      </c>
      <c r="J6043" s="64">
        <v>2</v>
      </c>
    </row>
    <row r="6044" spans="1:10" x14ac:dyDescent="0.25">
      <c r="A6044" s="3" t="str">
        <f t="shared" si="94"/>
        <v>Net Energy Metered StatusNon-NEM Customer7/9/2021 (5:50pm-8:55pm)19</v>
      </c>
      <c r="B6044" t="s">
        <v>73</v>
      </c>
      <c r="C6044" t="s">
        <v>45</v>
      </c>
      <c r="D6044" t="s">
        <v>171</v>
      </c>
      <c r="E6044" t="s">
        <v>192</v>
      </c>
      <c r="F6044" s="69" t="s">
        <v>208</v>
      </c>
      <c r="G6044" s="69" t="s">
        <v>208</v>
      </c>
      <c r="H6044" s="69" t="s">
        <v>208</v>
      </c>
      <c r="I6044" s="69" t="s">
        <v>208</v>
      </c>
      <c r="J6044" s="64">
        <v>2</v>
      </c>
    </row>
    <row r="6045" spans="1:10" x14ac:dyDescent="0.25">
      <c r="A6045" s="3" t="str">
        <f t="shared" si="94"/>
        <v>Net Energy Metered StatusNon-NEM Customer7/9/2021 (5:50pm-8:55pm)20</v>
      </c>
      <c r="B6045" t="s">
        <v>73</v>
      </c>
      <c r="C6045" t="s">
        <v>45</v>
      </c>
      <c r="D6045" t="s">
        <v>171</v>
      </c>
      <c r="E6045" t="s">
        <v>193</v>
      </c>
      <c r="F6045" s="69" t="s">
        <v>208</v>
      </c>
      <c r="G6045" s="69" t="s">
        <v>208</v>
      </c>
      <c r="H6045" s="69" t="s">
        <v>208</v>
      </c>
      <c r="I6045" s="69" t="s">
        <v>208</v>
      </c>
      <c r="J6045" s="64">
        <v>2</v>
      </c>
    </row>
    <row r="6046" spans="1:10" x14ac:dyDescent="0.25">
      <c r="A6046" s="3" t="str">
        <f t="shared" si="94"/>
        <v>Net Energy Metered StatusNon-NEM Customer7/9/2021 (5:50pm-8:55pm)21</v>
      </c>
      <c r="B6046" t="s">
        <v>73</v>
      </c>
      <c r="C6046" t="s">
        <v>45</v>
      </c>
      <c r="D6046" t="s">
        <v>171</v>
      </c>
      <c r="E6046" t="s">
        <v>194</v>
      </c>
      <c r="F6046" s="69" t="s">
        <v>208</v>
      </c>
      <c r="G6046" s="69" t="s">
        <v>208</v>
      </c>
      <c r="H6046" s="69" t="s">
        <v>208</v>
      </c>
      <c r="I6046" s="69" t="s">
        <v>208</v>
      </c>
      <c r="J6046" s="64">
        <v>2</v>
      </c>
    </row>
    <row r="6047" spans="1:10" x14ac:dyDescent="0.25">
      <c r="A6047" s="3" t="str">
        <f t="shared" si="94"/>
        <v>Net Energy Metered StatusNon-NEM Customer7/9/2021 (5:50pm-8:55pm)22</v>
      </c>
      <c r="B6047" t="s">
        <v>73</v>
      </c>
      <c r="C6047" t="s">
        <v>45</v>
      </c>
      <c r="D6047" t="s">
        <v>171</v>
      </c>
      <c r="E6047" t="s">
        <v>195</v>
      </c>
      <c r="F6047" s="69" t="s">
        <v>208</v>
      </c>
      <c r="G6047" s="69" t="s">
        <v>208</v>
      </c>
      <c r="H6047" s="69" t="s">
        <v>208</v>
      </c>
      <c r="I6047" s="69" t="s">
        <v>208</v>
      </c>
      <c r="J6047" s="64">
        <v>2</v>
      </c>
    </row>
    <row r="6048" spans="1:10" x14ac:dyDescent="0.25">
      <c r="A6048" s="3" t="str">
        <f t="shared" si="94"/>
        <v>Net Energy Metered StatusNon-NEM Customer7/9/2021 (5:50pm-8:55pm)23</v>
      </c>
      <c r="B6048" t="s">
        <v>73</v>
      </c>
      <c r="C6048" t="s">
        <v>45</v>
      </c>
      <c r="D6048" t="s">
        <v>171</v>
      </c>
      <c r="E6048" t="s">
        <v>196</v>
      </c>
      <c r="F6048" s="69" t="s">
        <v>208</v>
      </c>
      <c r="G6048" s="69" t="s">
        <v>208</v>
      </c>
      <c r="H6048" s="69" t="s">
        <v>208</v>
      </c>
      <c r="I6048" s="69" t="s">
        <v>208</v>
      </c>
      <c r="J6048" s="64">
        <v>2</v>
      </c>
    </row>
    <row r="6049" spans="1:10" x14ac:dyDescent="0.25">
      <c r="A6049" s="3" t="str">
        <f t="shared" si="94"/>
        <v>Net Energy Metered StatusNon-NEM Customer7/9/2021 (5:50pm-8:55pm)24</v>
      </c>
      <c r="B6049" t="s">
        <v>73</v>
      </c>
      <c r="C6049" t="s">
        <v>45</v>
      </c>
      <c r="D6049" t="s">
        <v>171</v>
      </c>
      <c r="E6049" t="s">
        <v>197</v>
      </c>
      <c r="F6049" s="69" t="s">
        <v>208</v>
      </c>
      <c r="G6049" s="69" t="s">
        <v>208</v>
      </c>
      <c r="H6049" s="69" t="s">
        <v>208</v>
      </c>
      <c r="I6049" s="69" t="s">
        <v>208</v>
      </c>
      <c r="J6049" s="64">
        <v>2</v>
      </c>
    </row>
    <row r="6050" spans="1:10" x14ac:dyDescent="0.25">
      <c r="A6050" s="3" t="str">
        <f t="shared" si="94"/>
        <v>Net Energy Metered StatusNon-NEM Customer8/27/2021 (5:00pm-6:00pm)1</v>
      </c>
      <c r="B6050" t="s">
        <v>73</v>
      </c>
      <c r="C6050" t="s">
        <v>45</v>
      </c>
      <c r="D6050" t="s">
        <v>172</v>
      </c>
      <c r="E6050" t="s">
        <v>174</v>
      </c>
      <c r="F6050" s="69" t="s">
        <v>208</v>
      </c>
      <c r="G6050" s="69" t="s">
        <v>208</v>
      </c>
      <c r="H6050" s="69" t="s">
        <v>208</v>
      </c>
      <c r="I6050" s="69" t="s">
        <v>208</v>
      </c>
      <c r="J6050" s="64">
        <v>2</v>
      </c>
    </row>
    <row r="6051" spans="1:10" x14ac:dyDescent="0.25">
      <c r="A6051" s="3" t="str">
        <f t="shared" si="94"/>
        <v>Net Energy Metered StatusNon-NEM Customer8/27/2021 (5:00pm-6:00pm)2</v>
      </c>
      <c r="B6051" t="s">
        <v>73</v>
      </c>
      <c r="C6051" t="s">
        <v>45</v>
      </c>
      <c r="D6051" t="s">
        <v>172</v>
      </c>
      <c r="E6051" t="s">
        <v>175</v>
      </c>
      <c r="F6051" s="69" t="s">
        <v>208</v>
      </c>
      <c r="G6051" s="69" t="s">
        <v>208</v>
      </c>
      <c r="H6051" s="69" t="s">
        <v>208</v>
      </c>
      <c r="I6051" s="69" t="s">
        <v>208</v>
      </c>
      <c r="J6051" s="64">
        <v>2</v>
      </c>
    </row>
    <row r="6052" spans="1:10" x14ac:dyDescent="0.25">
      <c r="A6052" s="3" t="str">
        <f t="shared" si="94"/>
        <v>Net Energy Metered StatusNon-NEM Customer8/27/2021 (5:00pm-6:00pm)3</v>
      </c>
      <c r="B6052" t="s">
        <v>73</v>
      </c>
      <c r="C6052" t="s">
        <v>45</v>
      </c>
      <c r="D6052" t="s">
        <v>172</v>
      </c>
      <c r="E6052" t="s">
        <v>176</v>
      </c>
      <c r="F6052" s="69" t="s">
        <v>208</v>
      </c>
      <c r="G6052" s="69" t="s">
        <v>208</v>
      </c>
      <c r="H6052" s="69" t="s">
        <v>208</v>
      </c>
      <c r="I6052" s="69" t="s">
        <v>208</v>
      </c>
      <c r="J6052" s="64">
        <v>2</v>
      </c>
    </row>
    <row r="6053" spans="1:10" x14ac:dyDescent="0.25">
      <c r="A6053" s="3" t="str">
        <f t="shared" si="94"/>
        <v>Net Energy Metered StatusNon-NEM Customer8/27/2021 (5:00pm-6:00pm)4</v>
      </c>
      <c r="B6053" t="s">
        <v>73</v>
      </c>
      <c r="C6053" t="s">
        <v>45</v>
      </c>
      <c r="D6053" t="s">
        <v>172</v>
      </c>
      <c r="E6053" t="s">
        <v>177</v>
      </c>
      <c r="F6053" s="69" t="s">
        <v>208</v>
      </c>
      <c r="G6053" s="69" t="s">
        <v>208</v>
      </c>
      <c r="H6053" s="69" t="s">
        <v>208</v>
      </c>
      <c r="I6053" s="69" t="s">
        <v>208</v>
      </c>
      <c r="J6053" s="64">
        <v>2</v>
      </c>
    </row>
    <row r="6054" spans="1:10" x14ac:dyDescent="0.25">
      <c r="A6054" s="3" t="str">
        <f t="shared" si="94"/>
        <v>Net Energy Metered StatusNon-NEM Customer8/27/2021 (5:00pm-6:00pm)5</v>
      </c>
      <c r="B6054" t="s">
        <v>73</v>
      </c>
      <c r="C6054" t="s">
        <v>45</v>
      </c>
      <c r="D6054" t="s">
        <v>172</v>
      </c>
      <c r="E6054" t="s">
        <v>178</v>
      </c>
      <c r="F6054" s="69" t="s">
        <v>208</v>
      </c>
      <c r="G6054" s="69" t="s">
        <v>208</v>
      </c>
      <c r="H6054" s="69" t="s">
        <v>208</v>
      </c>
      <c r="I6054" s="69" t="s">
        <v>208</v>
      </c>
      <c r="J6054" s="64">
        <v>2</v>
      </c>
    </row>
    <row r="6055" spans="1:10" x14ac:dyDescent="0.25">
      <c r="A6055" s="3" t="str">
        <f t="shared" si="94"/>
        <v>Net Energy Metered StatusNon-NEM Customer8/27/2021 (5:00pm-6:00pm)6</v>
      </c>
      <c r="B6055" t="s">
        <v>73</v>
      </c>
      <c r="C6055" t="s">
        <v>45</v>
      </c>
      <c r="D6055" t="s">
        <v>172</v>
      </c>
      <c r="E6055" t="s">
        <v>179</v>
      </c>
      <c r="F6055" s="69" t="s">
        <v>208</v>
      </c>
      <c r="G6055" s="69" t="s">
        <v>208</v>
      </c>
      <c r="H6055" s="69" t="s">
        <v>208</v>
      </c>
      <c r="I6055" s="69" t="s">
        <v>208</v>
      </c>
      <c r="J6055" s="64">
        <v>2</v>
      </c>
    </row>
    <row r="6056" spans="1:10" x14ac:dyDescent="0.25">
      <c r="A6056" s="3" t="str">
        <f t="shared" si="94"/>
        <v>Net Energy Metered StatusNon-NEM Customer8/27/2021 (5:00pm-6:00pm)7</v>
      </c>
      <c r="B6056" t="s">
        <v>73</v>
      </c>
      <c r="C6056" t="s">
        <v>45</v>
      </c>
      <c r="D6056" t="s">
        <v>172</v>
      </c>
      <c r="E6056" t="s">
        <v>180</v>
      </c>
      <c r="F6056" s="69" t="s">
        <v>208</v>
      </c>
      <c r="G6056" s="69" t="s">
        <v>208</v>
      </c>
      <c r="H6056" s="69" t="s">
        <v>208</v>
      </c>
      <c r="I6056" s="69" t="s">
        <v>208</v>
      </c>
      <c r="J6056" s="64">
        <v>2</v>
      </c>
    </row>
    <row r="6057" spans="1:10" x14ac:dyDescent="0.25">
      <c r="A6057" s="3" t="str">
        <f t="shared" si="94"/>
        <v>Net Energy Metered StatusNon-NEM Customer8/27/2021 (5:00pm-6:00pm)8</v>
      </c>
      <c r="B6057" t="s">
        <v>73</v>
      </c>
      <c r="C6057" t="s">
        <v>45</v>
      </c>
      <c r="D6057" t="s">
        <v>172</v>
      </c>
      <c r="E6057" t="s">
        <v>181</v>
      </c>
      <c r="F6057" s="69" t="s">
        <v>208</v>
      </c>
      <c r="G6057" s="69" t="s">
        <v>208</v>
      </c>
      <c r="H6057" s="69" t="s">
        <v>208</v>
      </c>
      <c r="I6057" s="69" t="s">
        <v>208</v>
      </c>
      <c r="J6057" s="64">
        <v>2</v>
      </c>
    </row>
    <row r="6058" spans="1:10" x14ac:dyDescent="0.25">
      <c r="A6058" s="3" t="str">
        <f t="shared" si="94"/>
        <v>Net Energy Metered StatusNon-NEM Customer8/27/2021 (5:00pm-6:00pm)9</v>
      </c>
      <c r="B6058" t="s">
        <v>73</v>
      </c>
      <c r="C6058" t="s">
        <v>45</v>
      </c>
      <c r="D6058" t="s">
        <v>172</v>
      </c>
      <c r="E6058" t="s">
        <v>182</v>
      </c>
      <c r="F6058" s="69" t="s">
        <v>208</v>
      </c>
      <c r="G6058" s="69" t="s">
        <v>208</v>
      </c>
      <c r="H6058" s="69" t="s">
        <v>208</v>
      </c>
      <c r="I6058" s="69" t="s">
        <v>208</v>
      </c>
      <c r="J6058" s="64">
        <v>2</v>
      </c>
    </row>
    <row r="6059" spans="1:10" x14ac:dyDescent="0.25">
      <c r="A6059" s="3" t="str">
        <f t="shared" si="94"/>
        <v>Net Energy Metered StatusNon-NEM Customer8/27/2021 (5:00pm-6:00pm)10</v>
      </c>
      <c r="B6059" t="s">
        <v>73</v>
      </c>
      <c r="C6059" t="s">
        <v>45</v>
      </c>
      <c r="D6059" t="s">
        <v>172</v>
      </c>
      <c r="E6059" t="s">
        <v>183</v>
      </c>
      <c r="F6059" s="69" t="s">
        <v>208</v>
      </c>
      <c r="G6059" s="69" t="s">
        <v>208</v>
      </c>
      <c r="H6059" s="69" t="s">
        <v>208</v>
      </c>
      <c r="I6059" s="69" t="s">
        <v>208</v>
      </c>
      <c r="J6059" s="64">
        <v>2</v>
      </c>
    </row>
    <row r="6060" spans="1:10" x14ac:dyDescent="0.25">
      <c r="A6060" s="3" t="str">
        <f t="shared" si="94"/>
        <v>Net Energy Metered StatusNon-NEM Customer8/27/2021 (5:00pm-6:00pm)11</v>
      </c>
      <c r="B6060" t="s">
        <v>73</v>
      </c>
      <c r="C6060" t="s">
        <v>45</v>
      </c>
      <c r="D6060" t="s">
        <v>172</v>
      </c>
      <c r="E6060" t="s">
        <v>184</v>
      </c>
      <c r="F6060" s="69" t="s">
        <v>208</v>
      </c>
      <c r="G6060" s="69" t="s">
        <v>208</v>
      </c>
      <c r="H6060" s="69" t="s">
        <v>208</v>
      </c>
      <c r="I6060" s="69" t="s">
        <v>208</v>
      </c>
      <c r="J6060" s="64">
        <v>2</v>
      </c>
    </row>
    <row r="6061" spans="1:10" x14ac:dyDescent="0.25">
      <c r="A6061" s="3" t="str">
        <f t="shared" si="94"/>
        <v>Net Energy Metered StatusNon-NEM Customer8/27/2021 (5:00pm-6:00pm)12</v>
      </c>
      <c r="B6061" t="s">
        <v>73</v>
      </c>
      <c r="C6061" t="s">
        <v>45</v>
      </c>
      <c r="D6061" t="s">
        <v>172</v>
      </c>
      <c r="E6061" t="s">
        <v>185</v>
      </c>
      <c r="F6061" s="69" t="s">
        <v>208</v>
      </c>
      <c r="G6061" s="69" t="s">
        <v>208</v>
      </c>
      <c r="H6061" s="69" t="s">
        <v>208</v>
      </c>
      <c r="I6061" s="69" t="s">
        <v>208</v>
      </c>
      <c r="J6061" s="64">
        <v>2</v>
      </c>
    </row>
    <row r="6062" spans="1:10" x14ac:dyDescent="0.25">
      <c r="A6062" s="3" t="str">
        <f t="shared" si="94"/>
        <v>Net Energy Metered StatusNon-NEM Customer8/27/2021 (5:00pm-6:00pm)13</v>
      </c>
      <c r="B6062" t="s">
        <v>73</v>
      </c>
      <c r="C6062" t="s">
        <v>45</v>
      </c>
      <c r="D6062" t="s">
        <v>172</v>
      </c>
      <c r="E6062" t="s">
        <v>186</v>
      </c>
      <c r="F6062" s="69" t="s">
        <v>208</v>
      </c>
      <c r="G6062" s="69" t="s">
        <v>208</v>
      </c>
      <c r="H6062" s="69" t="s">
        <v>208</v>
      </c>
      <c r="I6062" s="69" t="s">
        <v>208</v>
      </c>
      <c r="J6062" s="64">
        <v>2</v>
      </c>
    </row>
    <row r="6063" spans="1:10" x14ac:dyDescent="0.25">
      <c r="A6063" s="3" t="str">
        <f t="shared" si="94"/>
        <v>Net Energy Metered StatusNon-NEM Customer8/27/2021 (5:00pm-6:00pm)14</v>
      </c>
      <c r="B6063" t="s">
        <v>73</v>
      </c>
      <c r="C6063" t="s">
        <v>45</v>
      </c>
      <c r="D6063" t="s">
        <v>172</v>
      </c>
      <c r="E6063" t="s">
        <v>187</v>
      </c>
      <c r="F6063" s="69" t="s">
        <v>208</v>
      </c>
      <c r="G6063" s="69" t="s">
        <v>208</v>
      </c>
      <c r="H6063" s="69" t="s">
        <v>208</v>
      </c>
      <c r="I6063" s="69" t="s">
        <v>208</v>
      </c>
      <c r="J6063" s="64">
        <v>2</v>
      </c>
    </row>
    <row r="6064" spans="1:10" x14ac:dyDescent="0.25">
      <c r="A6064" s="3" t="str">
        <f t="shared" si="94"/>
        <v>Net Energy Metered StatusNon-NEM Customer8/27/2021 (5:00pm-6:00pm)15</v>
      </c>
      <c r="B6064" t="s">
        <v>73</v>
      </c>
      <c r="C6064" t="s">
        <v>45</v>
      </c>
      <c r="D6064" t="s">
        <v>172</v>
      </c>
      <c r="E6064" t="s">
        <v>188</v>
      </c>
      <c r="F6064" s="69" t="s">
        <v>208</v>
      </c>
      <c r="G6064" s="69" t="s">
        <v>208</v>
      </c>
      <c r="H6064" s="69" t="s">
        <v>208</v>
      </c>
      <c r="I6064" s="69" t="s">
        <v>208</v>
      </c>
      <c r="J6064" s="64">
        <v>2</v>
      </c>
    </row>
    <row r="6065" spans="1:10" x14ac:dyDescent="0.25">
      <c r="A6065" s="3" t="str">
        <f t="shared" si="94"/>
        <v>Net Energy Metered StatusNon-NEM Customer8/27/2021 (5:00pm-6:00pm)16</v>
      </c>
      <c r="B6065" t="s">
        <v>73</v>
      </c>
      <c r="C6065" t="s">
        <v>45</v>
      </c>
      <c r="D6065" t="s">
        <v>172</v>
      </c>
      <c r="E6065" t="s">
        <v>189</v>
      </c>
      <c r="F6065" s="69" t="s">
        <v>208</v>
      </c>
      <c r="G6065" s="69" t="s">
        <v>208</v>
      </c>
      <c r="H6065" s="69" t="s">
        <v>208</v>
      </c>
      <c r="I6065" s="69" t="s">
        <v>208</v>
      </c>
      <c r="J6065" s="64">
        <v>2</v>
      </c>
    </row>
    <row r="6066" spans="1:10" x14ac:dyDescent="0.25">
      <c r="A6066" s="3" t="str">
        <f t="shared" si="94"/>
        <v>Net Energy Metered StatusNon-NEM Customer8/27/2021 (5:00pm-6:00pm)17</v>
      </c>
      <c r="B6066" t="s">
        <v>73</v>
      </c>
      <c r="C6066" t="s">
        <v>45</v>
      </c>
      <c r="D6066" t="s">
        <v>172</v>
      </c>
      <c r="E6066" t="s">
        <v>190</v>
      </c>
      <c r="F6066" s="69" t="s">
        <v>208</v>
      </c>
      <c r="G6066" s="69" t="s">
        <v>208</v>
      </c>
      <c r="H6066" s="69" t="s">
        <v>208</v>
      </c>
      <c r="I6066" s="69" t="s">
        <v>208</v>
      </c>
      <c r="J6066" s="64">
        <v>2</v>
      </c>
    </row>
    <row r="6067" spans="1:10" x14ac:dyDescent="0.25">
      <c r="A6067" s="3" t="str">
        <f t="shared" si="94"/>
        <v>Net Energy Metered StatusNon-NEM Customer8/27/2021 (5:00pm-6:00pm)18</v>
      </c>
      <c r="B6067" t="s">
        <v>73</v>
      </c>
      <c r="C6067" t="s">
        <v>45</v>
      </c>
      <c r="D6067" t="s">
        <v>172</v>
      </c>
      <c r="E6067" t="s">
        <v>191</v>
      </c>
      <c r="F6067" s="69" t="s">
        <v>208</v>
      </c>
      <c r="G6067" s="69" t="s">
        <v>208</v>
      </c>
      <c r="H6067" s="69" t="s">
        <v>208</v>
      </c>
      <c r="I6067" s="69" t="s">
        <v>208</v>
      </c>
      <c r="J6067" s="64">
        <v>2</v>
      </c>
    </row>
    <row r="6068" spans="1:10" x14ac:dyDescent="0.25">
      <c r="A6068" s="3" t="str">
        <f t="shared" si="94"/>
        <v>Net Energy Metered StatusNon-NEM Customer8/27/2021 (5:00pm-6:00pm)19</v>
      </c>
      <c r="B6068" t="s">
        <v>73</v>
      </c>
      <c r="C6068" t="s">
        <v>45</v>
      </c>
      <c r="D6068" t="s">
        <v>172</v>
      </c>
      <c r="E6068" t="s">
        <v>192</v>
      </c>
      <c r="F6068" s="69" t="s">
        <v>208</v>
      </c>
      <c r="G6068" s="69" t="s">
        <v>208</v>
      </c>
      <c r="H6068" s="69" t="s">
        <v>208</v>
      </c>
      <c r="I6068" s="69" t="s">
        <v>208</v>
      </c>
      <c r="J6068" s="64">
        <v>2</v>
      </c>
    </row>
    <row r="6069" spans="1:10" x14ac:dyDescent="0.25">
      <c r="A6069" s="3" t="str">
        <f t="shared" si="94"/>
        <v>Net Energy Metered StatusNon-NEM Customer8/27/2021 (5:00pm-6:00pm)20</v>
      </c>
      <c r="B6069" t="s">
        <v>73</v>
      </c>
      <c r="C6069" t="s">
        <v>45</v>
      </c>
      <c r="D6069" t="s">
        <v>172</v>
      </c>
      <c r="E6069" t="s">
        <v>193</v>
      </c>
      <c r="F6069" s="69" t="s">
        <v>208</v>
      </c>
      <c r="G6069" s="69" t="s">
        <v>208</v>
      </c>
      <c r="H6069" s="69" t="s">
        <v>208</v>
      </c>
      <c r="I6069" s="69" t="s">
        <v>208</v>
      </c>
      <c r="J6069" s="64">
        <v>2</v>
      </c>
    </row>
    <row r="6070" spans="1:10" x14ac:dyDescent="0.25">
      <c r="A6070" s="3" t="str">
        <f t="shared" si="94"/>
        <v>Net Energy Metered StatusNon-NEM Customer8/27/2021 (5:00pm-6:00pm)21</v>
      </c>
      <c r="B6070" t="s">
        <v>73</v>
      </c>
      <c r="C6070" t="s">
        <v>45</v>
      </c>
      <c r="D6070" t="s">
        <v>172</v>
      </c>
      <c r="E6070" t="s">
        <v>194</v>
      </c>
      <c r="F6070" s="69" t="s">
        <v>208</v>
      </c>
      <c r="G6070" s="69" t="s">
        <v>208</v>
      </c>
      <c r="H6070" s="69" t="s">
        <v>208</v>
      </c>
      <c r="I6070" s="69" t="s">
        <v>208</v>
      </c>
      <c r="J6070" s="64">
        <v>2</v>
      </c>
    </row>
    <row r="6071" spans="1:10" x14ac:dyDescent="0.25">
      <c r="A6071" s="3" t="str">
        <f t="shared" si="94"/>
        <v>Net Energy Metered StatusNon-NEM Customer8/27/2021 (5:00pm-6:00pm)22</v>
      </c>
      <c r="B6071" t="s">
        <v>73</v>
      </c>
      <c r="C6071" t="s">
        <v>45</v>
      </c>
      <c r="D6071" t="s">
        <v>172</v>
      </c>
      <c r="E6071" t="s">
        <v>195</v>
      </c>
      <c r="F6071" s="69" t="s">
        <v>208</v>
      </c>
      <c r="G6071" s="69" t="s">
        <v>208</v>
      </c>
      <c r="H6071" s="69" t="s">
        <v>208</v>
      </c>
      <c r="I6071" s="69" t="s">
        <v>208</v>
      </c>
      <c r="J6071" s="64">
        <v>2</v>
      </c>
    </row>
    <row r="6072" spans="1:10" x14ac:dyDescent="0.25">
      <c r="A6072" s="3" t="str">
        <f t="shared" si="94"/>
        <v>Net Energy Metered StatusNon-NEM Customer8/27/2021 (5:00pm-6:00pm)23</v>
      </c>
      <c r="B6072" t="s">
        <v>73</v>
      </c>
      <c r="C6072" t="s">
        <v>45</v>
      </c>
      <c r="D6072" t="s">
        <v>172</v>
      </c>
      <c r="E6072" t="s">
        <v>196</v>
      </c>
      <c r="F6072" s="69" t="s">
        <v>208</v>
      </c>
      <c r="G6072" s="69" t="s">
        <v>208</v>
      </c>
      <c r="H6072" s="69" t="s">
        <v>208</v>
      </c>
      <c r="I6072" s="69" t="s">
        <v>208</v>
      </c>
      <c r="J6072" s="64">
        <v>2</v>
      </c>
    </row>
    <row r="6073" spans="1:10" x14ac:dyDescent="0.25">
      <c r="A6073" s="3" t="str">
        <f t="shared" si="94"/>
        <v>Net Energy Metered StatusNon-NEM Customer8/27/2021 (5:00pm-6:00pm)24</v>
      </c>
      <c r="B6073" t="s">
        <v>73</v>
      </c>
      <c r="C6073" t="s">
        <v>45</v>
      </c>
      <c r="D6073" t="s">
        <v>172</v>
      </c>
      <c r="E6073" t="s">
        <v>197</v>
      </c>
      <c r="F6073" s="69" t="s">
        <v>208</v>
      </c>
      <c r="G6073" s="69" t="s">
        <v>208</v>
      </c>
      <c r="H6073" s="69" t="s">
        <v>208</v>
      </c>
      <c r="I6073" s="69" t="s">
        <v>208</v>
      </c>
      <c r="J6073" s="64">
        <v>2</v>
      </c>
    </row>
    <row r="6074" spans="1:10" x14ac:dyDescent="0.25">
      <c r="A6074" s="3" t="str">
        <f t="shared" si="94"/>
        <v>Net Energy Metered StatusNon-NEM Customer9/9/2021 (3:58pm-5:00pm)1</v>
      </c>
      <c r="B6074" t="s">
        <v>73</v>
      </c>
      <c r="C6074" t="s">
        <v>45</v>
      </c>
      <c r="D6074" t="s">
        <v>173</v>
      </c>
      <c r="E6074" t="s">
        <v>174</v>
      </c>
      <c r="F6074" s="69" t="s">
        <v>208</v>
      </c>
      <c r="G6074" s="69" t="s">
        <v>208</v>
      </c>
      <c r="H6074" s="69" t="s">
        <v>208</v>
      </c>
      <c r="I6074" s="69" t="s">
        <v>208</v>
      </c>
      <c r="J6074" s="64">
        <v>2</v>
      </c>
    </row>
    <row r="6075" spans="1:10" x14ac:dyDescent="0.25">
      <c r="A6075" s="3" t="str">
        <f t="shared" si="94"/>
        <v>Net Energy Metered StatusNon-NEM Customer9/9/2021 (3:58pm-5:00pm)2</v>
      </c>
      <c r="B6075" t="s">
        <v>73</v>
      </c>
      <c r="C6075" t="s">
        <v>45</v>
      </c>
      <c r="D6075" t="s">
        <v>173</v>
      </c>
      <c r="E6075" t="s">
        <v>175</v>
      </c>
      <c r="F6075" s="69" t="s">
        <v>208</v>
      </c>
      <c r="G6075" s="69" t="s">
        <v>208</v>
      </c>
      <c r="H6075" s="69" t="s">
        <v>208</v>
      </c>
      <c r="I6075" s="69" t="s">
        <v>208</v>
      </c>
      <c r="J6075" s="64">
        <v>2</v>
      </c>
    </row>
    <row r="6076" spans="1:10" x14ac:dyDescent="0.25">
      <c r="A6076" s="3" t="str">
        <f t="shared" si="94"/>
        <v>Net Energy Metered StatusNon-NEM Customer9/9/2021 (3:58pm-5:00pm)3</v>
      </c>
      <c r="B6076" t="s">
        <v>73</v>
      </c>
      <c r="C6076" t="s">
        <v>45</v>
      </c>
      <c r="D6076" t="s">
        <v>173</v>
      </c>
      <c r="E6076" t="s">
        <v>176</v>
      </c>
      <c r="F6076" s="69" t="s">
        <v>208</v>
      </c>
      <c r="G6076" s="69" t="s">
        <v>208</v>
      </c>
      <c r="H6076" s="69" t="s">
        <v>208</v>
      </c>
      <c r="I6076" s="69" t="s">
        <v>208</v>
      </c>
      <c r="J6076" s="64">
        <v>2</v>
      </c>
    </row>
    <row r="6077" spans="1:10" x14ac:dyDescent="0.25">
      <c r="A6077" s="3" t="str">
        <f t="shared" si="94"/>
        <v>Net Energy Metered StatusNon-NEM Customer9/9/2021 (3:58pm-5:00pm)4</v>
      </c>
      <c r="B6077" t="s">
        <v>73</v>
      </c>
      <c r="C6077" t="s">
        <v>45</v>
      </c>
      <c r="D6077" t="s">
        <v>173</v>
      </c>
      <c r="E6077" t="s">
        <v>177</v>
      </c>
      <c r="F6077" s="69" t="s">
        <v>208</v>
      </c>
      <c r="G6077" s="69" t="s">
        <v>208</v>
      </c>
      <c r="H6077" s="69" t="s">
        <v>208</v>
      </c>
      <c r="I6077" s="69" t="s">
        <v>208</v>
      </c>
      <c r="J6077" s="64">
        <v>2</v>
      </c>
    </row>
    <row r="6078" spans="1:10" x14ac:dyDescent="0.25">
      <c r="A6078" s="3" t="str">
        <f t="shared" si="94"/>
        <v>Net Energy Metered StatusNon-NEM Customer9/9/2021 (3:58pm-5:00pm)5</v>
      </c>
      <c r="B6078" t="s">
        <v>73</v>
      </c>
      <c r="C6078" t="s">
        <v>45</v>
      </c>
      <c r="D6078" t="s">
        <v>173</v>
      </c>
      <c r="E6078" t="s">
        <v>178</v>
      </c>
      <c r="F6078" s="69" t="s">
        <v>208</v>
      </c>
      <c r="G6078" s="69" t="s">
        <v>208</v>
      </c>
      <c r="H6078" s="69" t="s">
        <v>208</v>
      </c>
      <c r="I6078" s="69" t="s">
        <v>208</v>
      </c>
      <c r="J6078" s="64">
        <v>2</v>
      </c>
    </row>
    <row r="6079" spans="1:10" x14ac:dyDescent="0.25">
      <c r="A6079" s="3" t="str">
        <f t="shared" si="94"/>
        <v>Net Energy Metered StatusNon-NEM Customer9/9/2021 (3:58pm-5:00pm)6</v>
      </c>
      <c r="B6079" t="s">
        <v>73</v>
      </c>
      <c r="C6079" t="s">
        <v>45</v>
      </c>
      <c r="D6079" t="s">
        <v>173</v>
      </c>
      <c r="E6079" t="s">
        <v>179</v>
      </c>
      <c r="F6079" s="69" t="s">
        <v>208</v>
      </c>
      <c r="G6079" s="69" t="s">
        <v>208</v>
      </c>
      <c r="H6079" s="69" t="s">
        <v>208</v>
      </c>
      <c r="I6079" s="69" t="s">
        <v>208</v>
      </c>
      <c r="J6079" s="64">
        <v>2</v>
      </c>
    </row>
    <row r="6080" spans="1:10" x14ac:dyDescent="0.25">
      <c r="A6080" s="3" t="str">
        <f t="shared" si="94"/>
        <v>Net Energy Metered StatusNon-NEM Customer9/9/2021 (3:58pm-5:00pm)7</v>
      </c>
      <c r="B6080" t="s">
        <v>73</v>
      </c>
      <c r="C6080" t="s">
        <v>45</v>
      </c>
      <c r="D6080" t="s">
        <v>173</v>
      </c>
      <c r="E6080" t="s">
        <v>180</v>
      </c>
      <c r="F6080" s="69" t="s">
        <v>208</v>
      </c>
      <c r="G6080" s="69" t="s">
        <v>208</v>
      </c>
      <c r="H6080" s="69" t="s">
        <v>208</v>
      </c>
      <c r="I6080" s="69" t="s">
        <v>208</v>
      </c>
      <c r="J6080" s="64">
        <v>2</v>
      </c>
    </row>
    <row r="6081" spans="1:10" x14ac:dyDescent="0.25">
      <c r="A6081" s="3" t="str">
        <f t="shared" si="94"/>
        <v>Net Energy Metered StatusNon-NEM Customer9/9/2021 (3:58pm-5:00pm)8</v>
      </c>
      <c r="B6081" t="s">
        <v>73</v>
      </c>
      <c r="C6081" t="s">
        <v>45</v>
      </c>
      <c r="D6081" t="s">
        <v>173</v>
      </c>
      <c r="E6081" t="s">
        <v>181</v>
      </c>
      <c r="F6081" s="69" t="s">
        <v>208</v>
      </c>
      <c r="G6081" s="69" t="s">
        <v>208</v>
      </c>
      <c r="H6081" s="69" t="s">
        <v>208</v>
      </c>
      <c r="I6081" s="69" t="s">
        <v>208</v>
      </c>
      <c r="J6081" s="64">
        <v>2</v>
      </c>
    </row>
    <row r="6082" spans="1:10" x14ac:dyDescent="0.25">
      <c r="A6082" s="3" t="str">
        <f t="shared" si="94"/>
        <v>Net Energy Metered StatusNon-NEM Customer9/9/2021 (3:58pm-5:00pm)9</v>
      </c>
      <c r="B6082" t="s">
        <v>73</v>
      </c>
      <c r="C6082" t="s">
        <v>45</v>
      </c>
      <c r="D6082" t="s">
        <v>173</v>
      </c>
      <c r="E6082" t="s">
        <v>182</v>
      </c>
      <c r="F6082" s="69" t="s">
        <v>208</v>
      </c>
      <c r="G6082" s="69" t="s">
        <v>208</v>
      </c>
      <c r="H6082" s="69" t="s">
        <v>208</v>
      </c>
      <c r="I6082" s="69" t="s">
        <v>208</v>
      </c>
      <c r="J6082" s="64">
        <v>2</v>
      </c>
    </row>
    <row r="6083" spans="1:10" x14ac:dyDescent="0.25">
      <c r="A6083" s="3" t="str">
        <f t="shared" ref="A6083:A6146" si="95">B6083&amp;C6083&amp;D6083&amp;E6083</f>
        <v>Net Energy Metered StatusNon-NEM Customer9/9/2021 (3:58pm-5:00pm)10</v>
      </c>
      <c r="B6083" t="s">
        <v>73</v>
      </c>
      <c r="C6083" t="s">
        <v>45</v>
      </c>
      <c r="D6083" t="s">
        <v>173</v>
      </c>
      <c r="E6083" t="s">
        <v>183</v>
      </c>
      <c r="F6083" s="69" t="s">
        <v>208</v>
      </c>
      <c r="G6083" s="69" t="s">
        <v>208</v>
      </c>
      <c r="H6083" s="69" t="s">
        <v>208</v>
      </c>
      <c r="I6083" s="69" t="s">
        <v>208</v>
      </c>
      <c r="J6083" s="64">
        <v>2</v>
      </c>
    </row>
    <row r="6084" spans="1:10" x14ac:dyDescent="0.25">
      <c r="A6084" s="3" t="str">
        <f t="shared" si="95"/>
        <v>Net Energy Metered StatusNon-NEM Customer9/9/2021 (3:58pm-5:00pm)11</v>
      </c>
      <c r="B6084" t="s">
        <v>73</v>
      </c>
      <c r="C6084" t="s">
        <v>45</v>
      </c>
      <c r="D6084" t="s">
        <v>173</v>
      </c>
      <c r="E6084" t="s">
        <v>184</v>
      </c>
      <c r="F6084" s="69" t="s">
        <v>208</v>
      </c>
      <c r="G6084" s="69" t="s">
        <v>208</v>
      </c>
      <c r="H6084" s="69" t="s">
        <v>208</v>
      </c>
      <c r="I6084" s="69" t="s">
        <v>208</v>
      </c>
      <c r="J6084" s="64">
        <v>2</v>
      </c>
    </row>
    <row r="6085" spans="1:10" x14ac:dyDescent="0.25">
      <c r="A6085" s="3" t="str">
        <f t="shared" si="95"/>
        <v>Net Energy Metered StatusNon-NEM Customer9/9/2021 (3:58pm-5:00pm)12</v>
      </c>
      <c r="B6085" t="s">
        <v>73</v>
      </c>
      <c r="C6085" t="s">
        <v>45</v>
      </c>
      <c r="D6085" t="s">
        <v>173</v>
      </c>
      <c r="E6085" t="s">
        <v>185</v>
      </c>
      <c r="F6085" s="69" t="s">
        <v>208</v>
      </c>
      <c r="G6085" s="69" t="s">
        <v>208</v>
      </c>
      <c r="H6085" s="69" t="s">
        <v>208</v>
      </c>
      <c r="I6085" s="69" t="s">
        <v>208</v>
      </c>
      <c r="J6085" s="64">
        <v>2</v>
      </c>
    </row>
    <row r="6086" spans="1:10" x14ac:dyDescent="0.25">
      <c r="A6086" s="3" t="str">
        <f t="shared" si="95"/>
        <v>Net Energy Metered StatusNon-NEM Customer9/9/2021 (3:58pm-5:00pm)13</v>
      </c>
      <c r="B6086" t="s">
        <v>73</v>
      </c>
      <c r="C6086" t="s">
        <v>45</v>
      </c>
      <c r="D6086" t="s">
        <v>173</v>
      </c>
      <c r="E6086" t="s">
        <v>186</v>
      </c>
      <c r="F6086" s="69" t="s">
        <v>208</v>
      </c>
      <c r="G6086" s="69" t="s">
        <v>208</v>
      </c>
      <c r="H6086" s="69" t="s">
        <v>208</v>
      </c>
      <c r="I6086" s="69" t="s">
        <v>208</v>
      </c>
      <c r="J6086" s="64">
        <v>2</v>
      </c>
    </row>
    <row r="6087" spans="1:10" x14ac:dyDescent="0.25">
      <c r="A6087" s="3" t="str">
        <f t="shared" si="95"/>
        <v>Net Energy Metered StatusNon-NEM Customer9/9/2021 (3:58pm-5:00pm)14</v>
      </c>
      <c r="B6087" t="s">
        <v>73</v>
      </c>
      <c r="C6087" t="s">
        <v>45</v>
      </c>
      <c r="D6087" t="s">
        <v>173</v>
      </c>
      <c r="E6087" t="s">
        <v>187</v>
      </c>
      <c r="F6087" s="69" t="s">
        <v>208</v>
      </c>
      <c r="G6087" s="69" t="s">
        <v>208</v>
      </c>
      <c r="H6087" s="69" t="s">
        <v>208</v>
      </c>
      <c r="I6087" s="69" t="s">
        <v>208</v>
      </c>
      <c r="J6087" s="64">
        <v>2</v>
      </c>
    </row>
    <row r="6088" spans="1:10" x14ac:dyDescent="0.25">
      <c r="A6088" s="3" t="str">
        <f t="shared" si="95"/>
        <v>Net Energy Metered StatusNon-NEM Customer9/9/2021 (3:58pm-5:00pm)15</v>
      </c>
      <c r="B6088" t="s">
        <v>73</v>
      </c>
      <c r="C6088" t="s">
        <v>45</v>
      </c>
      <c r="D6088" t="s">
        <v>173</v>
      </c>
      <c r="E6088" t="s">
        <v>188</v>
      </c>
      <c r="F6088" s="69" t="s">
        <v>208</v>
      </c>
      <c r="G6088" s="69" t="s">
        <v>208</v>
      </c>
      <c r="H6088" s="69" t="s">
        <v>208</v>
      </c>
      <c r="I6088" s="69" t="s">
        <v>208</v>
      </c>
      <c r="J6088" s="64">
        <v>2</v>
      </c>
    </row>
    <row r="6089" spans="1:10" x14ac:dyDescent="0.25">
      <c r="A6089" s="3" t="str">
        <f t="shared" si="95"/>
        <v>Net Energy Metered StatusNon-NEM Customer9/9/2021 (3:58pm-5:00pm)16</v>
      </c>
      <c r="B6089" t="s">
        <v>73</v>
      </c>
      <c r="C6089" t="s">
        <v>45</v>
      </c>
      <c r="D6089" t="s">
        <v>173</v>
      </c>
      <c r="E6089" t="s">
        <v>189</v>
      </c>
      <c r="F6089" s="69" t="s">
        <v>208</v>
      </c>
      <c r="G6089" s="69" t="s">
        <v>208</v>
      </c>
      <c r="H6089" s="69" t="s">
        <v>208</v>
      </c>
      <c r="I6089" s="69" t="s">
        <v>208</v>
      </c>
      <c r="J6089" s="64">
        <v>2</v>
      </c>
    </row>
    <row r="6090" spans="1:10" x14ac:dyDescent="0.25">
      <c r="A6090" s="3" t="str">
        <f t="shared" si="95"/>
        <v>Net Energy Metered StatusNon-NEM Customer9/9/2021 (3:58pm-5:00pm)17</v>
      </c>
      <c r="B6090" t="s">
        <v>73</v>
      </c>
      <c r="C6090" t="s">
        <v>45</v>
      </c>
      <c r="D6090" t="s">
        <v>173</v>
      </c>
      <c r="E6090" t="s">
        <v>190</v>
      </c>
      <c r="F6090" s="69" t="s">
        <v>208</v>
      </c>
      <c r="G6090" s="69" t="s">
        <v>208</v>
      </c>
      <c r="H6090" s="69" t="s">
        <v>208</v>
      </c>
      <c r="I6090" s="69" t="s">
        <v>208</v>
      </c>
      <c r="J6090" s="64">
        <v>2</v>
      </c>
    </row>
    <row r="6091" spans="1:10" x14ac:dyDescent="0.25">
      <c r="A6091" s="3" t="str">
        <f t="shared" si="95"/>
        <v>Net Energy Metered StatusNon-NEM Customer9/9/2021 (3:58pm-5:00pm)18</v>
      </c>
      <c r="B6091" t="s">
        <v>73</v>
      </c>
      <c r="C6091" t="s">
        <v>45</v>
      </c>
      <c r="D6091" t="s">
        <v>173</v>
      </c>
      <c r="E6091" t="s">
        <v>191</v>
      </c>
      <c r="F6091" s="69" t="s">
        <v>208</v>
      </c>
      <c r="G6091" s="69" t="s">
        <v>208</v>
      </c>
      <c r="H6091" s="69" t="s">
        <v>208</v>
      </c>
      <c r="I6091" s="69" t="s">
        <v>208</v>
      </c>
      <c r="J6091" s="64">
        <v>2</v>
      </c>
    </row>
    <row r="6092" spans="1:10" x14ac:dyDescent="0.25">
      <c r="A6092" s="3" t="str">
        <f t="shared" si="95"/>
        <v>Net Energy Metered StatusNon-NEM Customer9/9/2021 (3:58pm-5:00pm)19</v>
      </c>
      <c r="B6092" t="s">
        <v>73</v>
      </c>
      <c r="C6092" t="s">
        <v>45</v>
      </c>
      <c r="D6092" t="s">
        <v>173</v>
      </c>
      <c r="E6092" t="s">
        <v>192</v>
      </c>
      <c r="F6092" s="69" t="s">
        <v>208</v>
      </c>
      <c r="G6092" s="69" t="s">
        <v>208</v>
      </c>
      <c r="H6092" s="69" t="s">
        <v>208</v>
      </c>
      <c r="I6092" s="69" t="s">
        <v>208</v>
      </c>
      <c r="J6092" s="64">
        <v>2</v>
      </c>
    </row>
    <row r="6093" spans="1:10" x14ac:dyDescent="0.25">
      <c r="A6093" s="3" t="str">
        <f t="shared" si="95"/>
        <v>Net Energy Metered StatusNon-NEM Customer9/9/2021 (3:58pm-5:00pm)20</v>
      </c>
      <c r="B6093" t="s">
        <v>73</v>
      </c>
      <c r="C6093" t="s">
        <v>45</v>
      </c>
      <c r="D6093" t="s">
        <v>173</v>
      </c>
      <c r="E6093" t="s">
        <v>193</v>
      </c>
      <c r="F6093" s="69" t="s">
        <v>208</v>
      </c>
      <c r="G6093" s="69" t="s">
        <v>208</v>
      </c>
      <c r="H6093" s="69" t="s">
        <v>208</v>
      </c>
      <c r="I6093" s="69" t="s">
        <v>208</v>
      </c>
      <c r="J6093" s="64">
        <v>2</v>
      </c>
    </row>
    <row r="6094" spans="1:10" x14ac:dyDescent="0.25">
      <c r="A6094" s="3" t="str">
        <f t="shared" si="95"/>
        <v>Net Energy Metered StatusNon-NEM Customer9/9/2021 (3:58pm-5:00pm)21</v>
      </c>
      <c r="B6094" t="s">
        <v>73</v>
      </c>
      <c r="C6094" t="s">
        <v>45</v>
      </c>
      <c r="D6094" t="s">
        <v>173</v>
      </c>
      <c r="E6094" t="s">
        <v>194</v>
      </c>
      <c r="F6094" s="69" t="s">
        <v>208</v>
      </c>
      <c r="G6094" s="69" t="s">
        <v>208</v>
      </c>
      <c r="H6094" s="69" t="s">
        <v>208</v>
      </c>
      <c r="I6094" s="69" t="s">
        <v>208</v>
      </c>
      <c r="J6094" s="64">
        <v>2</v>
      </c>
    </row>
    <row r="6095" spans="1:10" x14ac:dyDescent="0.25">
      <c r="A6095" s="3" t="str">
        <f t="shared" si="95"/>
        <v>Net Energy Metered StatusNon-NEM Customer9/9/2021 (3:58pm-5:00pm)22</v>
      </c>
      <c r="B6095" t="s">
        <v>73</v>
      </c>
      <c r="C6095" t="s">
        <v>45</v>
      </c>
      <c r="D6095" t="s">
        <v>173</v>
      </c>
      <c r="E6095" t="s">
        <v>195</v>
      </c>
      <c r="F6095" s="69" t="s">
        <v>208</v>
      </c>
      <c r="G6095" s="69" t="s">
        <v>208</v>
      </c>
      <c r="H6095" s="69" t="s">
        <v>208</v>
      </c>
      <c r="I6095" s="69" t="s">
        <v>208</v>
      </c>
      <c r="J6095" s="64">
        <v>2</v>
      </c>
    </row>
    <row r="6096" spans="1:10" x14ac:dyDescent="0.25">
      <c r="A6096" s="3" t="str">
        <f t="shared" si="95"/>
        <v>Net Energy Metered StatusNon-NEM Customer9/9/2021 (3:58pm-5:00pm)23</v>
      </c>
      <c r="B6096" t="s">
        <v>73</v>
      </c>
      <c r="C6096" t="s">
        <v>45</v>
      </c>
      <c r="D6096" t="s">
        <v>173</v>
      </c>
      <c r="E6096" t="s">
        <v>196</v>
      </c>
      <c r="F6096" s="69" t="s">
        <v>208</v>
      </c>
      <c r="G6096" s="69" t="s">
        <v>208</v>
      </c>
      <c r="H6096" s="69" t="s">
        <v>208</v>
      </c>
      <c r="I6096" s="69" t="s">
        <v>208</v>
      </c>
      <c r="J6096" s="64">
        <v>2</v>
      </c>
    </row>
    <row r="6097" spans="1:10" x14ac:dyDescent="0.25">
      <c r="A6097" s="3" t="str">
        <f t="shared" si="95"/>
        <v>Net Energy Metered StatusNon-NEM Customer9/9/2021 (3:58pm-5:00pm)24</v>
      </c>
      <c r="B6097" t="s">
        <v>73</v>
      </c>
      <c r="C6097" t="s">
        <v>45</v>
      </c>
      <c r="D6097" t="s">
        <v>173</v>
      </c>
      <c r="E6097" t="s">
        <v>197</v>
      </c>
      <c r="F6097" s="69" t="s">
        <v>208</v>
      </c>
      <c r="G6097" s="69" t="s">
        <v>208</v>
      </c>
      <c r="H6097" s="69" t="s">
        <v>208</v>
      </c>
      <c r="I6097" s="69" t="s">
        <v>208</v>
      </c>
      <c r="J6097" s="64">
        <v>2</v>
      </c>
    </row>
    <row r="6098" spans="1:10" x14ac:dyDescent="0.25">
      <c r="A6098" s="3" t="str">
        <f t="shared" si="95"/>
        <v>Net Energy Metered StatusNon-NEM CustomerAverage Event Day (5:00pm-6:00pm)1</v>
      </c>
      <c r="B6098" t="s">
        <v>73</v>
      </c>
      <c r="C6098" t="s">
        <v>45</v>
      </c>
      <c r="D6098" t="s">
        <v>167</v>
      </c>
      <c r="E6098" t="s">
        <v>174</v>
      </c>
      <c r="F6098" s="69" t="s">
        <v>208</v>
      </c>
      <c r="G6098" s="69" t="s">
        <v>208</v>
      </c>
      <c r="H6098" s="69" t="s">
        <v>208</v>
      </c>
      <c r="I6098" s="69" t="s">
        <v>208</v>
      </c>
      <c r="J6098" s="64">
        <v>2</v>
      </c>
    </row>
    <row r="6099" spans="1:10" x14ac:dyDescent="0.25">
      <c r="A6099" s="3" t="str">
        <f t="shared" si="95"/>
        <v>Net Energy Metered StatusNon-NEM CustomerAverage Event Day (5:00pm-6:00pm)2</v>
      </c>
      <c r="B6099" t="s">
        <v>73</v>
      </c>
      <c r="C6099" t="s">
        <v>45</v>
      </c>
      <c r="D6099" t="s">
        <v>167</v>
      </c>
      <c r="E6099" t="s">
        <v>175</v>
      </c>
      <c r="F6099" s="69" t="s">
        <v>208</v>
      </c>
      <c r="G6099" s="69" t="s">
        <v>208</v>
      </c>
      <c r="H6099" s="69" t="s">
        <v>208</v>
      </c>
      <c r="I6099" s="69" t="s">
        <v>208</v>
      </c>
      <c r="J6099" s="64">
        <v>2</v>
      </c>
    </row>
    <row r="6100" spans="1:10" x14ac:dyDescent="0.25">
      <c r="A6100" s="3" t="str">
        <f t="shared" si="95"/>
        <v>Net Energy Metered StatusNon-NEM CustomerAverage Event Day (5:00pm-6:00pm)3</v>
      </c>
      <c r="B6100" t="s">
        <v>73</v>
      </c>
      <c r="C6100" t="s">
        <v>45</v>
      </c>
      <c r="D6100" t="s">
        <v>167</v>
      </c>
      <c r="E6100" t="s">
        <v>176</v>
      </c>
      <c r="F6100" s="69" t="s">
        <v>208</v>
      </c>
      <c r="G6100" s="69" t="s">
        <v>208</v>
      </c>
      <c r="H6100" s="69" t="s">
        <v>208</v>
      </c>
      <c r="I6100" s="69" t="s">
        <v>208</v>
      </c>
      <c r="J6100" s="64">
        <v>2</v>
      </c>
    </row>
    <row r="6101" spans="1:10" x14ac:dyDescent="0.25">
      <c r="A6101" s="3" t="str">
        <f t="shared" si="95"/>
        <v>Net Energy Metered StatusNon-NEM CustomerAverage Event Day (5:00pm-6:00pm)4</v>
      </c>
      <c r="B6101" t="s">
        <v>73</v>
      </c>
      <c r="C6101" t="s">
        <v>45</v>
      </c>
      <c r="D6101" t="s">
        <v>167</v>
      </c>
      <c r="E6101" t="s">
        <v>177</v>
      </c>
      <c r="F6101" s="69" t="s">
        <v>208</v>
      </c>
      <c r="G6101" s="69" t="s">
        <v>208</v>
      </c>
      <c r="H6101" s="69" t="s">
        <v>208</v>
      </c>
      <c r="I6101" s="69" t="s">
        <v>208</v>
      </c>
      <c r="J6101" s="64">
        <v>2</v>
      </c>
    </row>
    <row r="6102" spans="1:10" x14ac:dyDescent="0.25">
      <c r="A6102" s="3" t="str">
        <f t="shared" si="95"/>
        <v>Net Energy Metered StatusNon-NEM CustomerAverage Event Day (5:00pm-6:00pm)5</v>
      </c>
      <c r="B6102" t="s">
        <v>73</v>
      </c>
      <c r="C6102" t="s">
        <v>45</v>
      </c>
      <c r="D6102" t="s">
        <v>167</v>
      </c>
      <c r="E6102" t="s">
        <v>178</v>
      </c>
      <c r="F6102" s="69" t="s">
        <v>208</v>
      </c>
      <c r="G6102" s="69" t="s">
        <v>208</v>
      </c>
      <c r="H6102" s="69" t="s">
        <v>208</v>
      </c>
      <c r="I6102" s="69" t="s">
        <v>208</v>
      </c>
      <c r="J6102" s="64">
        <v>2</v>
      </c>
    </row>
    <row r="6103" spans="1:10" x14ac:dyDescent="0.25">
      <c r="A6103" s="3" t="str">
        <f t="shared" si="95"/>
        <v>Net Energy Metered StatusNon-NEM CustomerAverage Event Day (5:00pm-6:00pm)6</v>
      </c>
      <c r="B6103" t="s">
        <v>73</v>
      </c>
      <c r="C6103" t="s">
        <v>45</v>
      </c>
      <c r="D6103" t="s">
        <v>167</v>
      </c>
      <c r="E6103" t="s">
        <v>179</v>
      </c>
      <c r="F6103" s="69" t="s">
        <v>208</v>
      </c>
      <c r="G6103" s="69" t="s">
        <v>208</v>
      </c>
      <c r="H6103" s="69" t="s">
        <v>208</v>
      </c>
      <c r="I6103" s="69" t="s">
        <v>208</v>
      </c>
      <c r="J6103" s="64">
        <v>2</v>
      </c>
    </row>
    <row r="6104" spans="1:10" x14ac:dyDescent="0.25">
      <c r="A6104" s="3" t="str">
        <f t="shared" si="95"/>
        <v>Net Energy Metered StatusNon-NEM CustomerAverage Event Day (5:00pm-6:00pm)7</v>
      </c>
      <c r="B6104" t="s">
        <v>73</v>
      </c>
      <c r="C6104" t="s">
        <v>45</v>
      </c>
      <c r="D6104" t="s">
        <v>167</v>
      </c>
      <c r="E6104" t="s">
        <v>180</v>
      </c>
      <c r="F6104" s="69" t="s">
        <v>208</v>
      </c>
      <c r="G6104" s="69" t="s">
        <v>208</v>
      </c>
      <c r="H6104" s="69" t="s">
        <v>208</v>
      </c>
      <c r="I6104" s="69" t="s">
        <v>208</v>
      </c>
      <c r="J6104" s="64">
        <v>2</v>
      </c>
    </row>
    <row r="6105" spans="1:10" x14ac:dyDescent="0.25">
      <c r="A6105" s="3" t="str">
        <f t="shared" si="95"/>
        <v>Net Energy Metered StatusNon-NEM CustomerAverage Event Day (5:00pm-6:00pm)8</v>
      </c>
      <c r="B6105" t="s">
        <v>73</v>
      </c>
      <c r="C6105" t="s">
        <v>45</v>
      </c>
      <c r="D6105" t="s">
        <v>167</v>
      </c>
      <c r="E6105" t="s">
        <v>181</v>
      </c>
      <c r="F6105" s="69" t="s">
        <v>208</v>
      </c>
      <c r="G6105" s="69" t="s">
        <v>208</v>
      </c>
      <c r="H6105" s="69" t="s">
        <v>208</v>
      </c>
      <c r="I6105" s="69" t="s">
        <v>208</v>
      </c>
      <c r="J6105" s="64">
        <v>2</v>
      </c>
    </row>
    <row r="6106" spans="1:10" x14ac:dyDescent="0.25">
      <c r="A6106" s="3" t="str">
        <f t="shared" si="95"/>
        <v>Net Energy Metered StatusNon-NEM CustomerAverage Event Day (5:00pm-6:00pm)9</v>
      </c>
      <c r="B6106" t="s">
        <v>73</v>
      </c>
      <c r="C6106" t="s">
        <v>45</v>
      </c>
      <c r="D6106" t="s">
        <v>167</v>
      </c>
      <c r="E6106" t="s">
        <v>182</v>
      </c>
      <c r="F6106" s="69" t="s">
        <v>208</v>
      </c>
      <c r="G6106" s="69" t="s">
        <v>208</v>
      </c>
      <c r="H6106" s="69" t="s">
        <v>208</v>
      </c>
      <c r="I6106" s="69" t="s">
        <v>208</v>
      </c>
      <c r="J6106" s="64">
        <v>2</v>
      </c>
    </row>
    <row r="6107" spans="1:10" x14ac:dyDescent="0.25">
      <c r="A6107" s="3" t="str">
        <f t="shared" si="95"/>
        <v>Net Energy Metered StatusNon-NEM CustomerAverage Event Day (5:00pm-6:00pm)10</v>
      </c>
      <c r="B6107" t="s">
        <v>73</v>
      </c>
      <c r="C6107" t="s">
        <v>45</v>
      </c>
      <c r="D6107" t="s">
        <v>167</v>
      </c>
      <c r="E6107" t="s">
        <v>183</v>
      </c>
      <c r="F6107" s="69" t="s">
        <v>208</v>
      </c>
      <c r="G6107" s="69" t="s">
        <v>208</v>
      </c>
      <c r="H6107" s="69" t="s">
        <v>208</v>
      </c>
      <c r="I6107" s="69" t="s">
        <v>208</v>
      </c>
      <c r="J6107" s="64">
        <v>2</v>
      </c>
    </row>
    <row r="6108" spans="1:10" x14ac:dyDescent="0.25">
      <c r="A6108" s="3" t="str">
        <f t="shared" si="95"/>
        <v>Net Energy Metered StatusNon-NEM CustomerAverage Event Day (5:00pm-6:00pm)11</v>
      </c>
      <c r="B6108" t="s">
        <v>73</v>
      </c>
      <c r="C6108" t="s">
        <v>45</v>
      </c>
      <c r="D6108" t="s">
        <v>167</v>
      </c>
      <c r="E6108" t="s">
        <v>184</v>
      </c>
      <c r="F6108" s="69" t="s">
        <v>208</v>
      </c>
      <c r="G6108" s="69" t="s">
        <v>208</v>
      </c>
      <c r="H6108" s="69" t="s">
        <v>208</v>
      </c>
      <c r="I6108" s="69" t="s">
        <v>208</v>
      </c>
      <c r="J6108" s="64">
        <v>2</v>
      </c>
    </row>
    <row r="6109" spans="1:10" x14ac:dyDescent="0.25">
      <c r="A6109" s="3" t="str">
        <f t="shared" si="95"/>
        <v>Net Energy Metered StatusNon-NEM CustomerAverage Event Day (5:00pm-6:00pm)12</v>
      </c>
      <c r="B6109" t="s">
        <v>73</v>
      </c>
      <c r="C6109" t="s">
        <v>45</v>
      </c>
      <c r="D6109" t="s">
        <v>167</v>
      </c>
      <c r="E6109" t="s">
        <v>185</v>
      </c>
      <c r="F6109" s="69" t="s">
        <v>208</v>
      </c>
      <c r="G6109" s="69" t="s">
        <v>208</v>
      </c>
      <c r="H6109" s="69" t="s">
        <v>208</v>
      </c>
      <c r="I6109" s="69" t="s">
        <v>208</v>
      </c>
      <c r="J6109" s="64">
        <v>2</v>
      </c>
    </row>
    <row r="6110" spans="1:10" x14ac:dyDescent="0.25">
      <c r="A6110" s="3" t="str">
        <f t="shared" si="95"/>
        <v>Net Energy Metered StatusNon-NEM CustomerAverage Event Day (5:00pm-6:00pm)13</v>
      </c>
      <c r="B6110" t="s">
        <v>73</v>
      </c>
      <c r="C6110" t="s">
        <v>45</v>
      </c>
      <c r="D6110" t="s">
        <v>167</v>
      </c>
      <c r="E6110" t="s">
        <v>186</v>
      </c>
      <c r="F6110" s="69" t="s">
        <v>208</v>
      </c>
      <c r="G6110" s="69" t="s">
        <v>208</v>
      </c>
      <c r="H6110" s="69" t="s">
        <v>208</v>
      </c>
      <c r="I6110" s="69" t="s">
        <v>208</v>
      </c>
      <c r="J6110" s="64">
        <v>2</v>
      </c>
    </row>
    <row r="6111" spans="1:10" x14ac:dyDescent="0.25">
      <c r="A6111" s="3" t="str">
        <f t="shared" si="95"/>
        <v>Net Energy Metered StatusNon-NEM CustomerAverage Event Day (5:00pm-6:00pm)14</v>
      </c>
      <c r="B6111" t="s">
        <v>73</v>
      </c>
      <c r="C6111" t="s">
        <v>45</v>
      </c>
      <c r="D6111" t="s">
        <v>167</v>
      </c>
      <c r="E6111" t="s">
        <v>187</v>
      </c>
      <c r="F6111" s="69" t="s">
        <v>208</v>
      </c>
      <c r="G6111" s="69" t="s">
        <v>208</v>
      </c>
      <c r="H6111" s="69" t="s">
        <v>208</v>
      </c>
      <c r="I6111" s="69" t="s">
        <v>208</v>
      </c>
      <c r="J6111" s="64">
        <v>2</v>
      </c>
    </row>
    <row r="6112" spans="1:10" x14ac:dyDescent="0.25">
      <c r="A6112" s="3" t="str">
        <f t="shared" si="95"/>
        <v>Net Energy Metered StatusNon-NEM CustomerAverage Event Day (5:00pm-6:00pm)15</v>
      </c>
      <c r="B6112" t="s">
        <v>73</v>
      </c>
      <c r="C6112" t="s">
        <v>45</v>
      </c>
      <c r="D6112" t="s">
        <v>167</v>
      </c>
      <c r="E6112" t="s">
        <v>188</v>
      </c>
      <c r="F6112" s="69" t="s">
        <v>208</v>
      </c>
      <c r="G6112" s="69" t="s">
        <v>208</v>
      </c>
      <c r="H6112" s="69" t="s">
        <v>208</v>
      </c>
      <c r="I6112" s="69" t="s">
        <v>208</v>
      </c>
      <c r="J6112" s="64">
        <v>2</v>
      </c>
    </row>
    <row r="6113" spans="1:10" x14ac:dyDescent="0.25">
      <c r="A6113" s="3" t="str">
        <f t="shared" si="95"/>
        <v>Net Energy Metered StatusNon-NEM CustomerAverage Event Day (5:00pm-6:00pm)16</v>
      </c>
      <c r="B6113" t="s">
        <v>73</v>
      </c>
      <c r="C6113" t="s">
        <v>45</v>
      </c>
      <c r="D6113" t="s">
        <v>167</v>
      </c>
      <c r="E6113" t="s">
        <v>189</v>
      </c>
      <c r="F6113" s="69" t="s">
        <v>208</v>
      </c>
      <c r="G6113" s="69" t="s">
        <v>208</v>
      </c>
      <c r="H6113" s="69" t="s">
        <v>208</v>
      </c>
      <c r="I6113" s="69" t="s">
        <v>208</v>
      </c>
      <c r="J6113" s="64">
        <v>2</v>
      </c>
    </row>
    <row r="6114" spans="1:10" x14ac:dyDescent="0.25">
      <c r="A6114" s="3" t="str">
        <f t="shared" si="95"/>
        <v>Net Energy Metered StatusNon-NEM CustomerAverage Event Day (5:00pm-6:00pm)17</v>
      </c>
      <c r="B6114" t="s">
        <v>73</v>
      </c>
      <c r="C6114" t="s">
        <v>45</v>
      </c>
      <c r="D6114" t="s">
        <v>167</v>
      </c>
      <c r="E6114" t="s">
        <v>190</v>
      </c>
      <c r="F6114" s="69" t="s">
        <v>208</v>
      </c>
      <c r="G6114" s="69" t="s">
        <v>208</v>
      </c>
      <c r="H6114" s="69" t="s">
        <v>208</v>
      </c>
      <c r="I6114" s="69" t="s">
        <v>208</v>
      </c>
      <c r="J6114" s="64">
        <v>2</v>
      </c>
    </row>
    <row r="6115" spans="1:10" x14ac:dyDescent="0.25">
      <c r="A6115" s="3" t="str">
        <f t="shared" si="95"/>
        <v>Net Energy Metered StatusNon-NEM CustomerAverage Event Day (5:00pm-6:00pm)18</v>
      </c>
      <c r="B6115" t="s">
        <v>73</v>
      </c>
      <c r="C6115" t="s">
        <v>45</v>
      </c>
      <c r="D6115" t="s">
        <v>167</v>
      </c>
      <c r="E6115" t="s">
        <v>191</v>
      </c>
      <c r="F6115" s="69" t="s">
        <v>208</v>
      </c>
      <c r="G6115" s="69" t="s">
        <v>208</v>
      </c>
      <c r="H6115" s="69" t="s">
        <v>208</v>
      </c>
      <c r="I6115" s="69" t="s">
        <v>208</v>
      </c>
      <c r="J6115" s="64">
        <v>2</v>
      </c>
    </row>
    <row r="6116" spans="1:10" x14ac:dyDescent="0.25">
      <c r="A6116" s="3" t="str">
        <f t="shared" si="95"/>
        <v>Net Energy Metered StatusNon-NEM CustomerAverage Event Day (5:00pm-6:00pm)19</v>
      </c>
      <c r="B6116" t="s">
        <v>73</v>
      </c>
      <c r="C6116" t="s">
        <v>45</v>
      </c>
      <c r="D6116" t="s">
        <v>167</v>
      </c>
      <c r="E6116" t="s">
        <v>192</v>
      </c>
      <c r="F6116" s="69" t="s">
        <v>208</v>
      </c>
      <c r="G6116" s="69" t="s">
        <v>208</v>
      </c>
      <c r="H6116" s="69" t="s">
        <v>208</v>
      </c>
      <c r="I6116" s="69" t="s">
        <v>208</v>
      </c>
      <c r="J6116" s="64">
        <v>2</v>
      </c>
    </row>
    <row r="6117" spans="1:10" x14ac:dyDescent="0.25">
      <c r="A6117" s="3" t="str">
        <f t="shared" si="95"/>
        <v>Net Energy Metered StatusNon-NEM CustomerAverage Event Day (5:00pm-6:00pm)20</v>
      </c>
      <c r="B6117" t="s">
        <v>73</v>
      </c>
      <c r="C6117" t="s">
        <v>45</v>
      </c>
      <c r="D6117" t="s">
        <v>167</v>
      </c>
      <c r="E6117" t="s">
        <v>193</v>
      </c>
      <c r="F6117" s="69" t="s">
        <v>208</v>
      </c>
      <c r="G6117" s="69" t="s">
        <v>208</v>
      </c>
      <c r="H6117" s="69" t="s">
        <v>208</v>
      </c>
      <c r="I6117" s="69" t="s">
        <v>208</v>
      </c>
      <c r="J6117" s="64">
        <v>2</v>
      </c>
    </row>
    <row r="6118" spans="1:10" x14ac:dyDescent="0.25">
      <c r="A6118" s="3" t="str">
        <f t="shared" si="95"/>
        <v>Net Energy Metered StatusNon-NEM CustomerAverage Event Day (5:00pm-6:00pm)21</v>
      </c>
      <c r="B6118" t="s">
        <v>73</v>
      </c>
      <c r="C6118" t="s">
        <v>45</v>
      </c>
      <c r="D6118" t="s">
        <v>167</v>
      </c>
      <c r="E6118" t="s">
        <v>194</v>
      </c>
      <c r="F6118" s="69" t="s">
        <v>208</v>
      </c>
      <c r="G6118" s="69" t="s">
        <v>208</v>
      </c>
      <c r="H6118" s="69" t="s">
        <v>208</v>
      </c>
      <c r="I6118" s="69" t="s">
        <v>208</v>
      </c>
      <c r="J6118" s="64">
        <v>2</v>
      </c>
    </row>
    <row r="6119" spans="1:10" x14ac:dyDescent="0.25">
      <c r="A6119" s="3" t="str">
        <f t="shared" si="95"/>
        <v>Net Energy Metered StatusNon-NEM CustomerAverage Event Day (5:00pm-6:00pm)22</v>
      </c>
      <c r="B6119" t="s">
        <v>73</v>
      </c>
      <c r="C6119" t="s">
        <v>45</v>
      </c>
      <c r="D6119" t="s">
        <v>167</v>
      </c>
      <c r="E6119" t="s">
        <v>195</v>
      </c>
      <c r="F6119" s="69" t="s">
        <v>208</v>
      </c>
      <c r="G6119" s="69" t="s">
        <v>208</v>
      </c>
      <c r="H6119" s="69" t="s">
        <v>208</v>
      </c>
      <c r="I6119" s="69" t="s">
        <v>208</v>
      </c>
      <c r="J6119" s="64">
        <v>2</v>
      </c>
    </row>
    <row r="6120" spans="1:10" x14ac:dyDescent="0.25">
      <c r="A6120" s="3" t="str">
        <f t="shared" si="95"/>
        <v>Net Energy Metered StatusNon-NEM CustomerAverage Event Day (5:00pm-6:00pm)23</v>
      </c>
      <c r="B6120" t="s">
        <v>73</v>
      </c>
      <c r="C6120" t="s">
        <v>45</v>
      </c>
      <c r="D6120" t="s">
        <v>167</v>
      </c>
      <c r="E6120" t="s">
        <v>196</v>
      </c>
      <c r="F6120" s="69" t="s">
        <v>208</v>
      </c>
      <c r="G6120" s="69" t="s">
        <v>208</v>
      </c>
      <c r="H6120" s="69" t="s">
        <v>208</v>
      </c>
      <c r="I6120" s="69" t="s">
        <v>208</v>
      </c>
      <c r="J6120" s="64">
        <v>2</v>
      </c>
    </row>
    <row r="6121" spans="1:10" x14ac:dyDescent="0.25">
      <c r="A6121" s="3" t="str">
        <f t="shared" si="95"/>
        <v>Net Energy Metered StatusNon-NEM CustomerAverage Event Day (5:00pm-6:00pm)24</v>
      </c>
      <c r="B6121" t="s">
        <v>73</v>
      </c>
      <c r="C6121" t="s">
        <v>45</v>
      </c>
      <c r="D6121" t="s">
        <v>167</v>
      </c>
      <c r="E6121" t="s">
        <v>197</v>
      </c>
      <c r="F6121" s="69" t="s">
        <v>208</v>
      </c>
      <c r="G6121" s="69" t="s">
        <v>208</v>
      </c>
      <c r="H6121" s="69" t="s">
        <v>208</v>
      </c>
      <c r="I6121" s="69" t="s">
        <v>208</v>
      </c>
      <c r="J6121" s="64">
        <v>2</v>
      </c>
    </row>
    <row r="6122" spans="1:10" x14ac:dyDescent="0.25">
      <c r="A6122" s="3" t="str">
        <f t="shared" si="95"/>
        <v>SubLAPSCE Central6/17/2021 (5:00pm-6:00pm)1</v>
      </c>
      <c r="B6122" t="s">
        <v>76</v>
      </c>
      <c r="C6122" t="s">
        <v>118</v>
      </c>
      <c r="D6122" t="s">
        <v>170</v>
      </c>
      <c r="E6122" t="s">
        <v>174</v>
      </c>
      <c r="F6122" s="69">
        <v>10.425802230834961</v>
      </c>
      <c r="G6122" s="69">
        <v>10.438108444213867</v>
      </c>
      <c r="H6122" s="69">
        <v>0.26610717177391052</v>
      </c>
      <c r="I6122" s="69">
        <v>73.64447021484375</v>
      </c>
      <c r="J6122" s="64">
        <v>0</v>
      </c>
    </row>
    <row r="6123" spans="1:10" x14ac:dyDescent="0.25">
      <c r="A6123" s="3" t="str">
        <f t="shared" si="95"/>
        <v>SubLAPSCE Central6/17/2021 (5:00pm-6:00pm)2</v>
      </c>
      <c r="B6123" t="s">
        <v>76</v>
      </c>
      <c r="C6123" t="s">
        <v>118</v>
      </c>
      <c r="D6123" t="s">
        <v>170</v>
      </c>
      <c r="E6123" t="s">
        <v>175</v>
      </c>
      <c r="F6123" s="69">
        <v>9.9596366882324219</v>
      </c>
      <c r="G6123" s="69">
        <v>10.07567024230957</v>
      </c>
      <c r="H6123" s="69">
        <v>0.21552416682243347</v>
      </c>
      <c r="I6123" s="69">
        <v>72.536239624023438</v>
      </c>
      <c r="J6123" s="64">
        <v>0</v>
      </c>
    </row>
    <row r="6124" spans="1:10" x14ac:dyDescent="0.25">
      <c r="A6124" s="3" t="str">
        <f t="shared" si="95"/>
        <v>SubLAPSCE Central6/17/2021 (5:00pm-6:00pm)3</v>
      </c>
      <c r="B6124" t="s">
        <v>76</v>
      </c>
      <c r="C6124" t="s">
        <v>118</v>
      </c>
      <c r="D6124" t="s">
        <v>170</v>
      </c>
      <c r="E6124" t="s">
        <v>176</v>
      </c>
      <c r="F6124" s="69">
        <v>9.9446649551391602</v>
      </c>
      <c r="G6124" s="69">
        <v>9.837860107421875</v>
      </c>
      <c r="H6124" s="69">
        <v>0.24744518101215363</v>
      </c>
      <c r="I6124" s="69">
        <v>71.604637145996094</v>
      </c>
      <c r="J6124" s="64">
        <v>0</v>
      </c>
    </row>
    <row r="6125" spans="1:10" x14ac:dyDescent="0.25">
      <c r="A6125" s="3" t="str">
        <f t="shared" si="95"/>
        <v>SubLAPSCE Central6/17/2021 (5:00pm-6:00pm)4</v>
      </c>
      <c r="B6125" t="s">
        <v>76</v>
      </c>
      <c r="C6125" t="s">
        <v>118</v>
      </c>
      <c r="D6125" t="s">
        <v>170</v>
      </c>
      <c r="E6125" t="s">
        <v>177</v>
      </c>
      <c r="F6125" s="69">
        <v>9.915863037109375</v>
      </c>
      <c r="G6125" s="69">
        <v>9.748723030090332</v>
      </c>
      <c r="H6125" s="69">
        <v>0.23483990132808685</v>
      </c>
      <c r="I6125" s="69">
        <v>70.924217224121094</v>
      </c>
      <c r="J6125" s="64">
        <v>0</v>
      </c>
    </row>
    <row r="6126" spans="1:10" x14ac:dyDescent="0.25">
      <c r="A6126" s="3" t="str">
        <f t="shared" si="95"/>
        <v>SubLAPSCE Central6/17/2021 (5:00pm-6:00pm)5</v>
      </c>
      <c r="B6126" t="s">
        <v>76</v>
      </c>
      <c r="C6126" t="s">
        <v>118</v>
      </c>
      <c r="D6126" t="s">
        <v>170</v>
      </c>
      <c r="E6126" t="s">
        <v>178</v>
      </c>
      <c r="F6126" s="69">
        <v>10.640270233154297</v>
      </c>
      <c r="G6126" s="69">
        <v>10.340330123901367</v>
      </c>
      <c r="H6126" s="69">
        <v>0.28314393758773804</v>
      </c>
      <c r="I6126" s="69">
        <v>70.210670471191406</v>
      </c>
      <c r="J6126" s="64">
        <v>0</v>
      </c>
    </row>
    <row r="6127" spans="1:10" x14ac:dyDescent="0.25">
      <c r="A6127" s="3" t="str">
        <f t="shared" si="95"/>
        <v>SubLAPSCE Central6/17/2021 (5:00pm-6:00pm)6</v>
      </c>
      <c r="B6127" t="s">
        <v>76</v>
      </c>
      <c r="C6127" t="s">
        <v>118</v>
      </c>
      <c r="D6127" t="s">
        <v>170</v>
      </c>
      <c r="E6127" t="s">
        <v>179</v>
      </c>
      <c r="F6127" s="69">
        <v>11.558559417724609</v>
      </c>
      <c r="G6127" s="69">
        <v>11.711709976196289</v>
      </c>
      <c r="H6127" s="69">
        <v>0.35162627696990967</v>
      </c>
      <c r="I6127" s="69">
        <v>69.731910705566406</v>
      </c>
      <c r="J6127" s="64">
        <v>0</v>
      </c>
    </row>
    <row r="6128" spans="1:10" x14ac:dyDescent="0.25">
      <c r="A6128" s="3" t="str">
        <f t="shared" si="95"/>
        <v>SubLAPSCE Central6/17/2021 (5:00pm-6:00pm)7</v>
      </c>
      <c r="B6128" t="s">
        <v>76</v>
      </c>
      <c r="C6128" t="s">
        <v>118</v>
      </c>
      <c r="D6128" t="s">
        <v>170</v>
      </c>
      <c r="E6128" t="s">
        <v>180</v>
      </c>
      <c r="F6128" s="69">
        <v>14.620003700256348</v>
      </c>
      <c r="G6128" s="69">
        <v>15.324600219726563</v>
      </c>
      <c r="H6128" s="69">
        <v>0.49882450699806213</v>
      </c>
      <c r="I6128" s="69">
        <v>69.43109130859375</v>
      </c>
      <c r="J6128" s="64">
        <v>0</v>
      </c>
    </row>
    <row r="6129" spans="1:10" x14ac:dyDescent="0.25">
      <c r="A6129" s="3" t="str">
        <f t="shared" si="95"/>
        <v>SubLAPSCE Central6/17/2021 (5:00pm-6:00pm)8</v>
      </c>
      <c r="B6129" t="s">
        <v>76</v>
      </c>
      <c r="C6129" t="s">
        <v>118</v>
      </c>
      <c r="D6129" t="s">
        <v>170</v>
      </c>
      <c r="E6129" t="s">
        <v>181</v>
      </c>
      <c r="F6129" s="69">
        <v>18.788095474243164</v>
      </c>
      <c r="G6129" s="69">
        <v>18.792390823364258</v>
      </c>
      <c r="H6129" s="69">
        <v>0.6094975471496582</v>
      </c>
      <c r="I6129" s="69">
        <v>70.523345947265625</v>
      </c>
      <c r="J6129" s="64">
        <v>0</v>
      </c>
    </row>
    <row r="6130" spans="1:10" x14ac:dyDescent="0.25">
      <c r="A6130" s="3" t="str">
        <f t="shared" si="95"/>
        <v>SubLAPSCE Central6/17/2021 (5:00pm-6:00pm)9</v>
      </c>
      <c r="B6130" t="s">
        <v>76</v>
      </c>
      <c r="C6130" t="s">
        <v>118</v>
      </c>
      <c r="D6130" t="s">
        <v>170</v>
      </c>
      <c r="E6130" t="s">
        <v>182</v>
      </c>
      <c r="F6130" s="69">
        <v>21.527339935302734</v>
      </c>
      <c r="G6130" s="69">
        <v>21.521438598632813</v>
      </c>
      <c r="H6130" s="69">
        <v>0.77791815996170044</v>
      </c>
      <c r="I6130" s="69">
        <v>75.138008117675781</v>
      </c>
      <c r="J6130" s="64">
        <v>0</v>
      </c>
    </row>
    <row r="6131" spans="1:10" x14ac:dyDescent="0.25">
      <c r="A6131" s="3" t="str">
        <f t="shared" si="95"/>
        <v>SubLAPSCE Central6/17/2021 (5:00pm-6:00pm)10</v>
      </c>
      <c r="B6131" t="s">
        <v>76</v>
      </c>
      <c r="C6131" t="s">
        <v>118</v>
      </c>
      <c r="D6131" t="s">
        <v>170</v>
      </c>
      <c r="E6131" t="s">
        <v>183</v>
      </c>
      <c r="F6131" s="69">
        <v>22.164201736450195</v>
      </c>
      <c r="G6131" s="69">
        <v>22.63102912902832</v>
      </c>
      <c r="H6131" s="69">
        <v>0.87532633543014526</v>
      </c>
      <c r="I6131" s="69">
        <v>79.398834228515625</v>
      </c>
      <c r="J6131" s="64">
        <v>0</v>
      </c>
    </row>
    <row r="6132" spans="1:10" x14ac:dyDescent="0.25">
      <c r="A6132" s="3" t="str">
        <f t="shared" si="95"/>
        <v>SubLAPSCE Central6/17/2021 (5:00pm-6:00pm)11</v>
      </c>
      <c r="B6132" t="s">
        <v>76</v>
      </c>
      <c r="C6132" t="s">
        <v>118</v>
      </c>
      <c r="D6132" t="s">
        <v>170</v>
      </c>
      <c r="E6132" t="s">
        <v>184</v>
      </c>
      <c r="F6132" s="69">
        <v>22.869146347045898</v>
      </c>
      <c r="G6132" s="69">
        <v>23.262828826904297</v>
      </c>
      <c r="H6132" s="69">
        <v>0.90654164552688599</v>
      </c>
      <c r="I6132" s="69">
        <v>81.795875549316406</v>
      </c>
      <c r="J6132" s="64">
        <v>0</v>
      </c>
    </row>
    <row r="6133" spans="1:10" x14ac:dyDescent="0.25">
      <c r="A6133" s="3" t="str">
        <f t="shared" si="95"/>
        <v>SubLAPSCE Central6/17/2021 (5:00pm-6:00pm)12</v>
      </c>
      <c r="B6133" t="s">
        <v>76</v>
      </c>
      <c r="C6133" t="s">
        <v>118</v>
      </c>
      <c r="D6133" t="s">
        <v>170</v>
      </c>
      <c r="E6133" t="s">
        <v>185</v>
      </c>
      <c r="F6133" s="69">
        <v>23.323219299316406</v>
      </c>
      <c r="G6133" s="69">
        <v>23.729623794555664</v>
      </c>
      <c r="H6133" s="69">
        <v>0.99511337280273438</v>
      </c>
      <c r="I6133" s="69">
        <v>87.033370971679688</v>
      </c>
      <c r="J6133" s="64">
        <v>0</v>
      </c>
    </row>
    <row r="6134" spans="1:10" x14ac:dyDescent="0.25">
      <c r="A6134" s="3" t="str">
        <f t="shared" si="95"/>
        <v>SubLAPSCE Central6/17/2021 (5:00pm-6:00pm)13</v>
      </c>
      <c r="B6134" t="s">
        <v>76</v>
      </c>
      <c r="C6134" t="s">
        <v>118</v>
      </c>
      <c r="D6134" t="s">
        <v>170</v>
      </c>
      <c r="E6134" t="s">
        <v>186</v>
      </c>
      <c r="F6134" s="69">
        <v>23.42578125</v>
      </c>
      <c r="G6134" s="69">
        <v>23.890121459960938</v>
      </c>
      <c r="H6134" s="69">
        <v>0.84438842535018921</v>
      </c>
      <c r="I6134" s="69">
        <v>91.00677490234375</v>
      </c>
      <c r="J6134" s="64">
        <v>0</v>
      </c>
    </row>
    <row r="6135" spans="1:10" x14ac:dyDescent="0.25">
      <c r="A6135" s="3" t="str">
        <f t="shared" si="95"/>
        <v>SubLAPSCE Central6/17/2021 (5:00pm-6:00pm)14</v>
      </c>
      <c r="B6135" t="s">
        <v>76</v>
      </c>
      <c r="C6135" t="s">
        <v>118</v>
      </c>
      <c r="D6135" t="s">
        <v>170</v>
      </c>
      <c r="E6135" t="s">
        <v>187</v>
      </c>
      <c r="F6135" s="69">
        <v>23.082382202148438</v>
      </c>
      <c r="G6135" s="69">
        <v>23.777624130249023</v>
      </c>
      <c r="H6135" s="69">
        <v>0.69898116588592529</v>
      </c>
      <c r="I6135" s="69">
        <v>93.867721557617188</v>
      </c>
      <c r="J6135" s="64">
        <v>0</v>
      </c>
    </row>
    <row r="6136" spans="1:10" x14ac:dyDescent="0.25">
      <c r="A6136" s="3" t="str">
        <f t="shared" si="95"/>
        <v>SubLAPSCE Central6/17/2021 (5:00pm-6:00pm)15</v>
      </c>
      <c r="B6136" t="s">
        <v>76</v>
      </c>
      <c r="C6136" t="s">
        <v>118</v>
      </c>
      <c r="D6136" t="s">
        <v>170</v>
      </c>
      <c r="E6136" t="s">
        <v>188</v>
      </c>
      <c r="F6136" s="69">
        <v>22.522430419921875</v>
      </c>
      <c r="G6136" s="69">
        <v>22.861989974975586</v>
      </c>
      <c r="H6136" s="69">
        <v>0.4326404333114624</v>
      </c>
      <c r="I6136" s="69">
        <v>96.458526611328125</v>
      </c>
      <c r="J6136" s="64">
        <v>0</v>
      </c>
    </row>
    <row r="6137" spans="1:10" x14ac:dyDescent="0.25">
      <c r="A6137" s="3" t="str">
        <f t="shared" si="95"/>
        <v>SubLAPSCE Central6/17/2021 (5:00pm-6:00pm)16</v>
      </c>
      <c r="B6137" t="s">
        <v>76</v>
      </c>
      <c r="C6137" t="s">
        <v>118</v>
      </c>
      <c r="D6137" t="s">
        <v>170</v>
      </c>
      <c r="E6137" t="s">
        <v>189</v>
      </c>
      <c r="F6137" s="69">
        <v>21.051471710205078</v>
      </c>
      <c r="G6137" s="69">
        <v>20.711912155151367</v>
      </c>
      <c r="H6137" s="69">
        <v>0.43264046311378479</v>
      </c>
      <c r="I6137" s="69">
        <v>96.733489990234375</v>
      </c>
      <c r="J6137" s="64">
        <v>0</v>
      </c>
    </row>
    <row r="6138" spans="1:10" x14ac:dyDescent="0.25">
      <c r="A6138" s="3" t="str">
        <f t="shared" si="95"/>
        <v>SubLAPSCE Central6/17/2021 (5:00pm-6:00pm)17</v>
      </c>
      <c r="B6138" t="s">
        <v>76</v>
      </c>
      <c r="C6138" t="s">
        <v>118</v>
      </c>
      <c r="D6138" t="s">
        <v>170</v>
      </c>
      <c r="E6138" t="s">
        <v>190</v>
      </c>
      <c r="F6138" s="69">
        <v>16.201023101806641</v>
      </c>
      <c r="G6138" s="69">
        <v>17.385208129882813</v>
      </c>
      <c r="H6138" s="69">
        <v>0.58065927028656006</v>
      </c>
      <c r="I6138" s="69">
        <v>95.400428771972656</v>
      </c>
      <c r="J6138" s="64">
        <v>0</v>
      </c>
    </row>
    <row r="6139" spans="1:10" x14ac:dyDescent="0.25">
      <c r="A6139" s="3" t="str">
        <f t="shared" si="95"/>
        <v>SubLAPSCE Central6/17/2021 (5:00pm-6:00pm)18</v>
      </c>
      <c r="B6139" t="s">
        <v>76</v>
      </c>
      <c r="C6139" t="s">
        <v>118</v>
      </c>
      <c r="D6139" t="s">
        <v>170</v>
      </c>
      <c r="E6139" t="s">
        <v>191</v>
      </c>
      <c r="F6139" s="69">
        <v>14.479863166809082</v>
      </c>
      <c r="G6139" s="69">
        <v>13.814600944519043</v>
      </c>
      <c r="H6139" s="69">
        <v>0.57684588432312012</v>
      </c>
      <c r="I6139" s="69">
        <v>93.068962097167969</v>
      </c>
      <c r="J6139" s="64">
        <v>0</v>
      </c>
    </row>
    <row r="6140" spans="1:10" x14ac:dyDescent="0.25">
      <c r="A6140" s="3" t="str">
        <f t="shared" si="95"/>
        <v>SubLAPSCE Central6/17/2021 (5:00pm-6:00pm)19</v>
      </c>
      <c r="B6140" t="s">
        <v>76</v>
      </c>
      <c r="C6140" t="s">
        <v>118</v>
      </c>
      <c r="D6140" t="s">
        <v>170</v>
      </c>
      <c r="E6140" t="s">
        <v>192</v>
      </c>
      <c r="F6140" s="69">
        <v>13.980674743652344</v>
      </c>
      <c r="G6140" s="69">
        <v>14.810935020446777</v>
      </c>
      <c r="H6140" s="69">
        <v>0.50459134578704834</v>
      </c>
      <c r="I6140" s="69">
        <v>90.700080871582031</v>
      </c>
      <c r="J6140" s="64">
        <v>0</v>
      </c>
    </row>
    <row r="6141" spans="1:10" x14ac:dyDescent="0.25">
      <c r="A6141" s="3" t="str">
        <f t="shared" si="95"/>
        <v>SubLAPSCE Central6/17/2021 (5:00pm-6:00pm)20</v>
      </c>
      <c r="B6141" t="s">
        <v>76</v>
      </c>
      <c r="C6141" t="s">
        <v>118</v>
      </c>
      <c r="D6141" t="s">
        <v>170</v>
      </c>
      <c r="E6141" t="s">
        <v>193</v>
      </c>
      <c r="F6141" s="69">
        <v>14.060281753540039</v>
      </c>
      <c r="G6141" s="69">
        <v>14.39382266998291</v>
      </c>
      <c r="H6141" s="69">
        <v>0.49650195240974426</v>
      </c>
      <c r="I6141" s="69">
        <v>87.661605834960938</v>
      </c>
      <c r="J6141" s="64">
        <v>0</v>
      </c>
    </row>
    <row r="6142" spans="1:10" x14ac:dyDescent="0.25">
      <c r="A6142" s="3" t="str">
        <f t="shared" si="95"/>
        <v>SubLAPSCE Central6/17/2021 (5:00pm-6:00pm)21</v>
      </c>
      <c r="B6142" t="s">
        <v>76</v>
      </c>
      <c r="C6142" t="s">
        <v>118</v>
      </c>
      <c r="D6142" t="s">
        <v>170</v>
      </c>
      <c r="E6142" t="s">
        <v>194</v>
      </c>
      <c r="F6142" s="69">
        <v>13.472777366638184</v>
      </c>
      <c r="G6142" s="69">
        <v>13.908846855163574</v>
      </c>
      <c r="H6142" s="69">
        <v>0.60597324371337891</v>
      </c>
      <c r="I6142" s="69">
        <v>83.230255126953125</v>
      </c>
      <c r="J6142" s="64">
        <v>0</v>
      </c>
    </row>
    <row r="6143" spans="1:10" x14ac:dyDescent="0.25">
      <c r="A6143" s="3" t="str">
        <f t="shared" si="95"/>
        <v>SubLAPSCE Central6/17/2021 (5:00pm-6:00pm)22</v>
      </c>
      <c r="B6143" t="s">
        <v>76</v>
      </c>
      <c r="C6143" t="s">
        <v>118</v>
      </c>
      <c r="D6143" t="s">
        <v>170</v>
      </c>
      <c r="E6143" t="s">
        <v>195</v>
      </c>
      <c r="F6143" s="69">
        <v>12.24609375</v>
      </c>
      <c r="G6143" s="69">
        <v>12.490836143493652</v>
      </c>
      <c r="H6143" s="69">
        <v>0.57594537734985352</v>
      </c>
      <c r="I6143" s="69">
        <v>79.039604187011719</v>
      </c>
      <c r="J6143" s="64">
        <v>0</v>
      </c>
    </row>
    <row r="6144" spans="1:10" x14ac:dyDescent="0.25">
      <c r="A6144" s="3" t="str">
        <f t="shared" si="95"/>
        <v>SubLAPSCE Central6/17/2021 (5:00pm-6:00pm)23</v>
      </c>
      <c r="B6144" t="s">
        <v>76</v>
      </c>
      <c r="C6144" t="s">
        <v>118</v>
      </c>
      <c r="D6144" t="s">
        <v>170</v>
      </c>
      <c r="E6144" t="s">
        <v>196</v>
      </c>
      <c r="F6144" s="69">
        <v>11.56781005859375</v>
      </c>
      <c r="G6144" s="69">
        <v>11.530418395996094</v>
      </c>
      <c r="H6144" s="69">
        <v>0.32394415140151978</v>
      </c>
      <c r="I6144" s="69">
        <v>76.909881591796875</v>
      </c>
      <c r="J6144" s="64">
        <v>0</v>
      </c>
    </row>
    <row r="6145" spans="1:10" x14ac:dyDescent="0.25">
      <c r="A6145" s="3" t="str">
        <f t="shared" si="95"/>
        <v>SubLAPSCE Central6/17/2021 (5:00pm-6:00pm)24</v>
      </c>
      <c r="B6145" t="s">
        <v>76</v>
      </c>
      <c r="C6145" t="s">
        <v>118</v>
      </c>
      <c r="D6145" t="s">
        <v>170</v>
      </c>
      <c r="E6145" t="s">
        <v>197</v>
      </c>
      <c r="F6145" s="69">
        <v>10.888493537902832</v>
      </c>
      <c r="G6145" s="69">
        <v>10.736142158508301</v>
      </c>
      <c r="H6145" s="69">
        <v>0.30771219730377197</v>
      </c>
      <c r="I6145" s="69">
        <v>74.156051635742188</v>
      </c>
      <c r="J6145" s="64">
        <v>0</v>
      </c>
    </row>
    <row r="6146" spans="1:10" x14ac:dyDescent="0.25">
      <c r="A6146" s="3" t="str">
        <f t="shared" si="95"/>
        <v>SubLAPSCE Central7/9/2021 (5:50pm-8:55pm)1</v>
      </c>
      <c r="B6146" t="s">
        <v>76</v>
      </c>
      <c r="C6146" t="s">
        <v>118</v>
      </c>
      <c r="D6146" t="s">
        <v>171</v>
      </c>
      <c r="E6146" t="s">
        <v>174</v>
      </c>
      <c r="F6146" s="69">
        <v>10.716705322265625</v>
      </c>
      <c r="G6146" s="69">
        <v>10.507492065429688</v>
      </c>
      <c r="H6146" s="69">
        <v>0.16406852006912231</v>
      </c>
      <c r="I6146" s="69">
        <v>76.843109130859375</v>
      </c>
      <c r="J6146" s="64">
        <v>0</v>
      </c>
    </row>
    <row r="6147" spans="1:10" x14ac:dyDescent="0.25">
      <c r="A6147" s="3" t="str">
        <f t="shared" ref="A6147:A6210" si="96">B6147&amp;C6147&amp;D6147&amp;E6147</f>
        <v>SubLAPSCE Central7/9/2021 (5:50pm-8:55pm)2</v>
      </c>
      <c r="B6147" t="s">
        <v>76</v>
      </c>
      <c r="C6147" t="s">
        <v>118</v>
      </c>
      <c r="D6147" t="s">
        <v>171</v>
      </c>
      <c r="E6147" t="s">
        <v>175</v>
      </c>
      <c r="F6147" s="69">
        <v>10.349028587341309</v>
      </c>
      <c r="G6147" s="69">
        <v>10.166448593139648</v>
      </c>
      <c r="H6147" s="69">
        <v>0.13924263417720795</v>
      </c>
      <c r="I6147" s="69">
        <v>75.92291259765625</v>
      </c>
      <c r="J6147" s="64">
        <v>0</v>
      </c>
    </row>
    <row r="6148" spans="1:10" x14ac:dyDescent="0.25">
      <c r="A6148" s="3" t="str">
        <f t="shared" si="96"/>
        <v>SubLAPSCE Central7/9/2021 (5:50pm-8:55pm)3</v>
      </c>
      <c r="B6148" t="s">
        <v>76</v>
      </c>
      <c r="C6148" t="s">
        <v>118</v>
      </c>
      <c r="D6148" t="s">
        <v>171</v>
      </c>
      <c r="E6148" t="s">
        <v>176</v>
      </c>
      <c r="F6148" s="69">
        <v>10.013882637023926</v>
      </c>
      <c r="G6148" s="69">
        <v>9.9362373352050781</v>
      </c>
      <c r="H6148" s="69">
        <v>0.13074310123920441</v>
      </c>
      <c r="I6148" s="69">
        <v>74.722770690917969</v>
      </c>
      <c r="J6148" s="64">
        <v>0</v>
      </c>
    </row>
    <row r="6149" spans="1:10" x14ac:dyDescent="0.25">
      <c r="A6149" s="3" t="str">
        <f t="shared" si="96"/>
        <v>SubLAPSCE Central7/9/2021 (5:50pm-8:55pm)4</v>
      </c>
      <c r="B6149" t="s">
        <v>76</v>
      </c>
      <c r="C6149" t="s">
        <v>118</v>
      </c>
      <c r="D6149" t="s">
        <v>171</v>
      </c>
      <c r="E6149" t="s">
        <v>177</v>
      </c>
      <c r="F6149" s="69">
        <v>10.041416168212891</v>
      </c>
      <c r="G6149" s="69">
        <v>9.8554563522338867</v>
      </c>
      <c r="H6149" s="69">
        <v>0.1682785302400589</v>
      </c>
      <c r="I6149" s="69">
        <v>74.176063537597656</v>
      </c>
      <c r="J6149" s="64">
        <v>0</v>
      </c>
    </row>
    <row r="6150" spans="1:10" x14ac:dyDescent="0.25">
      <c r="A6150" s="3" t="str">
        <f t="shared" si="96"/>
        <v>SubLAPSCE Central7/9/2021 (5:50pm-8:55pm)5</v>
      </c>
      <c r="B6150" t="s">
        <v>76</v>
      </c>
      <c r="C6150" t="s">
        <v>118</v>
      </c>
      <c r="D6150" t="s">
        <v>171</v>
      </c>
      <c r="E6150" t="s">
        <v>178</v>
      </c>
      <c r="F6150" s="69">
        <v>10.460988998413086</v>
      </c>
      <c r="G6150" s="69">
        <v>10.323052406311035</v>
      </c>
      <c r="H6150" s="69">
        <v>0.23107300698757172</v>
      </c>
      <c r="I6150" s="69">
        <v>73.670234680175781</v>
      </c>
      <c r="J6150" s="64">
        <v>0</v>
      </c>
    </row>
    <row r="6151" spans="1:10" x14ac:dyDescent="0.25">
      <c r="A6151" s="3" t="str">
        <f t="shared" si="96"/>
        <v>SubLAPSCE Central7/9/2021 (5:50pm-8:55pm)6</v>
      </c>
      <c r="B6151" t="s">
        <v>76</v>
      </c>
      <c r="C6151" t="s">
        <v>118</v>
      </c>
      <c r="D6151" t="s">
        <v>171</v>
      </c>
      <c r="E6151" t="s">
        <v>179</v>
      </c>
      <c r="F6151" s="69">
        <v>11.882076263427734</v>
      </c>
      <c r="G6151" s="69">
        <v>11.683683395385742</v>
      </c>
      <c r="H6151" s="69">
        <v>0.26540905237197876</v>
      </c>
      <c r="I6151" s="69">
        <v>72.740776062011719</v>
      </c>
      <c r="J6151" s="64">
        <v>0</v>
      </c>
    </row>
    <row r="6152" spans="1:10" x14ac:dyDescent="0.25">
      <c r="A6152" s="3" t="str">
        <f t="shared" si="96"/>
        <v>SubLAPSCE Central7/9/2021 (5:50pm-8:55pm)7</v>
      </c>
      <c r="B6152" t="s">
        <v>76</v>
      </c>
      <c r="C6152" t="s">
        <v>118</v>
      </c>
      <c r="D6152" t="s">
        <v>171</v>
      </c>
      <c r="E6152" t="s">
        <v>180</v>
      </c>
      <c r="F6152" s="69">
        <v>13.999320983886719</v>
      </c>
      <c r="G6152" s="69">
        <v>14.361649513244629</v>
      </c>
      <c r="H6152" s="69">
        <v>0.44300416111946106</v>
      </c>
      <c r="I6152" s="69">
        <v>72.328071594238281</v>
      </c>
      <c r="J6152" s="64">
        <v>0</v>
      </c>
    </row>
    <row r="6153" spans="1:10" x14ac:dyDescent="0.25">
      <c r="A6153" s="3" t="str">
        <f t="shared" si="96"/>
        <v>SubLAPSCE Central7/9/2021 (5:50pm-8:55pm)8</v>
      </c>
      <c r="B6153" t="s">
        <v>76</v>
      </c>
      <c r="C6153" t="s">
        <v>118</v>
      </c>
      <c r="D6153" t="s">
        <v>171</v>
      </c>
      <c r="E6153" t="s">
        <v>181</v>
      </c>
      <c r="F6153" s="69">
        <v>16.336065292358398</v>
      </c>
      <c r="G6153" s="69">
        <v>16.930177688598633</v>
      </c>
      <c r="H6153" s="69">
        <v>0.61340492963790894</v>
      </c>
      <c r="I6153" s="69">
        <v>72.758995056152344</v>
      </c>
      <c r="J6153" s="64">
        <v>0</v>
      </c>
    </row>
    <row r="6154" spans="1:10" x14ac:dyDescent="0.25">
      <c r="A6154" s="3" t="str">
        <f t="shared" si="96"/>
        <v>SubLAPSCE Central7/9/2021 (5:50pm-8:55pm)9</v>
      </c>
      <c r="B6154" t="s">
        <v>76</v>
      </c>
      <c r="C6154" t="s">
        <v>118</v>
      </c>
      <c r="D6154" t="s">
        <v>171</v>
      </c>
      <c r="E6154" t="s">
        <v>182</v>
      </c>
      <c r="F6154" s="69">
        <v>17.342748641967773</v>
      </c>
      <c r="G6154" s="69">
        <v>17.657985687255859</v>
      </c>
      <c r="H6154" s="69">
        <v>0.50064980983734131</v>
      </c>
      <c r="I6154" s="69">
        <v>75.306350708007813</v>
      </c>
      <c r="J6154" s="64">
        <v>0</v>
      </c>
    </row>
    <row r="6155" spans="1:10" x14ac:dyDescent="0.25">
      <c r="A6155" s="3" t="str">
        <f t="shared" si="96"/>
        <v>SubLAPSCE Central7/9/2021 (5:50pm-8:55pm)10</v>
      </c>
      <c r="B6155" t="s">
        <v>76</v>
      </c>
      <c r="C6155" t="s">
        <v>118</v>
      </c>
      <c r="D6155" t="s">
        <v>171</v>
      </c>
      <c r="E6155" t="s">
        <v>183</v>
      </c>
      <c r="F6155" s="69">
        <v>17.598875045776367</v>
      </c>
      <c r="G6155" s="69">
        <v>18.147823333740234</v>
      </c>
      <c r="H6155" s="69">
        <v>0.63830727338790894</v>
      </c>
      <c r="I6155" s="69">
        <v>78.495780944824219</v>
      </c>
      <c r="J6155" s="64">
        <v>0</v>
      </c>
    </row>
    <row r="6156" spans="1:10" x14ac:dyDescent="0.25">
      <c r="A6156" s="3" t="str">
        <f t="shared" si="96"/>
        <v>SubLAPSCE Central7/9/2021 (5:50pm-8:55pm)11</v>
      </c>
      <c r="B6156" t="s">
        <v>76</v>
      </c>
      <c r="C6156" t="s">
        <v>118</v>
      </c>
      <c r="D6156" t="s">
        <v>171</v>
      </c>
      <c r="E6156" t="s">
        <v>184</v>
      </c>
      <c r="F6156" s="69">
        <v>17.780160903930664</v>
      </c>
      <c r="G6156" s="69">
        <v>18.90263557434082</v>
      </c>
      <c r="H6156" s="69">
        <v>0.66805821657180786</v>
      </c>
      <c r="I6156" s="69">
        <v>83.51641845703125</v>
      </c>
      <c r="J6156" s="64">
        <v>0</v>
      </c>
    </row>
    <row r="6157" spans="1:10" x14ac:dyDescent="0.25">
      <c r="A6157" s="3" t="str">
        <f t="shared" si="96"/>
        <v>SubLAPSCE Central7/9/2021 (5:50pm-8:55pm)12</v>
      </c>
      <c r="B6157" t="s">
        <v>76</v>
      </c>
      <c r="C6157" t="s">
        <v>118</v>
      </c>
      <c r="D6157" t="s">
        <v>171</v>
      </c>
      <c r="E6157" t="s">
        <v>185</v>
      </c>
      <c r="F6157" s="69">
        <v>18.585891723632813</v>
      </c>
      <c r="G6157" s="69">
        <v>19.566688537597656</v>
      </c>
      <c r="H6157" s="69">
        <v>0.72904092073440552</v>
      </c>
      <c r="I6157" s="69">
        <v>86.956947326660156</v>
      </c>
      <c r="J6157" s="64">
        <v>0</v>
      </c>
    </row>
    <row r="6158" spans="1:10" x14ac:dyDescent="0.25">
      <c r="A6158" s="3" t="str">
        <f t="shared" si="96"/>
        <v>SubLAPSCE Central7/9/2021 (5:50pm-8:55pm)13</v>
      </c>
      <c r="B6158" t="s">
        <v>76</v>
      </c>
      <c r="C6158" t="s">
        <v>118</v>
      </c>
      <c r="D6158" t="s">
        <v>171</v>
      </c>
      <c r="E6158" t="s">
        <v>186</v>
      </c>
      <c r="F6158" s="69">
        <v>19.112262725830078</v>
      </c>
      <c r="G6158" s="69">
        <v>19.580190658569336</v>
      </c>
      <c r="H6158" s="69">
        <v>0.64252138137817383</v>
      </c>
      <c r="I6158" s="69">
        <v>90.310333251953125</v>
      </c>
      <c r="J6158" s="64">
        <v>0</v>
      </c>
    </row>
    <row r="6159" spans="1:10" x14ac:dyDescent="0.25">
      <c r="A6159" s="3" t="str">
        <f t="shared" si="96"/>
        <v>SubLAPSCE Central7/9/2021 (5:50pm-8:55pm)14</v>
      </c>
      <c r="B6159" t="s">
        <v>76</v>
      </c>
      <c r="C6159" t="s">
        <v>118</v>
      </c>
      <c r="D6159" t="s">
        <v>171</v>
      </c>
      <c r="E6159" t="s">
        <v>187</v>
      </c>
      <c r="F6159" s="69">
        <v>19.115787506103516</v>
      </c>
      <c r="G6159" s="69">
        <v>18.79246711730957</v>
      </c>
      <c r="H6159" s="69">
        <v>0.4844687283039093</v>
      </c>
      <c r="I6159" s="69">
        <v>93.327232360839844</v>
      </c>
      <c r="J6159" s="64">
        <v>0</v>
      </c>
    </row>
    <row r="6160" spans="1:10" x14ac:dyDescent="0.25">
      <c r="A6160" s="3" t="str">
        <f t="shared" si="96"/>
        <v>SubLAPSCE Central7/9/2021 (5:50pm-8:55pm)15</v>
      </c>
      <c r="B6160" t="s">
        <v>76</v>
      </c>
      <c r="C6160" t="s">
        <v>118</v>
      </c>
      <c r="D6160" t="s">
        <v>171</v>
      </c>
      <c r="E6160" t="s">
        <v>188</v>
      </c>
      <c r="F6160" s="69">
        <v>18.70050048828125</v>
      </c>
      <c r="G6160" s="69">
        <v>18.744646072387695</v>
      </c>
      <c r="H6160" s="69">
        <v>0.22259239852428436</v>
      </c>
      <c r="I6160" s="69">
        <v>95.282081604003906</v>
      </c>
      <c r="J6160" s="64">
        <v>0</v>
      </c>
    </row>
    <row r="6161" spans="1:10" x14ac:dyDescent="0.25">
      <c r="A6161" s="3" t="str">
        <f t="shared" si="96"/>
        <v>SubLAPSCE Central7/9/2021 (5:50pm-8:55pm)16</v>
      </c>
      <c r="B6161" t="s">
        <v>76</v>
      </c>
      <c r="C6161" t="s">
        <v>118</v>
      </c>
      <c r="D6161" t="s">
        <v>171</v>
      </c>
      <c r="E6161" t="s">
        <v>189</v>
      </c>
      <c r="F6161" s="69">
        <v>17.416664123535156</v>
      </c>
      <c r="G6161" s="69">
        <v>17.372518539428711</v>
      </c>
      <c r="H6161" s="69">
        <v>0.22259239852428436</v>
      </c>
      <c r="I6161" s="69">
        <v>97.072052001953125</v>
      </c>
      <c r="J6161" s="64">
        <v>0</v>
      </c>
    </row>
    <row r="6162" spans="1:10" x14ac:dyDescent="0.25">
      <c r="A6162" s="3" t="str">
        <f t="shared" si="96"/>
        <v>SubLAPSCE Central7/9/2021 (5:50pm-8:55pm)17</v>
      </c>
      <c r="B6162" t="s">
        <v>76</v>
      </c>
      <c r="C6162" t="s">
        <v>118</v>
      </c>
      <c r="D6162" t="s">
        <v>171</v>
      </c>
      <c r="E6162" t="s">
        <v>190</v>
      </c>
      <c r="F6162" s="69">
        <v>15.690875053405762</v>
      </c>
      <c r="G6162" s="69">
        <v>15.280210494995117</v>
      </c>
      <c r="H6162" s="69">
        <v>0.29914045333862305</v>
      </c>
      <c r="I6162" s="69">
        <v>97.54571533203125</v>
      </c>
      <c r="J6162" s="64">
        <v>0</v>
      </c>
    </row>
    <row r="6163" spans="1:10" x14ac:dyDescent="0.25">
      <c r="A6163" s="3" t="str">
        <f t="shared" si="96"/>
        <v>SubLAPSCE Central7/9/2021 (5:50pm-8:55pm)18</v>
      </c>
      <c r="B6163" t="s">
        <v>76</v>
      </c>
      <c r="C6163" t="s">
        <v>118</v>
      </c>
      <c r="D6163" t="s">
        <v>171</v>
      </c>
      <c r="E6163" t="s">
        <v>191</v>
      </c>
      <c r="F6163" s="69">
        <v>14.834427833557129</v>
      </c>
      <c r="G6163" s="69">
        <v>14.099921226501465</v>
      </c>
      <c r="H6163" s="69">
        <v>0.50106221437454224</v>
      </c>
      <c r="I6163" s="69">
        <v>96.588920593261719</v>
      </c>
      <c r="J6163" s="64">
        <v>0</v>
      </c>
    </row>
    <row r="6164" spans="1:10" x14ac:dyDescent="0.25">
      <c r="A6164" s="3" t="str">
        <f t="shared" si="96"/>
        <v>SubLAPSCE Central7/9/2021 (5:50pm-8:55pm)19</v>
      </c>
      <c r="B6164" t="s">
        <v>76</v>
      </c>
      <c r="C6164" t="s">
        <v>118</v>
      </c>
      <c r="D6164" t="s">
        <v>171</v>
      </c>
      <c r="E6164" t="s">
        <v>192</v>
      </c>
      <c r="F6164" s="69">
        <v>14.530475616455078</v>
      </c>
      <c r="G6164" s="69">
        <v>12.859318733215332</v>
      </c>
      <c r="H6164" s="69">
        <v>0.46440315246582031</v>
      </c>
      <c r="I6164" s="69">
        <v>94.374008178710938</v>
      </c>
      <c r="J6164" s="64">
        <v>0</v>
      </c>
    </row>
    <row r="6165" spans="1:10" x14ac:dyDescent="0.25">
      <c r="A6165" s="3" t="str">
        <f t="shared" si="96"/>
        <v>SubLAPSCE Central7/9/2021 (5:50pm-8:55pm)20</v>
      </c>
      <c r="B6165" t="s">
        <v>76</v>
      </c>
      <c r="C6165" t="s">
        <v>118</v>
      </c>
      <c r="D6165" t="s">
        <v>171</v>
      </c>
      <c r="E6165" t="s">
        <v>193</v>
      </c>
      <c r="F6165" s="69">
        <v>14.078669548034668</v>
      </c>
      <c r="G6165" s="69">
        <v>13.105741500854492</v>
      </c>
      <c r="H6165" s="69">
        <v>0.46081677079200745</v>
      </c>
      <c r="I6165" s="69">
        <v>91.403678894042969</v>
      </c>
      <c r="J6165" s="64">
        <v>0</v>
      </c>
    </row>
    <row r="6166" spans="1:10" x14ac:dyDescent="0.25">
      <c r="A6166" s="3" t="str">
        <f t="shared" si="96"/>
        <v>SubLAPSCE Central7/9/2021 (5:50pm-8:55pm)21</v>
      </c>
      <c r="B6166" t="s">
        <v>76</v>
      </c>
      <c r="C6166" t="s">
        <v>118</v>
      </c>
      <c r="D6166" t="s">
        <v>171</v>
      </c>
      <c r="E6166" t="s">
        <v>194</v>
      </c>
      <c r="F6166" s="69">
        <v>13.720805168151855</v>
      </c>
      <c r="G6166" s="69">
        <v>13.145761489868164</v>
      </c>
      <c r="H6166" s="69">
        <v>0.46617543697357178</v>
      </c>
      <c r="I6166" s="69">
        <v>87.726295471191406</v>
      </c>
      <c r="J6166" s="64">
        <v>0</v>
      </c>
    </row>
    <row r="6167" spans="1:10" x14ac:dyDescent="0.25">
      <c r="A6167" s="3" t="str">
        <f t="shared" si="96"/>
        <v>SubLAPSCE Central7/9/2021 (5:50pm-8:55pm)22</v>
      </c>
      <c r="B6167" t="s">
        <v>76</v>
      </c>
      <c r="C6167" t="s">
        <v>118</v>
      </c>
      <c r="D6167" t="s">
        <v>171</v>
      </c>
      <c r="E6167" t="s">
        <v>195</v>
      </c>
      <c r="F6167" s="69">
        <v>12.621557235717773</v>
      </c>
      <c r="G6167" s="69">
        <v>13.064260482788086</v>
      </c>
      <c r="H6167" s="69">
        <v>0.35327500104904175</v>
      </c>
      <c r="I6167" s="69">
        <v>83.689071655273438</v>
      </c>
      <c r="J6167" s="64">
        <v>0</v>
      </c>
    </row>
    <row r="6168" spans="1:10" x14ac:dyDescent="0.25">
      <c r="A6168" s="3" t="str">
        <f t="shared" si="96"/>
        <v>SubLAPSCE Central7/9/2021 (5:50pm-8:55pm)23</v>
      </c>
      <c r="B6168" t="s">
        <v>76</v>
      </c>
      <c r="C6168" t="s">
        <v>118</v>
      </c>
      <c r="D6168" t="s">
        <v>171</v>
      </c>
      <c r="E6168" t="s">
        <v>196</v>
      </c>
      <c r="F6168" s="69">
        <v>11.56556510925293</v>
      </c>
      <c r="G6168" s="69">
        <v>11.750239372253418</v>
      </c>
      <c r="H6168" s="69">
        <v>0.27329587936401367</v>
      </c>
      <c r="I6168" s="69">
        <v>81.075691223144531</v>
      </c>
      <c r="J6168" s="64">
        <v>0</v>
      </c>
    </row>
    <row r="6169" spans="1:10" x14ac:dyDescent="0.25">
      <c r="A6169" s="3" t="str">
        <f t="shared" si="96"/>
        <v>SubLAPSCE Central7/9/2021 (5:50pm-8:55pm)24</v>
      </c>
      <c r="B6169" t="s">
        <v>76</v>
      </c>
      <c r="C6169" t="s">
        <v>118</v>
      </c>
      <c r="D6169" t="s">
        <v>171</v>
      </c>
      <c r="E6169" t="s">
        <v>197</v>
      </c>
      <c r="F6169" s="69">
        <v>10.980225563049316</v>
      </c>
      <c r="G6169" s="69">
        <v>10.868162155151367</v>
      </c>
      <c r="H6169" s="69">
        <v>0.23383018374443054</v>
      </c>
      <c r="I6169" s="69">
        <v>79.340721130371094</v>
      </c>
      <c r="J6169" s="64">
        <v>0</v>
      </c>
    </row>
    <row r="6170" spans="1:10" x14ac:dyDescent="0.25">
      <c r="A6170" s="3" t="str">
        <f t="shared" si="96"/>
        <v>SubLAPSCE Central8/27/2021 (5:00pm-6:00pm)1</v>
      </c>
      <c r="B6170" t="s">
        <v>76</v>
      </c>
      <c r="C6170" t="s">
        <v>118</v>
      </c>
      <c r="D6170" t="s">
        <v>172</v>
      </c>
      <c r="E6170" t="s">
        <v>174</v>
      </c>
      <c r="F6170" s="69">
        <v>10.660294532775879</v>
      </c>
      <c r="G6170" s="69">
        <v>10.742674827575684</v>
      </c>
      <c r="H6170" s="69">
        <v>0.27595019340515137</v>
      </c>
      <c r="I6170" s="69">
        <v>77.481658935546875</v>
      </c>
      <c r="J6170" s="64">
        <v>0</v>
      </c>
    </row>
    <row r="6171" spans="1:10" x14ac:dyDescent="0.25">
      <c r="A6171" s="3" t="str">
        <f t="shared" si="96"/>
        <v>SubLAPSCE Central8/27/2021 (5:00pm-6:00pm)2</v>
      </c>
      <c r="B6171" t="s">
        <v>76</v>
      </c>
      <c r="C6171" t="s">
        <v>118</v>
      </c>
      <c r="D6171" t="s">
        <v>172</v>
      </c>
      <c r="E6171" t="s">
        <v>175</v>
      </c>
      <c r="F6171" s="69">
        <v>10.293584823608398</v>
      </c>
      <c r="G6171" s="69">
        <v>10.315952301025391</v>
      </c>
      <c r="H6171" s="69">
        <v>0.27160719037055969</v>
      </c>
      <c r="I6171" s="69">
        <v>75.782989501953125</v>
      </c>
      <c r="J6171" s="64">
        <v>0</v>
      </c>
    </row>
    <row r="6172" spans="1:10" x14ac:dyDescent="0.25">
      <c r="A6172" s="3" t="str">
        <f t="shared" si="96"/>
        <v>SubLAPSCE Central8/27/2021 (5:00pm-6:00pm)3</v>
      </c>
      <c r="B6172" t="s">
        <v>76</v>
      </c>
      <c r="C6172" t="s">
        <v>118</v>
      </c>
      <c r="D6172" t="s">
        <v>172</v>
      </c>
      <c r="E6172" t="s">
        <v>176</v>
      </c>
      <c r="F6172" s="69">
        <v>9.9230165481567383</v>
      </c>
      <c r="G6172" s="69">
        <v>9.9625434875488281</v>
      </c>
      <c r="H6172" s="69">
        <v>0.24744938313961029</v>
      </c>
      <c r="I6172" s="69">
        <v>74.056671142578125</v>
      </c>
      <c r="J6172" s="64">
        <v>0</v>
      </c>
    </row>
    <row r="6173" spans="1:10" x14ac:dyDescent="0.25">
      <c r="A6173" s="3" t="str">
        <f t="shared" si="96"/>
        <v>SubLAPSCE Central8/27/2021 (5:00pm-6:00pm)4</v>
      </c>
      <c r="B6173" t="s">
        <v>76</v>
      </c>
      <c r="C6173" t="s">
        <v>118</v>
      </c>
      <c r="D6173" t="s">
        <v>172</v>
      </c>
      <c r="E6173" t="s">
        <v>177</v>
      </c>
      <c r="F6173" s="69">
        <v>9.8420066833496094</v>
      </c>
      <c r="G6173" s="69">
        <v>9.8671493530273438</v>
      </c>
      <c r="H6173" s="69">
        <v>0.23317709565162659</v>
      </c>
      <c r="I6173" s="69">
        <v>72.775611877441406</v>
      </c>
      <c r="J6173" s="64">
        <v>0</v>
      </c>
    </row>
    <row r="6174" spans="1:10" x14ac:dyDescent="0.25">
      <c r="A6174" s="3" t="str">
        <f t="shared" si="96"/>
        <v>SubLAPSCE Central8/27/2021 (5:00pm-6:00pm)5</v>
      </c>
      <c r="B6174" t="s">
        <v>76</v>
      </c>
      <c r="C6174" t="s">
        <v>118</v>
      </c>
      <c r="D6174" t="s">
        <v>172</v>
      </c>
      <c r="E6174" t="s">
        <v>178</v>
      </c>
      <c r="F6174" s="69">
        <v>10.040472984313965</v>
      </c>
      <c r="G6174" s="69">
        <v>10.242495536804199</v>
      </c>
      <c r="H6174" s="69">
        <v>0.27335339784622192</v>
      </c>
      <c r="I6174" s="69">
        <v>71.563804626464844</v>
      </c>
      <c r="J6174" s="64">
        <v>0</v>
      </c>
    </row>
    <row r="6175" spans="1:10" x14ac:dyDescent="0.25">
      <c r="A6175" s="3" t="str">
        <f t="shared" si="96"/>
        <v>SubLAPSCE Central8/27/2021 (5:00pm-6:00pm)6</v>
      </c>
      <c r="B6175" t="s">
        <v>76</v>
      </c>
      <c r="C6175" t="s">
        <v>118</v>
      </c>
      <c r="D6175" t="s">
        <v>172</v>
      </c>
      <c r="E6175" t="s">
        <v>179</v>
      </c>
      <c r="F6175" s="69">
        <v>11.941408157348633</v>
      </c>
      <c r="G6175" s="69">
        <v>12.320786476135254</v>
      </c>
      <c r="H6175" s="69">
        <v>0.39356052875518799</v>
      </c>
      <c r="I6175" s="69">
        <v>70.614707946777344</v>
      </c>
      <c r="J6175" s="64">
        <v>0</v>
      </c>
    </row>
    <row r="6176" spans="1:10" x14ac:dyDescent="0.25">
      <c r="A6176" s="3" t="str">
        <f t="shared" si="96"/>
        <v>SubLAPSCE Central8/27/2021 (5:00pm-6:00pm)7</v>
      </c>
      <c r="B6176" t="s">
        <v>76</v>
      </c>
      <c r="C6176" t="s">
        <v>118</v>
      </c>
      <c r="D6176" t="s">
        <v>172</v>
      </c>
      <c r="E6176" t="s">
        <v>180</v>
      </c>
      <c r="F6176" s="69">
        <v>16.555452346801758</v>
      </c>
      <c r="G6176" s="69">
        <v>16.756155014038086</v>
      </c>
      <c r="H6176" s="69">
        <v>0.41521176695823669</v>
      </c>
      <c r="I6176" s="69">
        <v>69.629302978515625</v>
      </c>
      <c r="J6176" s="64">
        <v>0</v>
      </c>
    </row>
    <row r="6177" spans="1:10" x14ac:dyDescent="0.25">
      <c r="A6177" s="3" t="str">
        <f t="shared" si="96"/>
        <v>SubLAPSCE Central8/27/2021 (5:00pm-6:00pm)8</v>
      </c>
      <c r="B6177" t="s">
        <v>76</v>
      </c>
      <c r="C6177" t="s">
        <v>118</v>
      </c>
      <c r="D6177" t="s">
        <v>172</v>
      </c>
      <c r="E6177" t="s">
        <v>181</v>
      </c>
      <c r="F6177" s="69">
        <v>22.983579635620117</v>
      </c>
      <c r="G6177" s="69">
        <v>22.544204711914063</v>
      </c>
      <c r="H6177" s="69">
        <v>0.39306908845901489</v>
      </c>
      <c r="I6177" s="69">
        <v>69.311897277832031</v>
      </c>
      <c r="J6177" s="64">
        <v>0</v>
      </c>
    </row>
    <row r="6178" spans="1:10" x14ac:dyDescent="0.25">
      <c r="A6178" s="3" t="str">
        <f t="shared" si="96"/>
        <v>SubLAPSCE Central8/27/2021 (5:00pm-6:00pm)9</v>
      </c>
      <c r="B6178" t="s">
        <v>76</v>
      </c>
      <c r="C6178" t="s">
        <v>118</v>
      </c>
      <c r="D6178" t="s">
        <v>172</v>
      </c>
      <c r="E6178" t="s">
        <v>182</v>
      </c>
      <c r="F6178" s="69">
        <v>28.727386474609375</v>
      </c>
      <c r="G6178" s="69">
        <v>28.043863296508789</v>
      </c>
      <c r="H6178" s="69">
        <v>0.41886219382286072</v>
      </c>
      <c r="I6178" s="69">
        <v>73.223052978515625</v>
      </c>
      <c r="J6178" s="64">
        <v>0</v>
      </c>
    </row>
    <row r="6179" spans="1:10" x14ac:dyDescent="0.25">
      <c r="A6179" s="3" t="str">
        <f t="shared" si="96"/>
        <v>SubLAPSCE Central8/27/2021 (5:00pm-6:00pm)10</v>
      </c>
      <c r="B6179" t="s">
        <v>76</v>
      </c>
      <c r="C6179" t="s">
        <v>118</v>
      </c>
      <c r="D6179" t="s">
        <v>172</v>
      </c>
      <c r="E6179" t="s">
        <v>183</v>
      </c>
      <c r="F6179" s="69">
        <v>31.301050186157227</v>
      </c>
      <c r="G6179" s="69">
        <v>30.388761520385742</v>
      </c>
      <c r="H6179" s="69">
        <v>0.44725129008293152</v>
      </c>
      <c r="I6179" s="69">
        <v>79.917732238769531</v>
      </c>
      <c r="J6179" s="64">
        <v>0</v>
      </c>
    </row>
    <row r="6180" spans="1:10" x14ac:dyDescent="0.25">
      <c r="A6180" s="3" t="str">
        <f t="shared" si="96"/>
        <v>SubLAPSCE Central8/27/2021 (5:00pm-6:00pm)11</v>
      </c>
      <c r="B6180" t="s">
        <v>76</v>
      </c>
      <c r="C6180" t="s">
        <v>118</v>
      </c>
      <c r="D6180" t="s">
        <v>172</v>
      </c>
      <c r="E6180" t="s">
        <v>184</v>
      </c>
      <c r="F6180" s="69">
        <v>33.652988433837891</v>
      </c>
      <c r="G6180" s="69">
        <v>32.684818267822266</v>
      </c>
      <c r="H6180" s="69">
        <v>0.4561614990234375</v>
      </c>
      <c r="I6180" s="69">
        <v>85.915634155273438</v>
      </c>
      <c r="J6180" s="64">
        <v>0</v>
      </c>
    </row>
    <row r="6181" spans="1:10" x14ac:dyDescent="0.25">
      <c r="A6181" s="3" t="str">
        <f t="shared" si="96"/>
        <v>SubLAPSCE Central8/27/2021 (5:00pm-6:00pm)12</v>
      </c>
      <c r="B6181" t="s">
        <v>76</v>
      </c>
      <c r="C6181" t="s">
        <v>118</v>
      </c>
      <c r="D6181" t="s">
        <v>172</v>
      </c>
      <c r="E6181" t="s">
        <v>185</v>
      </c>
      <c r="F6181" s="69">
        <v>36.139698028564453</v>
      </c>
      <c r="G6181" s="69">
        <v>34.933395385742188</v>
      </c>
      <c r="H6181" s="69">
        <v>0.46837744116783142</v>
      </c>
      <c r="I6181" s="69">
        <v>90.413002014160156</v>
      </c>
      <c r="J6181" s="64">
        <v>0</v>
      </c>
    </row>
    <row r="6182" spans="1:10" x14ac:dyDescent="0.25">
      <c r="A6182" s="3" t="str">
        <f t="shared" si="96"/>
        <v>SubLAPSCE Central8/27/2021 (5:00pm-6:00pm)13</v>
      </c>
      <c r="B6182" t="s">
        <v>76</v>
      </c>
      <c r="C6182" t="s">
        <v>118</v>
      </c>
      <c r="D6182" t="s">
        <v>172</v>
      </c>
      <c r="E6182" t="s">
        <v>186</v>
      </c>
      <c r="F6182" s="69">
        <v>37.331230163574219</v>
      </c>
      <c r="G6182" s="69">
        <v>36.396926879882813</v>
      </c>
      <c r="H6182" s="69">
        <v>0.47702294588088989</v>
      </c>
      <c r="I6182" s="69">
        <v>94.7147216796875</v>
      </c>
      <c r="J6182" s="64">
        <v>0</v>
      </c>
    </row>
    <row r="6183" spans="1:10" x14ac:dyDescent="0.25">
      <c r="A6183" s="3" t="str">
        <f t="shared" si="96"/>
        <v>SubLAPSCE Central8/27/2021 (5:00pm-6:00pm)14</v>
      </c>
      <c r="B6183" t="s">
        <v>76</v>
      </c>
      <c r="C6183" t="s">
        <v>118</v>
      </c>
      <c r="D6183" t="s">
        <v>172</v>
      </c>
      <c r="E6183" t="s">
        <v>187</v>
      </c>
      <c r="F6183" s="69">
        <v>39.138645172119141</v>
      </c>
      <c r="G6183" s="69">
        <v>38.256694793701172</v>
      </c>
      <c r="H6183" s="69">
        <v>0.45287767052650452</v>
      </c>
      <c r="I6183" s="69">
        <v>98.099388122558594</v>
      </c>
      <c r="J6183" s="64">
        <v>0</v>
      </c>
    </row>
    <row r="6184" spans="1:10" x14ac:dyDescent="0.25">
      <c r="A6184" s="3" t="str">
        <f t="shared" si="96"/>
        <v>SubLAPSCE Central8/27/2021 (5:00pm-6:00pm)15</v>
      </c>
      <c r="B6184" t="s">
        <v>76</v>
      </c>
      <c r="C6184" t="s">
        <v>118</v>
      </c>
      <c r="D6184" t="s">
        <v>172</v>
      </c>
      <c r="E6184" t="s">
        <v>188</v>
      </c>
      <c r="F6184" s="69">
        <v>38.544559478759766</v>
      </c>
      <c r="G6184" s="69">
        <v>38.261447906494141</v>
      </c>
      <c r="H6184" s="69">
        <v>0.22665895521640778</v>
      </c>
      <c r="I6184" s="69">
        <v>100.37673187255859</v>
      </c>
      <c r="J6184" s="64">
        <v>0</v>
      </c>
    </row>
    <row r="6185" spans="1:10" x14ac:dyDescent="0.25">
      <c r="A6185" s="3" t="str">
        <f t="shared" si="96"/>
        <v>SubLAPSCE Central8/27/2021 (5:00pm-6:00pm)16</v>
      </c>
      <c r="B6185" t="s">
        <v>76</v>
      </c>
      <c r="C6185" t="s">
        <v>118</v>
      </c>
      <c r="D6185" t="s">
        <v>172</v>
      </c>
      <c r="E6185" t="s">
        <v>189</v>
      </c>
      <c r="F6185" s="69">
        <v>31.927471160888672</v>
      </c>
      <c r="G6185" s="69">
        <v>32.210582733154297</v>
      </c>
      <c r="H6185" s="69">
        <v>0.22665901482105255</v>
      </c>
      <c r="I6185" s="69">
        <v>101.76270294189453</v>
      </c>
      <c r="J6185" s="64">
        <v>0</v>
      </c>
    </row>
    <row r="6186" spans="1:10" x14ac:dyDescent="0.25">
      <c r="A6186" s="3" t="str">
        <f t="shared" si="96"/>
        <v>SubLAPSCE Central8/27/2021 (5:00pm-6:00pm)17</v>
      </c>
      <c r="B6186" t="s">
        <v>76</v>
      </c>
      <c r="C6186" t="s">
        <v>118</v>
      </c>
      <c r="D6186" t="s">
        <v>172</v>
      </c>
      <c r="E6186" t="s">
        <v>190</v>
      </c>
      <c r="F6186" s="69">
        <v>23.528713226318359</v>
      </c>
      <c r="G6186" s="69">
        <v>23.53386116027832</v>
      </c>
      <c r="H6186" s="69">
        <v>0.43964147567749023</v>
      </c>
      <c r="I6186" s="69">
        <v>101.69725036621094</v>
      </c>
      <c r="J6186" s="64">
        <v>0</v>
      </c>
    </row>
    <row r="6187" spans="1:10" x14ac:dyDescent="0.25">
      <c r="A6187" s="3" t="str">
        <f t="shared" si="96"/>
        <v>SubLAPSCE Central8/27/2021 (5:00pm-6:00pm)18</v>
      </c>
      <c r="B6187" t="s">
        <v>76</v>
      </c>
      <c r="C6187" t="s">
        <v>118</v>
      </c>
      <c r="D6187" t="s">
        <v>172</v>
      </c>
      <c r="E6187" t="s">
        <v>191</v>
      </c>
      <c r="F6187" s="69">
        <v>20.808881759643555</v>
      </c>
      <c r="G6187" s="69">
        <v>17.963457107543945</v>
      </c>
      <c r="H6187" s="69">
        <v>0.59579795598983765</v>
      </c>
      <c r="I6187" s="69">
        <v>100.50953674316406</v>
      </c>
      <c r="J6187" s="64">
        <v>0</v>
      </c>
    </row>
    <row r="6188" spans="1:10" x14ac:dyDescent="0.25">
      <c r="A6188" s="3" t="str">
        <f t="shared" si="96"/>
        <v>SubLAPSCE Central8/27/2021 (5:00pm-6:00pm)19</v>
      </c>
      <c r="B6188" t="s">
        <v>76</v>
      </c>
      <c r="C6188" t="s">
        <v>118</v>
      </c>
      <c r="D6188" t="s">
        <v>172</v>
      </c>
      <c r="E6188" t="s">
        <v>192</v>
      </c>
      <c r="F6188" s="69">
        <v>18.235382080078125</v>
      </c>
      <c r="G6188" s="69">
        <v>18.693851470947266</v>
      </c>
      <c r="H6188" s="69">
        <v>0.4258992075920105</v>
      </c>
      <c r="I6188" s="69">
        <v>98.112129211425781</v>
      </c>
      <c r="J6188" s="64">
        <v>0</v>
      </c>
    </row>
    <row r="6189" spans="1:10" x14ac:dyDescent="0.25">
      <c r="A6189" s="3" t="str">
        <f t="shared" si="96"/>
        <v>SubLAPSCE Central8/27/2021 (5:00pm-6:00pm)20</v>
      </c>
      <c r="B6189" t="s">
        <v>76</v>
      </c>
      <c r="C6189" t="s">
        <v>118</v>
      </c>
      <c r="D6189" t="s">
        <v>172</v>
      </c>
      <c r="E6189" t="s">
        <v>193</v>
      </c>
      <c r="F6189" s="69">
        <v>17.440196990966797</v>
      </c>
      <c r="G6189" s="69">
        <v>17.55035400390625</v>
      </c>
      <c r="H6189" s="69">
        <v>0.42331287264823914</v>
      </c>
      <c r="I6189" s="69">
        <v>94.105491638183594</v>
      </c>
      <c r="J6189" s="64">
        <v>0</v>
      </c>
    </row>
    <row r="6190" spans="1:10" x14ac:dyDescent="0.25">
      <c r="A6190" s="3" t="str">
        <f t="shared" si="96"/>
        <v>SubLAPSCE Central8/27/2021 (5:00pm-6:00pm)21</v>
      </c>
      <c r="B6190" t="s">
        <v>76</v>
      </c>
      <c r="C6190" t="s">
        <v>118</v>
      </c>
      <c r="D6190" t="s">
        <v>172</v>
      </c>
      <c r="E6190" t="s">
        <v>194</v>
      </c>
      <c r="F6190" s="69">
        <v>16.11683464050293</v>
      </c>
      <c r="G6190" s="69">
        <v>15.986099243164063</v>
      </c>
      <c r="H6190" s="69">
        <v>0.50304317474365234</v>
      </c>
      <c r="I6190" s="69">
        <v>88.544166564941406</v>
      </c>
      <c r="J6190" s="64">
        <v>0</v>
      </c>
    </row>
    <row r="6191" spans="1:10" x14ac:dyDescent="0.25">
      <c r="A6191" s="3" t="str">
        <f t="shared" si="96"/>
        <v>SubLAPSCE Central8/27/2021 (5:00pm-6:00pm)22</v>
      </c>
      <c r="B6191" t="s">
        <v>76</v>
      </c>
      <c r="C6191" t="s">
        <v>118</v>
      </c>
      <c r="D6191" t="s">
        <v>172</v>
      </c>
      <c r="E6191" t="s">
        <v>195</v>
      </c>
      <c r="F6191" s="69">
        <v>14.191142082214355</v>
      </c>
      <c r="G6191" s="69">
        <v>14.101604461669922</v>
      </c>
      <c r="H6191" s="69">
        <v>0.48548939824104309</v>
      </c>
      <c r="I6191" s="69">
        <v>84.176963806152344</v>
      </c>
      <c r="J6191" s="64">
        <v>0</v>
      </c>
    </row>
    <row r="6192" spans="1:10" x14ac:dyDescent="0.25">
      <c r="A6192" s="3" t="str">
        <f t="shared" si="96"/>
        <v>SubLAPSCE Central8/27/2021 (5:00pm-6:00pm)23</v>
      </c>
      <c r="B6192" t="s">
        <v>76</v>
      </c>
      <c r="C6192" t="s">
        <v>118</v>
      </c>
      <c r="D6192" t="s">
        <v>172</v>
      </c>
      <c r="E6192" t="s">
        <v>196</v>
      </c>
      <c r="F6192" s="69">
        <v>12.590577125549316</v>
      </c>
      <c r="G6192" s="69">
        <v>12.342902183532715</v>
      </c>
      <c r="H6192" s="69">
        <v>0.39065444469451904</v>
      </c>
      <c r="I6192" s="69">
        <v>81.045387268066406</v>
      </c>
      <c r="J6192" s="64">
        <v>0</v>
      </c>
    </row>
    <row r="6193" spans="1:10" x14ac:dyDescent="0.25">
      <c r="A6193" s="3" t="str">
        <f t="shared" si="96"/>
        <v>SubLAPSCE Central8/27/2021 (5:00pm-6:00pm)24</v>
      </c>
      <c r="B6193" t="s">
        <v>76</v>
      </c>
      <c r="C6193" t="s">
        <v>118</v>
      </c>
      <c r="D6193" t="s">
        <v>172</v>
      </c>
      <c r="E6193" t="s">
        <v>197</v>
      </c>
      <c r="F6193" s="69">
        <v>11.379365921020508</v>
      </c>
      <c r="G6193" s="69">
        <v>11.146136283874512</v>
      </c>
      <c r="H6193" s="69">
        <v>0.28743118047714233</v>
      </c>
      <c r="I6193" s="69">
        <v>78.918571472167969</v>
      </c>
      <c r="J6193" s="64">
        <v>0</v>
      </c>
    </row>
    <row r="6194" spans="1:10" x14ac:dyDescent="0.25">
      <c r="A6194" s="3" t="str">
        <f t="shared" si="96"/>
        <v>SubLAPSCE Central9/9/2021 (3:58pm-5:00pm)1</v>
      </c>
      <c r="B6194" t="s">
        <v>76</v>
      </c>
      <c r="C6194" t="s">
        <v>118</v>
      </c>
      <c r="D6194" t="s">
        <v>173</v>
      </c>
      <c r="E6194" t="s">
        <v>174</v>
      </c>
      <c r="F6194" s="69">
        <v>10.946496963500977</v>
      </c>
      <c r="G6194" s="69">
        <v>11.009123802185059</v>
      </c>
      <c r="H6194" s="69">
        <v>0.18041294813156128</v>
      </c>
      <c r="I6194" s="69">
        <v>74.274986267089844</v>
      </c>
      <c r="J6194" s="64">
        <v>0</v>
      </c>
    </row>
    <row r="6195" spans="1:10" x14ac:dyDescent="0.25">
      <c r="A6195" s="3" t="str">
        <f t="shared" si="96"/>
        <v>SubLAPSCE Central9/9/2021 (3:58pm-5:00pm)2</v>
      </c>
      <c r="B6195" t="s">
        <v>76</v>
      </c>
      <c r="C6195" t="s">
        <v>118</v>
      </c>
      <c r="D6195" t="s">
        <v>173</v>
      </c>
      <c r="E6195" t="s">
        <v>175</v>
      </c>
      <c r="F6195" s="69">
        <v>10.55333423614502</v>
      </c>
      <c r="G6195" s="69">
        <v>10.720626831054688</v>
      </c>
      <c r="H6195" s="69">
        <v>0.18049392104148865</v>
      </c>
      <c r="I6195" s="69">
        <v>73.48089599609375</v>
      </c>
      <c r="J6195" s="64">
        <v>0</v>
      </c>
    </row>
    <row r="6196" spans="1:10" x14ac:dyDescent="0.25">
      <c r="A6196" s="3" t="str">
        <f t="shared" si="96"/>
        <v>SubLAPSCE Central9/9/2021 (3:58pm-5:00pm)3</v>
      </c>
      <c r="B6196" t="s">
        <v>76</v>
      </c>
      <c r="C6196" t="s">
        <v>118</v>
      </c>
      <c r="D6196" t="s">
        <v>173</v>
      </c>
      <c r="E6196" t="s">
        <v>176</v>
      </c>
      <c r="F6196" s="69">
        <v>10.369067192077637</v>
      </c>
      <c r="G6196" s="69">
        <v>10.424120903015137</v>
      </c>
      <c r="H6196" s="69">
        <v>0.16393610835075378</v>
      </c>
      <c r="I6196" s="69">
        <v>73.127510070800781</v>
      </c>
      <c r="J6196" s="64">
        <v>0</v>
      </c>
    </row>
    <row r="6197" spans="1:10" x14ac:dyDescent="0.25">
      <c r="A6197" s="3" t="str">
        <f t="shared" si="96"/>
        <v>SubLAPSCE Central9/9/2021 (3:58pm-5:00pm)4</v>
      </c>
      <c r="B6197" t="s">
        <v>76</v>
      </c>
      <c r="C6197" t="s">
        <v>118</v>
      </c>
      <c r="D6197" t="s">
        <v>173</v>
      </c>
      <c r="E6197" t="s">
        <v>177</v>
      </c>
      <c r="F6197" s="69">
        <v>10.25835132598877</v>
      </c>
      <c r="G6197" s="69">
        <v>10.338743209838867</v>
      </c>
      <c r="H6197" s="69">
        <v>0.15675199031829834</v>
      </c>
      <c r="I6197" s="69">
        <v>72.842918395996094</v>
      </c>
      <c r="J6197" s="64">
        <v>0</v>
      </c>
    </row>
    <row r="6198" spans="1:10" x14ac:dyDescent="0.25">
      <c r="A6198" s="3" t="str">
        <f t="shared" si="96"/>
        <v>SubLAPSCE Central9/9/2021 (3:58pm-5:00pm)5</v>
      </c>
      <c r="B6198" t="s">
        <v>76</v>
      </c>
      <c r="C6198" t="s">
        <v>118</v>
      </c>
      <c r="D6198" t="s">
        <v>173</v>
      </c>
      <c r="E6198" t="s">
        <v>178</v>
      </c>
      <c r="F6198" s="69">
        <v>10.964138984680176</v>
      </c>
      <c r="G6198" s="69">
        <v>10.855420112609863</v>
      </c>
      <c r="H6198" s="69">
        <v>0.1561543345451355</v>
      </c>
      <c r="I6198" s="69">
        <v>72.836883544921875</v>
      </c>
      <c r="J6198" s="64">
        <v>0</v>
      </c>
    </row>
    <row r="6199" spans="1:10" x14ac:dyDescent="0.25">
      <c r="A6199" s="3" t="str">
        <f t="shared" si="96"/>
        <v>SubLAPSCE Central9/9/2021 (3:58pm-5:00pm)6</v>
      </c>
      <c r="B6199" t="s">
        <v>76</v>
      </c>
      <c r="C6199" t="s">
        <v>118</v>
      </c>
      <c r="D6199" t="s">
        <v>173</v>
      </c>
      <c r="E6199" t="s">
        <v>179</v>
      </c>
      <c r="F6199" s="69">
        <v>13.686811447143555</v>
      </c>
      <c r="G6199" s="69">
        <v>13.62681770324707</v>
      </c>
      <c r="H6199" s="69">
        <v>0.21462507545948029</v>
      </c>
      <c r="I6199" s="69">
        <v>72.980926513671875</v>
      </c>
      <c r="J6199" s="64">
        <v>0</v>
      </c>
    </row>
    <row r="6200" spans="1:10" x14ac:dyDescent="0.25">
      <c r="A6200" s="3" t="str">
        <f t="shared" si="96"/>
        <v>SubLAPSCE Central9/9/2021 (3:58pm-5:00pm)7</v>
      </c>
      <c r="B6200" t="s">
        <v>76</v>
      </c>
      <c r="C6200" t="s">
        <v>118</v>
      </c>
      <c r="D6200" t="s">
        <v>173</v>
      </c>
      <c r="E6200" t="s">
        <v>180</v>
      </c>
      <c r="F6200" s="69">
        <v>19.499298095703125</v>
      </c>
      <c r="G6200" s="69">
        <v>19.650959014892578</v>
      </c>
      <c r="H6200" s="69">
        <v>0.27121338248252869</v>
      </c>
      <c r="I6200" s="69">
        <v>73.502822875976563</v>
      </c>
      <c r="J6200" s="64">
        <v>0</v>
      </c>
    </row>
    <row r="6201" spans="1:10" x14ac:dyDescent="0.25">
      <c r="A6201" s="3" t="str">
        <f t="shared" si="96"/>
        <v>SubLAPSCE Central9/9/2021 (3:58pm-5:00pm)8</v>
      </c>
      <c r="B6201" t="s">
        <v>76</v>
      </c>
      <c r="C6201" t="s">
        <v>118</v>
      </c>
      <c r="D6201" t="s">
        <v>173</v>
      </c>
      <c r="E6201" t="s">
        <v>181</v>
      </c>
      <c r="F6201" s="69">
        <v>26.887773513793945</v>
      </c>
      <c r="G6201" s="69">
        <v>26.873001098632813</v>
      </c>
      <c r="H6201" s="69">
        <v>0.28318971395492554</v>
      </c>
      <c r="I6201" s="69">
        <v>73.364212036132813</v>
      </c>
      <c r="J6201" s="64">
        <v>0</v>
      </c>
    </row>
    <row r="6202" spans="1:10" x14ac:dyDescent="0.25">
      <c r="A6202" s="3" t="str">
        <f t="shared" si="96"/>
        <v>SubLAPSCE Central9/9/2021 (3:58pm-5:00pm)9</v>
      </c>
      <c r="B6202" t="s">
        <v>76</v>
      </c>
      <c r="C6202" t="s">
        <v>118</v>
      </c>
      <c r="D6202" t="s">
        <v>173</v>
      </c>
      <c r="E6202" t="s">
        <v>182</v>
      </c>
      <c r="F6202" s="69">
        <v>33.110588073730469</v>
      </c>
      <c r="G6202" s="69">
        <v>33.445751190185547</v>
      </c>
      <c r="H6202" s="69">
        <v>0.33174923062324524</v>
      </c>
      <c r="I6202" s="69">
        <v>75.036094665527344</v>
      </c>
      <c r="J6202" s="64">
        <v>0</v>
      </c>
    </row>
    <row r="6203" spans="1:10" x14ac:dyDescent="0.25">
      <c r="A6203" s="3" t="str">
        <f t="shared" si="96"/>
        <v>SubLAPSCE Central9/9/2021 (3:58pm-5:00pm)10</v>
      </c>
      <c r="B6203" t="s">
        <v>76</v>
      </c>
      <c r="C6203" t="s">
        <v>118</v>
      </c>
      <c r="D6203" t="s">
        <v>173</v>
      </c>
      <c r="E6203" t="s">
        <v>183</v>
      </c>
      <c r="F6203" s="69">
        <v>35.136631011962891</v>
      </c>
      <c r="G6203" s="69">
        <v>35.750473022460938</v>
      </c>
      <c r="H6203" s="69">
        <v>0.41083839535713196</v>
      </c>
      <c r="I6203" s="69">
        <v>79.491302490234375</v>
      </c>
      <c r="J6203" s="64">
        <v>0</v>
      </c>
    </row>
    <row r="6204" spans="1:10" x14ac:dyDescent="0.25">
      <c r="A6204" s="3" t="str">
        <f t="shared" si="96"/>
        <v>SubLAPSCE Central9/9/2021 (3:58pm-5:00pm)11</v>
      </c>
      <c r="B6204" t="s">
        <v>76</v>
      </c>
      <c r="C6204" t="s">
        <v>118</v>
      </c>
      <c r="D6204" t="s">
        <v>173</v>
      </c>
      <c r="E6204" t="s">
        <v>184</v>
      </c>
      <c r="F6204" s="69">
        <v>36.839111328125</v>
      </c>
      <c r="G6204" s="69">
        <v>37.289768218994141</v>
      </c>
      <c r="H6204" s="69">
        <v>0.378509521484375</v>
      </c>
      <c r="I6204" s="69">
        <v>83.913429260253906</v>
      </c>
      <c r="J6204" s="64">
        <v>0</v>
      </c>
    </row>
    <row r="6205" spans="1:10" x14ac:dyDescent="0.25">
      <c r="A6205" s="3" t="str">
        <f t="shared" si="96"/>
        <v>SubLAPSCE Central9/9/2021 (3:58pm-5:00pm)12</v>
      </c>
      <c r="B6205" t="s">
        <v>76</v>
      </c>
      <c r="C6205" t="s">
        <v>118</v>
      </c>
      <c r="D6205" t="s">
        <v>173</v>
      </c>
      <c r="E6205" t="s">
        <v>185</v>
      </c>
      <c r="F6205" s="69">
        <v>38.259754180908203</v>
      </c>
      <c r="G6205" s="69">
        <v>38.633243560791016</v>
      </c>
      <c r="H6205" s="69">
        <v>0.31969532370567322</v>
      </c>
      <c r="I6205" s="69">
        <v>88.1199951171875</v>
      </c>
      <c r="J6205" s="64">
        <v>0</v>
      </c>
    </row>
    <row r="6206" spans="1:10" x14ac:dyDescent="0.25">
      <c r="A6206" s="3" t="str">
        <f t="shared" si="96"/>
        <v>SubLAPSCE Central9/9/2021 (3:58pm-5:00pm)13</v>
      </c>
      <c r="B6206" t="s">
        <v>76</v>
      </c>
      <c r="C6206" t="s">
        <v>118</v>
      </c>
      <c r="D6206" t="s">
        <v>173</v>
      </c>
      <c r="E6206" t="s">
        <v>186</v>
      </c>
      <c r="F6206" s="69">
        <v>39.664630889892578</v>
      </c>
      <c r="G6206" s="69">
        <v>39.824783325195313</v>
      </c>
      <c r="H6206" s="69">
        <v>0.18787385523319244</v>
      </c>
      <c r="I6206" s="69">
        <v>91.462455749511719</v>
      </c>
      <c r="J6206" s="64">
        <v>0</v>
      </c>
    </row>
    <row r="6207" spans="1:10" x14ac:dyDescent="0.25">
      <c r="A6207" s="3" t="str">
        <f t="shared" si="96"/>
        <v>SubLAPSCE Central9/9/2021 (3:58pm-5:00pm)14</v>
      </c>
      <c r="B6207" t="s">
        <v>76</v>
      </c>
      <c r="C6207" t="s">
        <v>118</v>
      </c>
      <c r="D6207" t="s">
        <v>173</v>
      </c>
      <c r="E6207" t="s">
        <v>187</v>
      </c>
      <c r="F6207" s="69">
        <v>41.871757507324219</v>
      </c>
      <c r="G6207" s="69">
        <v>41.711605072021484</v>
      </c>
      <c r="H6207" s="69">
        <v>0.18787389993667603</v>
      </c>
      <c r="I6207" s="69">
        <v>94.490959167480469</v>
      </c>
      <c r="J6207" s="64">
        <v>0</v>
      </c>
    </row>
    <row r="6208" spans="1:10" x14ac:dyDescent="0.25">
      <c r="A6208" s="3" t="str">
        <f t="shared" si="96"/>
        <v>SubLAPSCE Central9/9/2021 (3:58pm-5:00pm)15</v>
      </c>
      <c r="B6208" t="s">
        <v>76</v>
      </c>
      <c r="C6208" t="s">
        <v>118</v>
      </c>
      <c r="D6208" t="s">
        <v>173</v>
      </c>
      <c r="E6208" t="s">
        <v>188</v>
      </c>
      <c r="F6208" s="69">
        <v>42.339305877685547</v>
      </c>
      <c r="G6208" s="69">
        <v>41.625347137451172</v>
      </c>
      <c r="H6208" s="69">
        <v>0.41866517066955566</v>
      </c>
      <c r="I6208" s="69">
        <v>96.39324951171875</v>
      </c>
      <c r="J6208" s="64">
        <v>0</v>
      </c>
    </row>
    <row r="6209" spans="1:10" x14ac:dyDescent="0.25">
      <c r="A6209" s="3" t="str">
        <f t="shared" si="96"/>
        <v>SubLAPSCE Central9/9/2021 (3:58pm-5:00pm)16</v>
      </c>
      <c r="B6209" t="s">
        <v>76</v>
      </c>
      <c r="C6209" t="s">
        <v>118</v>
      </c>
      <c r="D6209" t="s">
        <v>173</v>
      </c>
      <c r="E6209" t="s">
        <v>189</v>
      </c>
      <c r="F6209" s="69">
        <v>35.529651641845703</v>
      </c>
      <c r="G6209" s="69">
        <v>34.317173004150391</v>
      </c>
      <c r="H6209" s="69">
        <v>0.50308686494827271</v>
      </c>
      <c r="I6209" s="69">
        <v>97.468635559082031</v>
      </c>
      <c r="J6209" s="64">
        <v>0</v>
      </c>
    </row>
    <row r="6210" spans="1:10" x14ac:dyDescent="0.25">
      <c r="A6210" s="3" t="str">
        <f t="shared" si="96"/>
        <v>SubLAPSCE Central9/9/2021 (3:58pm-5:00pm)17</v>
      </c>
      <c r="B6210" t="s">
        <v>76</v>
      </c>
      <c r="C6210" t="s">
        <v>118</v>
      </c>
      <c r="D6210" t="s">
        <v>173</v>
      </c>
      <c r="E6210" t="s">
        <v>190</v>
      </c>
      <c r="F6210" s="69">
        <v>26.601064682006836</v>
      </c>
      <c r="G6210" s="69">
        <v>22.285964965820313</v>
      </c>
      <c r="H6210" s="69">
        <v>0.51688724756240845</v>
      </c>
      <c r="I6210" s="69">
        <v>97.080619812011719</v>
      </c>
      <c r="J6210" s="64">
        <v>0</v>
      </c>
    </row>
    <row r="6211" spans="1:10" x14ac:dyDescent="0.25">
      <c r="A6211" s="3" t="str">
        <f t="shared" ref="A6211:A6274" si="97">B6211&amp;C6211&amp;D6211&amp;E6211</f>
        <v>SubLAPSCE Central9/9/2021 (3:58pm-5:00pm)18</v>
      </c>
      <c r="B6211" t="s">
        <v>76</v>
      </c>
      <c r="C6211" t="s">
        <v>118</v>
      </c>
      <c r="D6211" t="s">
        <v>173</v>
      </c>
      <c r="E6211" t="s">
        <v>191</v>
      </c>
      <c r="F6211" s="69">
        <v>22.609138488769531</v>
      </c>
      <c r="G6211" s="69">
        <v>22.672317504882813</v>
      </c>
      <c r="H6211" s="69">
        <v>0.59303373098373413</v>
      </c>
      <c r="I6211" s="69">
        <v>96.684928894042969</v>
      </c>
      <c r="J6211" s="64">
        <v>0</v>
      </c>
    </row>
    <row r="6212" spans="1:10" x14ac:dyDescent="0.25">
      <c r="A6212" s="3" t="str">
        <f t="shared" si="97"/>
        <v>SubLAPSCE Central9/9/2021 (3:58pm-5:00pm)19</v>
      </c>
      <c r="B6212" t="s">
        <v>76</v>
      </c>
      <c r="C6212" t="s">
        <v>118</v>
      </c>
      <c r="D6212" t="s">
        <v>173</v>
      </c>
      <c r="E6212" t="s">
        <v>192</v>
      </c>
      <c r="F6212" s="69">
        <v>19.40594482421875</v>
      </c>
      <c r="G6212" s="69">
        <v>20.21821403503418</v>
      </c>
      <c r="H6212" s="69">
        <v>0.50616025924682617</v>
      </c>
      <c r="I6212" s="69">
        <v>94.203163146972656</v>
      </c>
      <c r="J6212" s="64">
        <v>0</v>
      </c>
    </row>
    <row r="6213" spans="1:10" x14ac:dyDescent="0.25">
      <c r="A6213" s="3" t="str">
        <f t="shared" si="97"/>
        <v>SubLAPSCE Central9/9/2021 (3:58pm-5:00pm)20</v>
      </c>
      <c r="B6213" t="s">
        <v>76</v>
      </c>
      <c r="C6213" t="s">
        <v>118</v>
      </c>
      <c r="D6213" t="s">
        <v>173</v>
      </c>
      <c r="E6213" t="s">
        <v>193</v>
      </c>
      <c r="F6213" s="69">
        <v>18.330888748168945</v>
      </c>
      <c r="G6213" s="69">
        <v>18.856851577758789</v>
      </c>
      <c r="H6213" s="69">
        <v>0.47055518627166748</v>
      </c>
      <c r="I6213" s="69">
        <v>90.410530090332031</v>
      </c>
      <c r="J6213" s="64">
        <v>0</v>
      </c>
    </row>
    <row r="6214" spans="1:10" x14ac:dyDescent="0.25">
      <c r="A6214" s="3" t="str">
        <f t="shared" si="97"/>
        <v>SubLAPSCE Central9/9/2021 (3:58pm-5:00pm)21</v>
      </c>
      <c r="B6214" t="s">
        <v>76</v>
      </c>
      <c r="C6214" t="s">
        <v>118</v>
      </c>
      <c r="D6214" t="s">
        <v>173</v>
      </c>
      <c r="E6214" t="s">
        <v>194</v>
      </c>
      <c r="F6214" s="69">
        <v>16.394563674926758</v>
      </c>
      <c r="G6214" s="69">
        <v>16.953332901000977</v>
      </c>
      <c r="H6214" s="69">
        <v>0.38832530379295349</v>
      </c>
      <c r="I6214" s="69">
        <v>86.527778625488281</v>
      </c>
      <c r="J6214" s="64">
        <v>0</v>
      </c>
    </row>
    <row r="6215" spans="1:10" x14ac:dyDescent="0.25">
      <c r="A6215" s="3" t="str">
        <f t="shared" si="97"/>
        <v>SubLAPSCE Central9/9/2021 (3:58pm-5:00pm)22</v>
      </c>
      <c r="B6215" t="s">
        <v>76</v>
      </c>
      <c r="C6215" t="s">
        <v>118</v>
      </c>
      <c r="D6215" t="s">
        <v>173</v>
      </c>
      <c r="E6215" t="s">
        <v>195</v>
      </c>
      <c r="F6215" s="69">
        <v>14.211187362670898</v>
      </c>
      <c r="G6215" s="69">
        <v>14.610501289367676</v>
      </c>
      <c r="H6215" s="69">
        <v>0.34722453355789185</v>
      </c>
      <c r="I6215" s="69">
        <v>83.404693603515625</v>
      </c>
      <c r="J6215" s="64">
        <v>0</v>
      </c>
    </row>
    <row r="6216" spans="1:10" x14ac:dyDescent="0.25">
      <c r="A6216" s="3" t="str">
        <f t="shared" si="97"/>
        <v>SubLAPSCE Central9/9/2021 (3:58pm-5:00pm)23</v>
      </c>
      <c r="B6216" t="s">
        <v>76</v>
      </c>
      <c r="C6216" t="s">
        <v>118</v>
      </c>
      <c r="D6216" t="s">
        <v>173</v>
      </c>
      <c r="E6216" t="s">
        <v>196</v>
      </c>
      <c r="F6216" s="69">
        <v>12.507510185241699</v>
      </c>
      <c r="G6216" s="69">
        <v>12.989233016967773</v>
      </c>
      <c r="H6216" s="69">
        <v>0.36448714137077332</v>
      </c>
      <c r="I6216" s="69">
        <v>81.006752014160156</v>
      </c>
      <c r="J6216" s="64">
        <v>0</v>
      </c>
    </row>
    <row r="6217" spans="1:10" x14ac:dyDescent="0.25">
      <c r="A6217" s="3" t="str">
        <f t="shared" si="97"/>
        <v>SubLAPSCE Central9/9/2021 (3:58pm-5:00pm)24</v>
      </c>
      <c r="B6217" t="s">
        <v>76</v>
      </c>
      <c r="C6217" t="s">
        <v>118</v>
      </c>
      <c r="D6217" t="s">
        <v>173</v>
      </c>
      <c r="E6217" t="s">
        <v>197</v>
      </c>
      <c r="F6217" s="69">
        <v>11.431453704833984</v>
      </c>
      <c r="G6217" s="69">
        <v>11.78138542175293</v>
      </c>
      <c r="H6217" s="69">
        <v>0.36341142654418945</v>
      </c>
      <c r="I6217" s="69">
        <v>78.878250122070313</v>
      </c>
      <c r="J6217" s="64">
        <v>0</v>
      </c>
    </row>
    <row r="6218" spans="1:10" x14ac:dyDescent="0.25">
      <c r="A6218" s="3" t="str">
        <f t="shared" si="97"/>
        <v>SubLAPSCE CentralAverage Event Day (5:00pm-6:00pm)1</v>
      </c>
      <c r="B6218" t="s">
        <v>76</v>
      </c>
      <c r="C6218" t="s">
        <v>118</v>
      </c>
      <c r="D6218" t="s">
        <v>167</v>
      </c>
      <c r="E6218" t="s">
        <v>174</v>
      </c>
      <c r="F6218" s="69">
        <v>10.476231575012207</v>
      </c>
      <c r="G6218" s="69">
        <v>10.446841239929199</v>
      </c>
      <c r="H6218" s="69">
        <v>0.12042507529258728</v>
      </c>
      <c r="I6218" s="69">
        <v>75.682022094726563</v>
      </c>
      <c r="J6218" s="64">
        <v>0</v>
      </c>
    </row>
    <row r="6219" spans="1:10" x14ac:dyDescent="0.25">
      <c r="A6219" s="3" t="str">
        <f t="shared" si="97"/>
        <v>SubLAPSCE CentralAverage Event Day (5:00pm-6:00pm)2</v>
      </c>
      <c r="B6219" t="s">
        <v>76</v>
      </c>
      <c r="C6219" t="s">
        <v>118</v>
      </c>
      <c r="D6219" t="s">
        <v>167</v>
      </c>
      <c r="E6219" t="s">
        <v>175</v>
      </c>
      <c r="F6219" s="69">
        <v>10.293214797973633</v>
      </c>
      <c r="G6219" s="69">
        <v>10.333352088928223</v>
      </c>
      <c r="H6219" s="69">
        <v>8.5920698940753937E-2</v>
      </c>
      <c r="I6219" s="69">
        <v>74.319633483886719</v>
      </c>
      <c r="J6219" s="64">
        <v>0</v>
      </c>
    </row>
    <row r="6220" spans="1:10" x14ac:dyDescent="0.25">
      <c r="A6220" s="3" t="str">
        <f t="shared" si="97"/>
        <v>SubLAPSCE CentralAverage Event Day (5:00pm-6:00pm)3</v>
      </c>
      <c r="B6220" t="s">
        <v>76</v>
      </c>
      <c r="C6220" t="s">
        <v>118</v>
      </c>
      <c r="D6220" t="s">
        <v>167</v>
      </c>
      <c r="E6220" t="s">
        <v>176</v>
      </c>
      <c r="F6220" s="69">
        <v>10.104289054870605</v>
      </c>
      <c r="G6220" s="69">
        <v>10.093852043151855</v>
      </c>
      <c r="H6220" s="69">
        <v>8.9443102478981018E-2</v>
      </c>
      <c r="I6220" s="69">
        <v>73.297348022460938</v>
      </c>
      <c r="J6220" s="64">
        <v>0</v>
      </c>
    </row>
    <row r="6221" spans="1:10" x14ac:dyDescent="0.25">
      <c r="A6221" s="3" t="str">
        <f t="shared" si="97"/>
        <v>SubLAPSCE CentralAverage Event Day (5:00pm-6:00pm)4</v>
      </c>
      <c r="B6221" t="s">
        <v>76</v>
      </c>
      <c r="C6221" t="s">
        <v>118</v>
      </c>
      <c r="D6221" t="s">
        <v>167</v>
      </c>
      <c r="E6221" t="s">
        <v>177</v>
      </c>
      <c r="F6221" s="69">
        <v>10.160146713256836</v>
      </c>
      <c r="G6221" s="69">
        <v>10.092748641967773</v>
      </c>
      <c r="H6221" s="69">
        <v>8.8247314095497131E-2</v>
      </c>
      <c r="I6221" s="69">
        <v>72.58221435546875</v>
      </c>
      <c r="J6221" s="64">
        <v>0</v>
      </c>
    </row>
    <row r="6222" spans="1:10" x14ac:dyDescent="0.25">
      <c r="A6222" s="3" t="str">
        <f t="shared" si="97"/>
        <v>SubLAPSCE CentralAverage Event Day (5:00pm-6:00pm)5</v>
      </c>
      <c r="B6222" t="s">
        <v>76</v>
      </c>
      <c r="C6222" t="s">
        <v>118</v>
      </c>
      <c r="D6222" t="s">
        <v>167</v>
      </c>
      <c r="E6222" t="s">
        <v>178</v>
      </c>
      <c r="F6222" s="69">
        <v>10.754793167114258</v>
      </c>
      <c r="G6222" s="69">
        <v>10.656215667724609</v>
      </c>
      <c r="H6222" s="69">
        <v>0.11104872822761536</v>
      </c>
      <c r="I6222" s="69">
        <v>71.804023742675781</v>
      </c>
      <c r="J6222" s="64">
        <v>0</v>
      </c>
    </row>
    <row r="6223" spans="1:10" x14ac:dyDescent="0.25">
      <c r="A6223" s="3" t="str">
        <f t="shared" si="97"/>
        <v>SubLAPSCE CentralAverage Event Day (5:00pm-6:00pm)6</v>
      </c>
      <c r="B6223" t="s">
        <v>76</v>
      </c>
      <c r="C6223" t="s">
        <v>118</v>
      </c>
      <c r="D6223" t="s">
        <v>167</v>
      </c>
      <c r="E6223" t="s">
        <v>179</v>
      </c>
      <c r="F6223" s="69">
        <v>12.209460258483887</v>
      </c>
      <c r="G6223" s="69">
        <v>12.322449684143066</v>
      </c>
      <c r="H6223" s="69">
        <v>0.15453562140464783</v>
      </c>
      <c r="I6223" s="69">
        <v>71.340011596679688</v>
      </c>
      <c r="J6223" s="64">
        <v>0</v>
      </c>
    </row>
    <row r="6224" spans="1:10" x14ac:dyDescent="0.25">
      <c r="A6224" s="3" t="str">
        <f t="shared" si="97"/>
        <v>SubLAPSCE CentralAverage Event Day (5:00pm-6:00pm)7</v>
      </c>
      <c r="B6224" t="s">
        <v>76</v>
      </c>
      <c r="C6224" t="s">
        <v>118</v>
      </c>
      <c r="D6224" t="s">
        <v>167</v>
      </c>
      <c r="E6224" t="s">
        <v>180</v>
      </c>
      <c r="F6224" s="69">
        <v>15.375566482543945</v>
      </c>
      <c r="G6224" s="69">
        <v>15.664865493774414</v>
      </c>
      <c r="H6224" s="69">
        <v>0.17748260498046875</v>
      </c>
      <c r="I6224" s="69">
        <v>71.133110046386719</v>
      </c>
      <c r="J6224" s="64">
        <v>0</v>
      </c>
    </row>
    <row r="6225" spans="1:10" x14ac:dyDescent="0.25">
      <c r="A6225" s="3" t="str">
        <f t="shared" si="97"/>
        <v>SubLAPSCE CentralAverage Event Day (5:00pm-6:00pm)8</v>
      </c>
      <c r="B6225" t="s">
        <v>76</v>
      </c>
      <c r="C6225" t="s">
        <v>118</v>
      </c>
      <c r="D6225" t="s">
        <v>167</v>
      </c>
      <c r="E6225" t="s">
        <v>181</v>
      </c>
      <c r="F6225" s="69">
        <v>19.635341644287109</v>
      </c>
      <c r="G6225" s="69">
        <v>19.656475067138672</v>
      </c>
      <c r="H6225" s="69">
        <v>0.19299106299877167</v>
      </c>
      <c r="I6225" s="69">
        <v>72.015838623046875</v>
      </c>
      <c r="J6225" s="64">
        <v>0</v>
      </c>
    </row>
    <row r="6226" spans="1:10" x14ac:dyDescent="0.25">
      <c r="A6226" s="3" t="str">
        <f t="shared" si="97"/>
        <v>SubLAPSCE CentralAverage Event Day (5:00pm-6:00pm)9</v>
      </c>
      <c r="B6226" t="s">
        <v>76</v>
      </c>
      <c r="C6226" t="s">
        <v>118</v>
      </c>
      <c r="D6226" t="s">
        <v>167</v>
      </c>
      <c r="E6226" t="s">
        <v>182</v>
      </c>
      <c r="F6226" s="69">
        <v>23.452253341674805</v>
      </c>
      <c r="G6226" s="69">
        <v>23.634082794189453</v>
      </c>
      <c r="H6226" s="69">
        <v>0.21527804434299469</v>
      </c>
      <c r="I6226" s="69">
        <v>74.886550903320313</v>
      </c>
      <c r="J6226" s="64">
        <v>0</v>
      </c>
    </row>
    <row r="6227" spans="1:10" x14ac:dyDescent="0.25">
      <c r="A6227" s="3" t="str">
        <f t="shared" si="97"/>
        <v>SubLAPSCE CentralAverage Event Day (5:00pm-6:00pm)10</v>
      </c>
      <c r="B6227" t="s">
        <v>76</v>
      </c>
      <c r="C6227" t="s">
        <v>118</v>
      </c>
      <c r="D6227" t="s">
        <v>167</v>
      </c>
      <c r="E6227" t="s">
        <v>183</v>
      </c>
      <c r="F6227" s="69">
        <v>25.683624267578125</v>
      </c>
      <c r="G6227" s="69">
        <v>26.329641342163086</v>
      </c>
      <c r="H6227" s="69">
        <v>0.24559834599494934</v>
      </c>
      <c r="I6227" s="69">
        <v>79.48394775390625</v>
      </c>
      <c r="J6227" s="64">
        <v>0</v>
      </c>
    </row>
    <row r="6228" spans="1:10" x14ac:dyDescent="0.25">
      <c r="A6228" s="3" t="str">
        <f t="shared" si="97"/>
        <v>SubLAPSCE CentralAverage Event Day (5:00pm-6:00pm)11</v>
      </c>
      <c r="B6228" t="s">
        <v>76</v>
      </c>
      <c r="C6228" t="s">
        <v>118</v>
      </c>
      <c r="D6228" t="s">
        <v>167</v>
      </c>
      <c r="E6228" t="s">
        <v>184</v>
      </c>
      <c r="F6228" s="69">
        <v>27.091218948364258</v>
      </c>
      <c r="G6228" s="69">
        <v>27.807415008544922</v>
      </c>
      <c r="H6228" s="69">
        <v>0.24103653430938721</v>
      </c>
      <c r="I6228" s="69">
        <v>83.562370300292969</v>
      </c>
      <c r="J6228" s="64">
        <v>0</v>
      </c>
    </row>
    <row r="6229" spans="1:10" x14ac:dyDescent="0.25">
      <c r="A6229" s="3" t="str">
        <f t="shared" si="97"/>
        <v>SubLAPSCE CentralAverage Event Day (5:00pm-6:00pm)12</v>
      </c>
      <c r="B6229" t="s">
        <v>76</v>
      </c>
      <c r="C6229" t="s">
        <v>118</v>
      </c>
      <c r="D6229" t="s">
        <v>167</v>
      </c>
      <c r="E6229" t="s">
        <v>185</v>
      </c>
      <c r="F6229" s="69">
        <v>28.449960708618164</v>
      </c>
      <c r="G6229" s="69">
        <v>28.873483657836914</v>
      </c>
      <c r="H6229" s="69">
        <v>0.21277317404747009</v>
      </c>
      <c r="I6229" s="69">
        <v>87.931617736816406</v>
      </c>
      <c r="J6229" s="64">
        <v>0</v>
      </c>
    </row>
    <row r="6230" spans="1:10" x14ac:dyDescent="0.25">
      <c r="A6230" s="3" t="str">
        <f t="shared" si="97"/>
        <v>SubLAPSCE CentralAverage Event Day (5:00pm-6:00pm)13</v>
      </c>
      <c r="B6230" t="s">
        <v>76</v>
      </c>
      <c r="C6230" t="s">
        <v>118</v>
      </c>
      <c r="D6230" t="s">
        <v>167</v>
      </c>
      <c r="E6230" t="s">
        <v>186</v>
      </c>
      <c r="F6230" s="69">
        <v>29.153631210327148</v>
      </c>
      <c r="G6230" s="69">
        <v>29.415245056152344</v>
      </c>
      <c r="H6230" s="69">
        <v>0.10001378506422043</v>
      </c>
      <c r="I6230" s="69">
        <v>91.802444458007813</v>
      </c>
      <c r="J6230" s="64">
        <v>0</v>
      </c>
    </row>
    <row r="6231" spans="1:10" x14ac:dyDescent="0.25">
      <c r="A6231" s="3" t="str">
        <f t="shared" si="97"/>
        <v>SubLAPSCE CentralAverage Event Day (5:00pm-6:00pm)14</v>
      </c>
      <c r="B6231" t="s">
        <v>76</v>
      </c>
      <c r="C6231" t="s">
        <v>118</v>
      </c>
      <c r="D6231" t="s">
        <v>167</v>
      </c>
      <c r="E6231" t="s">
        <v>187</v>
      </c>
      <c r="F6231" s="69">
        <v>29.906017303466797</v>
      </c>
      <c r="G6231" s="69">
        <v>30.139310836791992</v>
      </c>
      <c r="H6231" s="69">
        <v>0.10659832507371902</v>
      </c>
      <c r="I6231" s="69">
        <v>94.684700012207031</v>
      </c>
      <c r="J6231" s="64">
        <v>0</v>
      </c>
    </row>
    <row r="6232" spans="1:10" x14ac:dyDescent="0.25">
      <c r="A6232" s="3" t="str">
        <f t="shared" si="97"/>
        <v>SubLAPSCE CentralAverage Event Day (5:00pm-6:00pm)15</v>
      </c>
      <c r="B6232" t="s">
        <v>76</v>
      </c>
      <c r="C6232" t="s">
        <v>118</v>
      </c>
      <c r="D6232" t="s">
        <v>167</v>
      </c>
      <c r="E6232" t="s">
        <v>188</v>
      </c>
      <c r="F6232" s="69">
        <v>29.984611511230469</v>
      </c>
      <c r="G6232" s="69">
        <v>30.039421081542969</v>
      </c>
      <c r="H6232" s="69">
        <v>0.19700570404529572</v>
      </c>
      <c r="I6232" s="69">
        <v>97.103019714355469</v>
      </c>
      <c r="J6232" s="64">
        <v>0</v>
      </c>
    </row>
    <row r="6233" spans="1:10" x14ac:dyDescent="0.25">
      <c r="A6233" s="3" t="str">
        <f t="shared" si="97"/>
        <v>SubLAPSCE CentralAverage Event Day (5:00pm-6:00pm)16</v>
      </c>
      <c r="B6233" t="s">
        <v>76</v>
      </c>
      <c r="C6233" t="s">
        <v>118</v>
      </c>
      <c r="D6233" t="s">
        <v>167</v>
      </c>
      <c r="E6233" t="s">
        <v>189</v>
      </c>
      <c r="F6233" s="69">
        <v>27.610996246337891</v>
      </c>
      <c r="G6233" s="69">
        <v>27.443931579589844</v>
      </c>
      <c r="H6233" s="69">
        <v>0.24479831755161285</v>
      </c>
      <c r="I6233" s="69">
        <v>98.1138916015625</v>
      </c>
      <c r="J6233" s="64">
        <v>0</v>
      </c>
    </row>
    <row r="6234" spans="1:10" x14ac:dyDescent="0.25">
      <c r="A6234" s="3" t="str">
        <f t="shared" si="97"/>
        <v>SubLAPSCE CentralAverage Event Day (5:00pm-6:00pm)17</v>
      </c>
      <c r="B6234" t="s">
        <v>76</v>
      </c>
      <c r="C6234" t="s">
        <v>118</v>
      </c>
      <c r="D6234" t="s">
        <v>167</v>
      </c>
      <c r="E6234" t="s">
        <v>190</v>
      </c>
      <c r="F6234" s="69">
        <v>22.342437744140625</v>
      </c>
      <c r="G6234" s="69">
        <v>22.32696533203125</v>
      </c>
      <c r="H6234" s="69">
        <v>0.25830370187759399</v>
      </c>
      <c r="I6234" s="69">
        <v>97.79656982421875</v>
      </c>
      <c r="J6234" s="64">
        <v>0</v>
      </c>
    </row>
    <row r="6235" spans="1:10" x14ac:dyDescent="0.25">
      <c r="A6235" s="3" t="str">
        <f t="shared" si="97"/>
        <v>SubLAPSCE CentralAverage Event Day (5:00pm-6:00pm)18</v>
      </c>
      <c r="B6235" t="s">
        <v>76</v>
      </c>
      <c r="C6235" t="s">
        <v>118</v>
      </c>
      <c r="D6235" t="s">
        <v>167</v>
      </c>
      <c r="E6235" t="s">
        <v>191</v>
      </c>
      <c r="F6235" s="69">
        <v>19.107625961303711</v>
      </c>
      <c r="G6235" s="69">
        <v>16.730554580688477</v>
      </c>
      <c r="H6235" s="69">
        <v>0.23886580765247345</v>
      </c>
      <c r="I6235" s="69">
        <v>96.267448425292969</v>
      </c>
      <c r="J6235" s="64">
        <v>0</v>
      </c>
    </row>
    <row r="6236" spans="1:10" x14ac:dyDescent="0.25">
      <c r="A6236" s="3" t="str">
        <f t="shared" si="97"/>
        <v>SubLAPSCE CentralAverage Event Day (5:00pm-6:00pm)19</v>
      </c>
      <c r="B6236" t="s">
        <v>76</v>
      </c>
      <c r="C6236" t="s">
        <v>118</v>
      </c>
      <c r="D6236" t="s">
        <v>167</v>
      </c>
      <c r="E6236" t="s">
        <v>192</v>
      </c>
      <c r="F6236" s="69">
        <v>18.265913009643555</v>
      </c>
      <c r="G6236" s="69">
        <v>18.752260208129883</v>
      </c>
      <c r="H6236" s="69">
        <v>0.23990932106971741</v>
      </c>
      <c r="I6236" s="69">
        <v>95.196388244628906</v>
      </c>
      <c r="J6236" s="64">
        <v>0</v>
      </c>
    </row>
    <row r="6237" spans="1:10" x14ac:dyDescent="0.25">
      <c r="A6237" s="3" t="str">
        <f t="shared" si="97"/>
        <v>SubLAPSCE CentralAverage Event Day (5:00pm-6:00pm)20</v>
      </c>
      <c r="B6237" t="s">
        <v>76</v>
      </c>
      <c r="C6237" t="s">
        <v>118</v>
      </c>
      <c r="D6237" t="s">
        <v>167</v>
      </c>
      <c r="E6237" t="s">
        <v>193</v>
      </c>
      <c r="F6237" s="69">
        <v>16.897853851318359</v>
      </c>
      <c r="G6237" s="69">
        <v>17.407796859741211</v>
      </c>
      <c r="H6237" s="69">
        <v>0.2111729234457016</v>
      </c>
      <c r="I6237" s="69">
        <v>92.019729614257813</v>
      </c>
      <c r="J6237" s="64">
        <v>0</v>
      </c>
    </row>
    <row r="6238" spans="1:10" x14ac:dyDescent="0.25">
      <c r="A6238" s="3" t="str">
        <f t="shared" si="97"/>
        <v>SubLAPSCE CentralAverage Event Day (5:00pm-6:00pm)21</v>
      </c>
      <c r="B6238" t="s">
        <v>76</v>
      </c>
      <c r="C6238" t="s">
        <v>118</v>
      </c>
      <c r="D6238" t="s">
        <v>167</v>
      </c>
      <c r="E6238" t="s">
        <v>194</v>
      </c>
      <c r="F6238" s="69">
        <v>15.927026748657227</v>
      </c>
      <c r="G6238" s="69">
        <v>16.266454696655273</v>
      </c>
      <c r="H6238" s="69">
        <v>0.2425110936164856</v>
      </c>
      <c r="I6238" s="69">
        <v>87.423393249511719</v>
      </c>
      <c r="J6238" s="64">
        <v>0</v>
      </c>
    </row>
    <row r="6239" spans="1:10" x14ac:dyDescent="0.25">
      <c r="A6239" s="3" t="str">
        <f t="shared" si="97"/>
        <v>SubLAPSCE CentralAverage Event Day (5:00pm-6:00pm)22</v>
      </c>
      <c r="B6239" t="s">
        <v>76</v>
      </c>
      <c r="C6239" t="s">
        <v>118</v>
      </c>
      <c r="D6239" t="s">
        <v>167</v>
      </c>
      <c r="E6239" t="s">
        <v>195</v>
      </c>
      <c r="F6239" s="69">
        <v>14.251044273376465</v>
      </c>
      <c r="G6239" s="69">
        <v>14.52894115447998</v>
      </c>
      <c r="H6239" s="69">
        <v>0.2207067459821701</v>
      </c>
      <c r="I6239" s="69">
        <v>83.276786804199219</v>
      </c>
      <c r="J6239" s="64">
        <v>0</v>
      </c>
    </row>
    <row r="6240" spans="1:10" x14ac:dyDescent="0.25">
      <c r="A6240" s="3" t="str">
        <f t="shared" si="97"/>
        <v>SubLAPSCE CentralAverage Event Day (5:00pm-6:00pm)23</v>
      </c>
      <c r="B6240" t="s">
        <v>76</v>
      </c>
      <c r="C6240" t="s">
        <v>118</v>
      </c>
      <c r="D6240" t="s">
        <v>167</v>
      </c>
      <c r="E6240" t="s">
        <v>196</v>
      </c>
      <c r="F6240" s="69">
        <v>12.747603416442871</v>
      </c>
      <c r="G6240" s="69">
        <v>12.836682319641113</v>
      </c>
      <c r="H6240" s="69">
        <v>0.15762357413768768</v>
      </c>
      <c r="I6240" s="69">
        <v>80.477439880371094</v>
      </c>
      <c r="J6240" s="64">
        <v>0</v>
      </c>
    </row>
    <row r="6241" spans="1:10" x14ac:dyDescent="0.25">
      <c r="A6241" s="3" t="str">
        <f t="shared" si="97"/>
        <v>SubLAPSCE CentralAverage Event Day (5:00pm-6:00pm)24</v>
      </c>
      <c r="B6241" t="s">
        <v>76</v>
      </c>
      <c r="C6241" t="s">
        <v>118</v>
      </c>
      <c r="D6241" t="s">
        <v>167</v>
      </c>
      <c r="E6241" t="s">
        <v>197</v>
      </c>
      <c r="F6241" s="69">
        <v>11.603626251220703</v>
      </c>
      <c r="G6241" s="69">
        <v>11.629799842834473</v>
      </c>
      <c r="H6241" s="69">
        <v>0.15237803757190704</v>
      </c>
      <c r="I6241" s="69">
        <v>78.053504943847656</v>
      </c>
      <c r="J6241" s="64">
        <v>0</v>
      </c>
    </row>
    <row r="6242" spans="1:10" x14ac:dyDescent="0.25">
      <c r="A6242" s="3" t="str">
        <f t="shared" si="97"/>
        <v>SubLAPSCE High Desert6/17/2021 (5:00pm-6:00pm)1</v>
      </c>
      <c r="B6242" t="s">
        <v>76</v>
      </c>
      <c r="C6242" t="s">
        <v>119</v>
      </c>
      <c r="D6242" t="s">
        <v>170</v>
      </c>
      <c r="E6242" t="s">
        <v>174</v>
      </c>
      <c r="F6242" s="69" t="s">
        <v>208</v>
      </c>
      <c r="G6242" s="69" t="s">
        <v>208</v>
      </c>
      <c r="H6242" s="69" t="s">
        <v>208</v>
      </c>
      <c r="I6242" s="69" t="s">
        <v>208</v>
      </c>
      <c r="J6242" s="64">
        <v>1</v>
      </c>
    </row>
    <row r="6243" spans="1:10" x14ac:dyDescent="0.25">
      <c r="A6243" s="3" t="str">
        <f t="shared" si="97"/>
        <v>SubLAPSCE High Desert6/17/2021 (5:00pm-6:00pm)2</v>
      </c>
      <c r="B6243" t="s">
        <v>76</v>
      </c>
      <c r="C6243" t="s">
        <v>119</v>
      </c>
      <c r="D6243" t="s">
        <v>170</v>
      </c>
      <c r="E6243" t="s">
        <v>175</v>
      </c>
      <c r="F6243" s="69" t="s">
        <v>208</v>
      </c>
      <c r="G6243" s="69" t="s">
        <v>208</v>
      </c>
      <c r="H6243" s="69" t="s">
        <v>208</v>
      </c>
      <c r="I6243" s="69" t="s">
        <v>208</v>
      </c>
      <c r="J6243" s="64">
        <v>1</v>
      </c>
    </row>
    <row r="6244" spans="1:10" x14ac:dyDescent="0.25">
      <c r="A6244" s="3" t="str">
        <f t="shared" si="97"/>
        <v>SubLAPSCE High Desert6/17/2021 (5:00pm-6:00pm)3</v>
      </c>
      <c r="B6244" t="s">
        <v>76</v>
      </c>
      <c r="C6244" t="s">
        <v>119</v>
      </c>
      <c r="D6244" t="s">
        <v>170</v>
      </c>
      <c r="E6244" t="s">
        <v>176</v>
      </c>
      <c r="F6244" s="69" t="s">
        <v>208</v>
      </c>
      <c r="G6244" s="69" t="s">
        <v>208</v>
      </c>
      <c r="H6244" s="69" t="s">
        <v>208</v>
      </c>
      <c r="I6244" s="69" t="s">
        <v>208</v>
      </c>
      <c r="J6244" s="64">
        <v>1</v>
      </c>
    </row>
    <row r="6245" spans="1:10" x14ac:dyDescent="0.25">
      <c r="A6245" s="3" t="str">
        <f t="shared" si="97"/>
        <v>SubLAPSCE High Desert6/17/2021 (5:00pm-6:00pm)4</v>
      </c>
      <c r="B6245" t="s">
        <v>76</v>
      </c>
      <c r="C6245" t="s">
        <v>119</v>
      </c>
      <c r="D6245" t="s">
        <v>170</v>
      </c>
      <c r="E6245" t="s">
        <v>177</v>
      </c>
      <c r="F6245" s="69" t="s">
        <v>208</v>
      </c>
      <c r="G6245" s="69" t="s">
        <v>208</v>
      </c>
      <c r="H6245" s="69" t="s">
        <v>208</v>
      </c>
      <c r="I6245" s="69" t="s">
        <v>208</v>
      </c>
      <c r="J6245" s="64">
        <v>1</v>
      </c>
    </row>
    <row r="6246" spans="1:10" x14ac:dyDescent="0.25">
      <c r="A6246" s="3" t="str">
        <f t="shared" si="97"/>
        <v>SubLAPSCE High Desert6/17/2021 (5:00pm-6:00pm)5</v>
      </c>
      <c r="B6246" t="s">
        <v>76</v>
      </c>
      <c r="C6246" t="s">
        <v>119</v>
      </c>
      <c r="D6246" t="s">
        <v>170</v>
      </c>
      <c r="E6246" t="s">
        <v>178</v>
      </c>
      <c r="F6246" s="69" t="s">
        <v>208</v>
      </c>
      <c r="G6246" s="69" t="s">
        <v>208</v>
      </c>
      <c r="H6246" s="69" t="s">
        <v>208</v>
      </c>
      <c r="I6246" s="69" t="s">
        <v>208</v>
      </c>
      <c r="J6246" s="64">
        <v>1</v>
      </c>
    </row>
    <row r="6247" spans="1:10" x14ac:dyDescent="0.25">
      <c r="A6247" s="3" t="str">
        <f t="shared" si="97"/>
        <v>SubLAPSCE High Desert6/17/2021 (5:00pm-6:00pm)6</v>
      </c>
      <c r="B6247" t="s">
        <v>76</v>
      </c>
      <c r="C6247" t="s">
        <v>119</v>
      </c>
      <c r="D6247" t="s">
        <v>170</v>
      </c>
      <c r="E6247" t="s">
        <v>179</v>
      </c>
      <c r="F6247" s="69" t="s">
        <v>208</v>
      </c>
      <c r="G6247" s="69" t="s">
        <v>208</v>
      </c>
      <c r="H6247" s="69" t="s">
        <v>208</v>
      </c>
      <c r="I6247" s="69" t="s">
        <v>208</v>
      </c>
      <c r="J6247" s="64">
        <v>1</v>
      </c>
    </row>
    <row r="6248" spans="1:10" x14ac:dyDescent="0.25">
      <c r="A6248" s="3" t="str">
        <f t="shared" si="97"/>
        <v>SubLAPSCE High Desert6/17/2021 (5:00pm-6:00pm)7</v>
      </c>
      <c r="B6248" t="s">
        <v>76</v>
      </c>
      <c r="C6248" t="s">
        <v>119</v>
      </c>
      <c r="D6248" t="s">
        <v>170</v>
      </c>
      <c r="E6248" t="s">
        <v>180</v>
      </c>
      <c r="F6248" s="69" t="s">
        <v>208</v>
      </c>
      <c r="G6248" s="69" t="s">
        <v>208</v>
      </c>
      <c r="H6248" s="69" t="s">
        <v>208</v>
      </c>
      <c r="I6248" s="69" t="s">
        <v>208</v>
      </c>
      <c r="J6248" s="64">
        <v>1</v>
      </c>
    </row>
    <row r="6249" spans="1:10" x14ac:dyDescent="0.25">
      <c r="A6249" s="3" t="str">
        <f t="shared" si="97"/>
        <v>SubLAPSCE High Desert6/17/2021 (5:00pm-6:00pm)8</v>
      </c>
      <c r="B6249" t="s">
        <v>76</v>
      </c>
      <c r="C6249" t="s">
        <v>119</v>
      </c>
      <c r="D6249" t="s">
        <v>170</v>
      </c>
      <c r="E6249" t="s">
        <v>181</v>
      </c>
      <c r="F6249" s="69" t="s">
        <v>208</v>
      </c>
      <c r="G6249" s="69" t="s">
        <v>208</v>
      </c>
      <c r="H6249" s="69" t="s">
        <v>208</v>
      </c>
      <c r="I6249" s="69" t="s">
        <v>208</v>
      </c>
      <c r="J6249" s="64">
        <v>1</v>
      </c>
    </row>
    <row r="6250" spans="1:10" x14ac:dyDescent="0.25">
      <c r="A6250" s="3" t="str">
        <f t="shared" si="97"/>
        <v>SubLAPSCE High Desert6/17/2021 (5:00pm-6:00pm)9</v>
      </c>
      <c r="B6250" t="s">
        <v>76</v>
      </c>
      <c r="C6250" t="s">
        <v>119</v>
      </c>
      <c r="D6250" t="s">
        <v>170</v>
      </c>
      <c r="E6250" t="s">
        <v>182</v>
      </c>
      <c r="F6250" s="69" t="s">
        <v>208</v>
      </c>
      <c r="G6250" s="69" t="s">
        <v>208</v>
      </c>
      <c r="H6250" s="69" t="s">
        <v>208</v>
      </c>
      <c r="I6250" s="69" t="s">
        <v>208</v>
      </c>
      <c r="J6250" s="64">
        <v>1</v>
      </c>
    </row>
    <row r="6251" spans="1:10" x14ac:dyDescent="0.25">
      <c r="A6251" s="3" t="str">
        <f t="shared" si="97"/>
        <v>SubLAPSCE High Desert6/17/2021 (5:00pm-6:00pm)10</v>
      </c>
      <c r="B6251" t="s">
        <v>76</v>
      </c>
      <c r="C6251" t="s">
        <v>119</v>
      </c>
      <c r="D6251" t="s">
        <v>170</v>
      </c>
      <c r="E6251" t="s">
        <v>183</v>
      </c>
      <c r="F6251" s="69" t="s">
        <v>208</v>
      </c>
      <c r="G6251" s="69" t="s">
        <v>208</v>
      </c>
      <c r="H6251" s="69" t="s">
        <v>208</v>
      </c>
      <c r="I6251" s="69" t="s">
        <v>208</v>
      </c>
      <c r="J6251" s="64">
        <v>1</v>
      </c>
    </row>
    <row r="6252" spans="1:10" x14ac:dyDescent="0.25">
      <c r="A6252" s="3" t="str">
        <f t="shared" si="97"/>
        <v>SubLAPSCE High Desert6/17/2021 (5:00pm-6:00pm)11</v>
      </c>
      <c r="B6252" t="s">
        <v>76</v>
      </c>
      <c r="C6252" t="s">
        <v>119</v>
      </c>
      <c r="D6252" t="s">
        <v>170</v>
      </c>
      <c r="E6252" t="s">
        <v>184</v>
      </c>
      <c r="F6252" s="69" t="s">
        <v>208</v>
      </c>
      <c r="G6252" s="69" t="s">
        <v>208</v>
      </c>
      <c r="H6252" s="69" t="s">
        <v>208</v>
      </c>
      <c r="I6252" s="69" t="s">
        <v>208</v>
      </c>
      <c r="J6252" s="64">
        <v>1</v>
      </c>
    </row>
    <row r="6253" spans="1:10" x14ac:dyDescent="0.25">
      <c r="A6253" s="3" t="str">
        <f t="shared" si="97"/>
        <v>SubLAPSCE High Desert6/17/2021 (5:00pm-6:00pm)12</v>
      </c>
      <c r="B6253" t="s">
        <v>76</v>
      </c>
      <c r="C6253" t="s">
        <v>119</v>
      </c>
      <c r="D6253" t="s">
        <v>170</v>
      </c>
      <c r="E6253" t="s">
        <v>185</v>
      </c>
      <c r="F6253" s="69" t="s">
        <v>208</v>
      </c>
      <c r="G6253" s="69" t="s">
        <v>208</v>
      </c>
      <c r="H6253" s="69" t="s">
        <v>208</v>
      </c>
      <c r="I6253" s="69" t="s">
        <v>208</v>
      </c>
      <c r="J6253" s="64">
        <v>1</v>
      </c>
    </row>
    <row r="6254" spans="1:10" x14ac:dyDescent="0.25">
      <c r="A6254" s="3" t="str">
        <f t="shared" si="97"/>
        <v>SubLAPSCE High Desert6/17/2021 (5:00pm-6:00pm)13</v>
      </c>
      <c r="B6254" t="s">
        <v>76</v>
      </c>
      <c r="C6254" t="s">
        <v>119</v>
      </c>
      <c r="D6254" t="s">
        <v>170</v>
      </c>
      <c r="E6254" t="s">
        <v>186</v>
      </c>
      <c r="F6254" s="69" t="s">
        <v>208</v>
      </c>
      <c r="G6254" s="69" t="s">
        <v>208</v>
      </c>
      <c r="H6254" s="69" t="s">
        <v>208</v>
      </c>
      <c r="I6254" s="69" t="s">
        <v>208</v>
      </c>
      <c r="J6254" s="64">
        <v>1</v>
      </c>
    </row>
    <row r="6255" spans="1:10" x14ac:dyDescent="0.25">
      <c r="A6255" s="3" t="str">
        <f t="shared" si="97"/>
        <v>SubLAPSCE High Desert6/17/2021 (5:00pm-6:00pm)14</v>
      </c>
      <c r="B6255" t="s">
        <v>76</v>
      </c>
      <c r="C6255" t="s">
        <v>119</v>
      </c>
      <c r="D6255" t="s">
        <v>170</v>
      </c>
      <c r="E6255" t="s">
        <v>187</v>
      </c>
      <c r="F6255" s="69" t="s">
        <v>208</v>
      </c>
      <c r="G6255" s="69" t="s">
        <v>208</v>
      </c>
      <c r="H6255" s="69" t="s">
        <v>208</v>
      </c>
      <c r="I6255" s="69" t="s">
        <v>208</v>
      </c>
      <c r="J6255" s="64">
        <v>1</v>
      </c>
    </row>
    <row r="6256" spans="1:10" x14ac:dyDescent="0.25">
      <c r="A6256" s="3" t="str">
        <f t="shared" si="97"/>
        <v>SubLAPSCE High Desert6/17/2021 (5:00pm-6:00pm)15</v>
      </c>
      <c r="B6256" t="s">
        <v>76</v>
      </c>
      <c r="C6256" t="s">
        <v>119</v>
      </c>
      <c r="D6256" t="s">
        <v>170</v>
      </c>
      <c r="E6256" t="s">
        <v>188</v>
      </c>
      <c r="F6256" s="69" t="s">
        <v>208</v>
      </c>
      <c r="G6256" s="69" t="s">
        <v>208</v>
      </c>
      <c r="H6256" s="69" t="s">
        <v>208</v>
      </c>
      <c r="I6256" s="69" t="s">
        <v>208</v>
      </c>
      <c r="J6256" s="64">
        <v>1</v>
      </c>
    </row>
    <row r="6257" spans="1:10" x14ac:dyDescent="0.25">
      <c r="A6257" s="3" t="str">
        <f t="shared" si="97"/>
        <v>SubLAPSCE High Desert6/17/2021 (5:00pm-6:00pm)16</v>
      </c>
      <c r="B6257" t="s">
        <v>76</v>
      </c>
      <c r="C6257" t="s">
        <v>119</v>
      </c>
      <c r="D6257" t="s">
        <v>170</v>
      </c>
      <c r="E6257" t="s">
        <v>189</v>
      </c>
      <c r="F6257" s="69" t="s">
        <v>208</v>
      </c>
      <c r="G6257" s="69" t="s">
        <v>208</v>
      </c>
      <c r="H6257" s="69" t="s">
        <v>208</v>
      </c>
      <c r="I6257" s="69" t="s">
        <v>208</v>
      </c>
      <c r="J6257" s="64">
        <v>1</v>
      </c>
    </row>
    <row r="6258" spans="1:10" x14ac:dyDescent="0.25">
      <c r="A6258" s="3" t="str">
        <f t="shared" si="97"/>
        <v>SubLAPSCE High Desert6/17/2021 (5:00pm-6:00pm)17</v>
      </c>
      <c r="B6258" t="s">
        <v>76</v>
      </c>
      <c r="C6258" t="s">
        <v>119</v>
      </c>
      <c r="D6258" t="s">
        <v>170</v>
      </c>
      <c r="E6258" t="s">
        <v>190</v>
      </c>
      <c r="F6258" s="69" t="s">
        <v>208</v>
      </c>
      <c r="G6258" s="69" t="s">
        <v>208</v>
      </c>
      <c r="H6258" s="69" t="s">
        <v>208</v>
      </c>
      <c r="I6258" s="69" t="s">
        <v>208</v>
      </c>
      <c r="J6258" s="64">
        <v>1</v>
      </c>
    </row>
    <row r="6259" spans="1:10" x14ac:dyDescent="0.25">
      <c r="A6259" s="3" t="str">
        <f t="shared" si="97"/>
        <v>SubLAPSCE High Desert6/17/2021 (5:00pm-6:00pm)18</v>
      </c>
      <c r="B6259" t="s">
        <v>76</v>
      </c>
      <c r="C6259" t="s">
        <v>119</v>
      </c>
      <c r="D6259" t="s">
        <v>170</v>
      </c>
      <c r="E6259" t="s">
        <v>191</v>
      </c>
      <c r="F6259" s="69" t="s">
        <v>208</v>
      </c>
      <c r="G6259" s="69" t="s">
        <v>208</v>
      </c>
      <c r="H6259" s="69" t="s">
        <v>208</v>
      </c>
      <c r="I6259" s="69" t="s">
        <v>208</v>
      </c>
      <c r="J6259" s="64">
        <v>1</v>
      </c>
    </row>
    <row r="6260" spans="1:10" x14ac:dyDescent="0.25">
      <c r="A6260" s="3" t="str">
        <f t="shared" si="97"/>
        <v>SubLAPSCE High Desert6/17/2021 (5:00pm-6:00pm)19</v>
      </c>
      <c r="B6260" t="s">
        <v>76</v>
      </c>
      <c r="C6260" t="s">
        <v>119</v>
      </c>
      <c r="D6260" t="s">
        <v>170</v>
      </c>
      <c r="E6260" t="s">
        <v>192</v>
      </c>
      <c r="F6260" s="69" t="s">
        <v>208</v>
      </c>
      <c r="G6260" s="69" t="s">
        <v>208</v>
      </c>
      <c r="H6260" s="69" t="s">
        <v>208</v>
      </c>
      <c r="I6260" s="69" t="s">
        <v>208</v>
      </c>
      <c r="J6260" s="64">
        <v>1</v>
      </c>
    </row>
    <row r="6261" spans="1:10" x14ac:dyDescent="0.25">
      <c r="A6261" s="3" t="str">
        <f t="shared" si="97"/>
        <v>SubLAPSCE High Desert6/17/2021 (5:00pm-6:00pm)20</v>
      </c>
      <c r="B6261" t="s">
        <v>76</v>
      </c>
      <c r="C6261" t="s">
        <v>119</v>
      </c>
      <c r="D6261" t="s">
        <v>170</v>
      </c>
      <c r="E6261" t="s">
        <v>193</v>
      </c>
      <c r="F6261" s="69" t="s">
        <v>208</v>
      </c>
      <c r="G6261" s="69" t="s">
        <v>208</v>
      </c>
      <c r="H6261" s="69" t="s">
        <v>208</v>
      </c>
      <c r="I6261" s="69" t="s">
        <v>208</v>
      </c>
      <c r="J6261" s="64">
        <v>1</v>
      </c>
    </row>
    <row r="6262" spans="1:10" x14ac:dyDescent="0.25">
      <c r="A6262" s="3" t="str">
        <f t="shared" si="97"/>
        <v>SubLAPSCE High Desert6/17/2021 (5:00pm-6:00pm)21</v>
      </c>
      <c r="B6262" t="s">
        <v>76</v>
      </c>
      <c r="C6262" t="s">
        <v>119</v>
      </c>
      <c r="D6262" t="s">
        <v>170</v>
      </c>
      <c r="E6262" t="s">
        <v>194</v>
      </c>
      <c r="F6262" s="69" t="s">
        <v>208</v>
      </c>
      <c r="G6262" s="69" t="s">
        <v>208</v>
      </c>
      <c r="H6262" s="69" t="s">
        <v>208</v>
      </c>
      <c r="I6262" s="69" t="s">
        <v>208</v>
      </c>
      <c r="J6262" s="64">
        <v>1</v>
      </c>
    </row>
    <row r="6263" spans="1:10" x14ac:dyDescent="0.25">
      <c r="A6263" s="3" t="str">
        <f t="shared" si="97"/>
        <v>SubLAPSCE High Desert6/17/2021 (5:00pm-6:00pm)22</v>
      </c>
      <c r="B6263" t="s">
        <v>76</v>
      </c>
      <c r="C6263" t="s">
        <v>119</v>
      </c>
      <c r="D6263" t="s">
        <v>170</v>
      </c>
      <c r="E6263" t="s">
        <v>195</v>
      </c>
      <c r="F6263" s="69" t="s">
        <v>208</v>
      </c>
      <c r="G6263" s="69" t="s">
        <v>208</v>
      </c>
      <c r="H6263" s="69" t="s">
        <v>208</v>
      </c>
      <c r="I6263" s="69" t="s">
        <v>208</v>
      </c>
      <c r="J6263" s="64">
        <v>1</v>
      </c>
    </row>
    <row r="6264" spans="1:10" x14ac:dyDescent="0.25">
      <c r="A6264" s="3" t="str">
        <f t="shared" si="97"/>
        <v>SubLAPSCE High Desert6/17/2021 (5:00pm-6:00pm)23</v>
      </c>
      <c r="B6264" t="s">
        <v>76</v>
      </c>
      <c r="C6264" t="s">
        <v>119</v>
      </c>
      <c r="D6264" t="s">
        <v>170</v>
      </c>
      <c r="E6264" t="s">
        <v>196</v>
      </c>
      <c r="F6264" s="69" t="s">
        <v>208</v>
      </c>
      <c r="G6264" s="69" t="s">
        <v>208</v>
      </c>
      <c r="H6264" s="69" t="s">
        <v>208</v>
      </c>
      <c r="I6264" s="69" t="s">
        <v>208</v>
      </c>
      <c r="J6264" s="64">
        <v>1</v>
      </c>
    </row>
    <row r="6265" spans="1:10" x14ac:dyDescent="0.25">
      <c r="A6265" s="3" t="str">
        <f t="shared" si="97"/>
        <v>SubLAPSCE High Desert6/17/2021 (5:00pm-6:00pm)24</v>
      </c>
      <c r="B6265" t="s">
        <v>76</v>
      </c>
      <c r="C6265" t="s">
        <v>119</v>
      </c>
      <c r="D6265" t="s">
        <v>170</v>
      </c>
      <c r="E6265" t="s">
        <v>197</v>
      </c>
      <c r="F6265" s="69" t="s">
        <v>208</v>
      </c>
      <c r="G6265" s="69" t="s">
        <v>208</v>
      </c>
      <c r="H6265" s="69" t="s">
        <v>208</v>
      </c>
      <c r="I6265" s="69" t="s">
        <v>208</v>
      </c>
      <c r="J6265" s="64">
        <v>1</v>
      </c>
    </row>
    <row r="6266" spans="1:10" x14ac:dyDescent="0.25">
      <c r="A6266" s="3" t="str">
        <f t="shared" si="97"/>
        <v>SubLAPSCE High Desert7/9/2021 (5:50pm-8:55pm)1</v>
      </c>
      <c r="B6266" t="s">
        <v>76</v>
      </c>
      <c r="C6266" t="s">
        <v>119</v>
      </c>
      <c r="D6266" t="s">
        <v>171</v>
      </c>
      <c r="E6266" t="s">
        <v>174</v>
      </c>
      <c r="F6266" s="69" t="s">
        <v>208</v>
      </c>
      <c r="G6266" s="69" t="s">
        <v>208</v>
      </c>
      <c r="H6266" s="69" t="s">
        <v>208</v>
      </c>
      <c r="I6266" s="69" t="s">
        <v>208</v>
      </c>
      <c r="J6266" s="64">
        <v>1</v>
      </c>
    </row>
    <row r="6267" spans="1:10" x14ac:dyDescent="0.25">
      <c r="A6267" s="3" t="str">
        <f t="shared" si="97"/>
        <v>SubLAPSCE High Desert7/9/2021 (5:50pm-8:55pm)2</v>
      </c>
      <c r="B6267" t="s">
        <v>76</v>
      </c>
      <c r="C6267" t="s">
        <v>119</v>
      </c>
      <c r="D6267" t="s">
        <v>171</v>
      </c>
      <c r="E6267" t="s">
        <v>175</v>
      </c>
      <c r="F6267" s="69" t="s">
        <v>208</v>
      </c>
      <c r="G6267" s="69" t="s">
        <v>208</v>
      </c>
      <c r="H6267" s="69" t="s">
        <v>208</v>
      </c>
      <c r="I6267" s="69" t="s">
        <v>208</v>
      </c>
      <c r="J6267" s="64">
        <v>1</v>
      </c>
    </row>
    <row r="6268" spans="1:10" x14ac:dyDescent="0.25">
      <c r="A6268" s="3" t="str">
        <f t="shared" si="97"/>
        <v>SubLAPSCE High Desert7/9/2021 (5:50pm-8:55pm)3</v>
      </c>
      <c r="B6268" t="s">
        <v>76</v>
      </c>
      <c r="C6268" t="s">
        <v>119</v>
      </c>
      <c r="D6268" t="s">
        <v>171</v>
      </c>
      <c r="E6268" t="s">
        <v>176</v>
      </c>
      <c r="F6268" s="69" t="s">
        <v>208</v>
      </c>
      <c r="G6268" s="69" t="s">
        <v>208</v>
      </c>
      <c r="H6268" s="69" t="s">
        <v>208</v>
      </c>
      <c r="I6268" s="69" t="s">
        <v>208</v>
      </c>
      <c r="J6268" s="64">
        <v>1</v>
      </c>
    </row>
    <row r="6269" spans="1:10" x14ac:dyDescent="0.25">
      <c r="A6269" s="3" t="str">
        <f t="shared" si="97"/>
        <v>SubLAPSCE High Desert7/9/2021 (5:50pm-8:55pm)4</v>
      </c>
      <c r="B6269" t="s">
        <v>76</v>
      </c>
      <c r="C6269" t="s">
        <v>119</v>
      </c>
      <c r="D6269" t="s">
        <v>171</v>
      </c>
      <c r="E6269" t="s">
        <v>177</v>
      </c>
      <c r="F6269" s="69" t="s">
        <v>208</v>
      </c>
      <c r="G6269" s="69" t="s">
        <v>208</v>
      </c>
      <c r="H6269" s="69" t="s">
        <v>208</v>
      </c>
      <c r="I6269" s="69" t="s">
        <v>208</v>
      </c>
      <c r="J6269" s="64">
        <v>1</v>
      </c>
    </row>
    <row r="6270" spans="1:10" x14ac:dyDescent="0.25">
      <c r="A6270" s="3" t="str">
        <f t="shared" si="97"/>
        <v>SubLAPSCE High Desert7/9/2021 (5:50pm-8:55pm)5</v>
      </c>
      <c r="B6270" t="s">
        <v>76</v>
      </c>
      <c r="C6270" t="s">
        <v>119</v>
      </c>
      <c r="D6270" t="s">
        <v>171</v>
      </c>
      <c r="E6270" t="s">
        <v>178</v>
      </c>
      <c r="F6270" s="69" t="s">
        <v>208</v>
      </c>
      <c r="G6270" s="69" t="s">
        <v>208</v>
      </c>
      <c r="H6270" s="69" t="s">
        <v>208</v>
      </c>
      <c r="I6270" s="69" t="s">
        <v>208</v>
      </c>
      <c r="J6270" s="64">
        <v>1</v>
      </c>
    </row>
    <row r="6271" spans="1:10" x14ac:dyDescent="0.25">
      <c r="A6271" s="3" t="str">
        <f t="shared" si="97"/>
        <v>SubLAPSCE High Desert7/9/2021 (5:50pm-8:55pm)6</v>
      </c>
      <c r="B6271" t="s">
        <v>76</v>
      </c>
      <c r="C6271" t="s">
        <v>119</v>
      </c>
      <c r="D6271" t="s">
        <v>171</v>
      </c>
      <c r="E6271" t="s">
        <v>179</v>
      </c>
      <c r="F6271" s="69" t="s">
        <v>208</v>
      </c>
      <c r="G6271" s="69" t="s">
        <v>208</v>
      </c>
      <c r="H6271" s="69" t="s">
        <v>208</v>
      </c>
      <c r="I6271" s="69" t="s">
        <v>208</v>
      </c>
      <c r="J6271" s="64">
        <v>1</v>
      </c>
    </row>
    <row r="6272" spans="1:10" x14ac:dyDescent="0.25">
      <c r="A6272" s="3" t="str">
        <f t="shared" si="97"/>
        <v>SubLAPSCE High Desert7/9/2021 (5:50pm-8:55pm)7</v>
      </c>
      <c r="B6272" t="s">
        <v>76</v>
      </c>
      <c r="C6272" t="s">
        <v>119</v>
      </c>
      <c r="D6272" t="s">
        <v>171</v>
      </c>
      <c r="E6272" t="s">
        <v>180</v>
      </c>
      <c r="F6272" s="69" t="s">
        <v>208</v>
      </c>
      <c r="G6272" s="69" t="s">
        <v>208</v>
      </c>
      <c r="H6272" s="69" t="s">
        <v>208</v>
      </c>
      <c r="I6272" s="69" t="s">
        <v>208</v>
      </c>
      <c r="J6272" s="64">
        <v>1</v>
      </c>
    </row>
    <row r="6273" spans="1:10" x14ac:dyDescent="0.25">
      <c r="A6273" s="3" t="str">
        <f t="shared" si="97"/>
        <v>SubLAPSCE High Desert7/9/2021 (5:50pm-8:55pm)8</v>
      </c>
      <c r="B6273" t="s">
        <v>76</v>
      </c>
      <c r="C6273" t="s">
        <v>119</v>
      </c>
      <c r="D6273" t="s">
        <v>171</v>
      </c>
      <c r="E6273" t="s">
        <v>181</v>
      </c>
      <c r="F6273" s="69" t="s">
        <v>208</v>
      </c>
      <c r="G6273" s="69" t="s">
        <v>208</v>
      </c>
      <c r="H6273" s="69" t="s">
        <v>208</v>
      </c>
      <c r="I6273" s="69" t="s">
        <v>208</v>
      </c>
      <c r="J6273" s="64">
        <v>1</v>
      </c>
    </row>
    <row r="6274" spans="1:10" x14ac:dyDescent="0.25">
      <c r="A6274" s="3" t="str">
        <f t="shared" si="97"/>
        <v>SubLAPSCE High Desert7/9/2021 (5:50pm-8:55pm)9</v>
      </c>
      <c r="B6274" t="s">
        <v>76</v>
      </c>
      <c r="C6274" t="s">
        <v>119</v>
      </c>
      <c r="D6274" t="s">
        <v>171</v>
      </c>
      <c r="E6274" t="s">
        <v>182</v>
      </c>
      <c r="F6274" s="69" t="s">
        <v>208</v>
      </c>
      <c r="G6274" s="69" t="s">
        <v>208</v>
      </c>
      <c r="H6274" s="69" t="s">
        <v>208</v>
      </c>
      <c r="I6274" s="69" t="s">
        <v>208</v>
      </c>
      <c r="J6274" s="64">
        <v>1</v>
      </c>
    </row>
    <row r="6275" spans="1:10" x14ac:dyDescent="0.25">
      <c r="A6275" s="3" t="str">
        <f t="shared" ref="A6275:A6338" si="98">B6275&amp;C6275&amp;D6275&amp;E6275</f>
        <v>SubLAPSCE High Desert7/9/2021 (5:50pm-8:55pm)10</v>
      </c>
      <c r="B6275" t="s">
        <v>76</v>
      </c>
      <c r="C6275" t="s">
        <v>119</v>
      </c>
      <c r="D6275" t="s">
        <v>171</v>
      </c>
      <c r="E6275" t="s">
        <v>183</v>
      </c>
      <c r="F6275" s="69" t="s">
        <v>208</v>
      </c>
      <c r="G6275" s="69" t="s">
        <v>208</v>
      </c>
      <c r="H6275" s="69" t="s">
        <v>208</v>
      </c>
      <c r="I6275" s="69" t="s">
        <v>208</v>
      </c>
      <c r="J6275" s="64">
        <v>1</v>
      </c>
    </row>
    <row r="6276" spans="1:10" x14ac:dyDescent="0.25">
      <c r="A6276" s="3" t="str">
        <f t="shared" si="98"/>
        <v>SubLAPSCE High Desert7/9/2021 (5:50pm-8:55pm)11</v>
      </c>
      <c r="B6276" t="s">
        <v>76</v>
      </c>
      <c r="C6276" t="s">
        <v>119</v>
      </c>
      <c r="D6276" t="s">
        <v>171</v>
      </c>
      <c r="E6276" t="s">
        <v>184</v>
      </c>
      <c r="F6276" s="69" t="s">
        <v>208</v>
      </c>
      <c r="G6276" s="69" t="s">
        <v>208</v>
      </c>
      <c r="H6276" s="69" t="s">
        <v>208</v>
      </c>
      <c r="I6276" s="69" t="s">
        <v>208</v>
      </c>
      <c r="J6276" s="64">
        <v>1</v>
      </c>
    </row>
    <row r="6277" spans="1:10" x14ac:dyDescent="0.25">
      <c r="A6277" s="3" t="str">
        <f t="shared" si="98"/>
        <v>SubLAPSCE High Desert7/9/2021 (5:50pm-8:55pm)12</v>
      </c>
      <c r="B6277" t="s">
        <v>76</v>
      </c>
      <c r="C6277" t="s">
        <v>119</v>
      </c>
      <c r="D6277" t="s">
        <v>171</v>
      </c>
      <c r="E6277" t="s">
        <v>185</v>
      </c>
      <c r="F6277" s="69" t="s">
        <v>208</v>
      </c>
      <c r="G6277" s="69" t="s">
        <v>208</v>
      </c>
      <c r="H6277" s="69" t="s">
        <v>208</v>
      </c>
      <c r="I6277" s="69" t="s">
        <v>208</v>
      </c>
      <c r="J6277" s="64">
        <v>1</v>
      </c>
    </row>
    <row r="6278" spans="1:10" x14ac:dyDescent="0.25">
      <c r="A6278" s="3" t="str">
        <f t="shared" si="98"/>
        <v>SubLAPSCE High Desert7/9/2021 (5:50pm-8:55pm)13</v>
      </c>
      <c r="B6278" t="s">
        <v>76</v>
      </c>
      <c r="C6278" t="s">
        <v>119</v>
      </c>
      <c r="D6278" t="s">
        <v>171</v>
      </c>
      <c r="E6278" t="s">
        <v>186</v>
      </c>
      <c r="F6278" s="69" t="s">
        <v>208</v>
      </c>
      <c r="G6278" s="69" t="s">
        <v>208</v>
      </c>
      <c r="H6278" s="69" t="s">
        <v>208</v>
      </c>
      <c r="I6278" s="69" t="s">
        <v>208</v>
      </c>
      <c r="J6278" s="64">
        <v>1</v>
      </c>
    </row>
    <row r="6279" spans="1:10" x14ac:dyDescent="0.25">
      <c r="A6279" s="3" t="str">
        <f t="shared" si="98"/>
        <v>SubLAPSCE High Desert7/9/2021 (5:50pm-8:55pm)14</v>
      </c>
      <c r="B6279" t="s">
        <v>76</v>
      </c>
      <c r="C6279" t="s">
        <v>119</v>
      </c>
      <c r="D6279" t="s">
        <v>171</v>
      </c>
      <c r="E6279" t="s">
        <v>187</v>
      </c>
      <c r="F6279" s="69" t="s">
        <v>208</v>
      </c>
      <c r="G6279" s="69" t="s">
        <v>208</v>
      </c>
      <c r="H6279" s="69" t="s">
        <v>208</v>
      </c>
      <c r="I6279" s="69" t="s">
        <v>208</v>
      </c>
      <c r="J6279" s="64">
        <v>1</v>
      </c>
    </row>
    <row r="6280" spans="1:10" x14ac:dyDescent="0.25">
      <c r="A6280" s="3" t="str">
        <f t="shared" si="98"/>
        <v>SubLAPSCE High Desert7/9/2021 (5:50pm-8:55pm)15</v>
      </c>
      <c r="B6280" t="s">
        <v>76</v>
      </c>
      <c r="C6280" t="s">
        <v>119</v>
      </c>
      <c r="D6280" t="s">
        <v>171</v>
      </c>
      <c r="E6280" t="s">
        <v>188</v>
      </c>
      <c r="F6280" s="69" t="s">
        <v>208</v>
      </c>
      <c r="G6280" s="69" t="s">
        <v>208</v>
      </c>
      <c r="H6280" s="69" t="s">
        <v>208</v>
      </c>
      <c r="I6280" s="69" t="s">
        <v>208</v>
      </c>
      <c r="J6280" s="64">
        <v>1</v>
      </c>
    </row>
    <row r="6281" spans="1:10" x14ac:dyDescent="0.25">
      <c r="A6281" s="3" t="str">
        <f t="shared" si="98"/>
        <v>SubLAPSCE High Desert7/9/2021 (5:50pm-8:55pm)16</v>
      </c>
      <c r="B6281" t="s">
        <v>76</v>
      </c>
      <c r="C6281" t="s">
        <v>119</v>
      </c>
      <c r="D6281" t="s">
        <v>171</v>
      </c>
      <c r="E6281" t="s">
        <v>189</v>
      </c>
      <c r="F6281" s="69" t="s">
        <v>208</v>
      </c>
      <c r="G6281" s="69" t="s">
        <v>208</v>
      </c>
      <c r="H6281" s="69" t="s">
        <v>208</v>
      </c>
      <c r="I6281" s="69" t="s">
        <v>208</v>
      </c>
      <c r="J6281" s="64">
        <v>1</v>
      </c>
    </row>
    <row r="6282" spans="1:10" x14ac:dyDescent="0.25">
      <c r="A6282" s="3" t="str">
        <f t="shared" si="98"/>
        <v>SubLAPSCE High Desert7/9/2021 (5:50pm-8:55pm)17</v>
      </c>
      <c r="B6282" t="s">
        <v>76</v>
      </c>
      <c r="C6282" t="s">
        <v>119</v>
      </c>
      <c r="D6282" t="s">
        <v>171</v>
      </c>
      <c r="E6282" t="s">
        <v>190</v>
      </c>
      <c r="F6282" s="69" t="s">
        <v>208</v>
      </c>
      <c r="G6282" s="69" t="s">
        <v>208</v>
      </c>
      <c r="H6282" s="69" t="s">
        <v>208</v>
      </c>
      <c r="I6282" s="69" t="s">
        <v>208</v>
      </c>
      <c r="J6282" s="64">
        <v>1</v>
      </c>
    </row>
    <row r="6283" spans="1:10" x14ac:dyDescent="0.25">
      <c r="A6283" s="3" t="str">
        <f t="shared" si="98"/>
        <v>SubLAPSCE High Desert7/9/2021 (5:50pm-8:55pm)18</v>
      </c>
      <c r="B6283" t="s">
        <v>76</v>
      </c>
      <c r="C6283" t="s">
        <v>119</v>
      </c>
      <c r="D6283" t="s">
        <v>171</v>
      </c>
      <c r="E6283" t="s">
        <v>191</v>
      </c>
      <c r="F6283" s="69" t="s">
        <v>208</v>
      </c>
      <c r="G6283" s="69" t="s">
        <v>208</v>
      </c>
      <c r="H6283" s="69" t="s">
        <v>208</v>
      </c>
      <c r="I6283" s="69" t="s">
        <v>208</v>
      </c>
      <c r="J6283" s="64">
        <v>1</v>
      </c>
    </row>
    <row r="6284" spans="1:10" x14ac:dyDescent="0.25">
      <c r="A6284" s="3" t="str">
        <f t="shared" si="98"/>
        <v>SubLAPSCE High Desert7/9/2021 (5:50pm-8:55pm)19</v>
      </c>
      <c r="B6284" t="s">
        <v>76</v>
      </c>
      <c r="C6284" t="s">
        <v>119</v>
      </c>
      <c r="D6284" t="s">
        <v>171</v>
      </c>
      <c r="E6284" t="s">
        <v>192</v>
      </c>
      <c r="F6284" s="69" t="s">
        <v>208</v>
      </c>
      <c r="G6284" s="69" t="s">
        <v>208</v>
      </c>
      <c r="H6284" s="69" t="s">
        <v>208</v>
      </c>
      <c r="I6284" s="69" t="s">
        <v>208</v>
      </c>
      <c r="J6284" s="64">
        <v>1</v>
      </c>
    </row>
    <row r="6285" spans="1:10" x14ac:dyDescent="0.25">
      <c r="A6285" s="3" t="str">
        <f t="shared" si="98"/>
        <v>SubLAPSCE High Desert7/9/2021 (5:50pm-8:55pm)20</v>
      </c>
      <c r="B6285" t="s">
        <v>76</v>
      </c>
      <c r="C6285" t="s">
        <v>119</v>
      </c>
      <c r="D6285" t="s">
        <v>171</v>
      </c>
      <c r="E6285" t="s">
        <v>193</v>
      </c>
      <c r="F6285" s="69" t="s">
        <v>208</v>
      </c>
      <c r="G6285" s="69" t="s">
        <v>208</v>
      </c>
      <c r="H6285" s="69" t="s">
        <v>208</v>
      </c>
      <c r="I6285" s="69" t="s">
        <v>208</v>
      </c>
      <c r="J6285" s="64">
        <v>1</v>
      </c>
    </row>
    <row r="6286" spans="1:10" x14ac:dyDescent="0.25">
      <c r="A6286" s="3" t="str">
        <f t="shared" si="98"/>
        <v>SubLAPSCE High Desert7/9/2021 (5:50pm-8:55pm)21</v>
      </c>
      <c r="B6286" t="s">
        <v>76</v>
      </c>
      <c r="C6286" t="s">
        <v>119</v>
      </c>
      <c r="D6286" t="s">
        <v>171</v>
      </c>
      <c r="E6286" t="s">
        <v>194</v>
      </c>
      <c r="F6286" s="69" t="s">
        <v>208</v>
      </c>
      <c r="G6286" s="69" t="s">
        <v>208</v>
      </c>
      <c r="H6286" s="69" t="s">
        <v>208</v>
      </c>
      <c r="I6286" s="69" t="s">
        <v>208</v>
      </c>
      <c r="J6286" s="64">
        <v>1</v>
      </c>
    </row>
    <row r="6287" spans="1:10" x14ac:dyDescent="0.25">
      <c r="A6287" s="3" t="str">
        <f t="shared" si="98"/>
        <v>SubLAPSCE High Desert7/9/2021 (5:50pm-8:55pm)22</v>
      </c>
      <c r="B6287" t="s">
        <v>76</v>
      </c>
      <c r="C6287" t="s">
        <v>119</v>
      </c>
      <c r="D6287" t="s">
        <v>171</v>
      </c>
      <c r="E6287" t="s">
        <v>195</v>
      </c>
      <c r="F6287" s="69" t="s">
        <v>208</v>
      </c>
      <c r="G6287" s="69" t="s">
        <v>208</v>
      </c>
      <c r="H6287" s="69" t="s">
        <v>208</v>
      </c>
      <c r="I6287" s="69" t="s">
        <v>208</v>
      </c>
      <c r="J6287" s="64">
        <v>1</v>
      </c>
    </row>
    <row r="6288" spans="1:10" x14ac:dyDescent="0.25">
      <c r="A6288" s="3" t="str">
        <f t="shared" si="98"/>
        <v>SubLAPSCE High Desert7/9/2021 (5:50pm-8:55pm)23</v>
      </c>
      <c r="B6288" t="s">
        <v>76</v>
      </c>
      <c r="C6288" t="s">
        <v>119</v>
      </c>
      <c r="D6288" t="s">
        <v>171</v>
      </c>
      <c r="E6288" t="s">
        <v>196</v>
      </c>
      <c r="F6288" s="69" t="s">
        <v>208</v>
      </c>
      <c r="G6288" s="69" t="s">
        <v>208</v>
      </c>
      <c r="H6288" s="69" t="s">
        <v>208</v>
      </c>
      <c r="I6288" s="69" t="s">
        <v>208</v>
      </c>
      <c r="J6288" s="64">
        <v>1</v>
      </c>
    </row>
    <row r="6289" spans="1:10" x14ac:dyDescent="0.25">
      <c r="A6289" s="3" t="str">
        <f t="shared" si="98"/>
        <v>SubLAPSCE High Desert7/9/2021 (5:50pm-8:55pm)24</v>
      </c>
      <c r="B6289" t="s">
        <v>76</v>
      </c>
      <c r="C6289" t="s">
        <v>119</v>
      </c>
      <c r="D6289" t="s">
        <v>171</v>
      </c>
      <c r="E6289" t="s">
        <v>197</v>
      </c>
      <c r="F6289" s="69" t="s">
        <v>208</v>
      </c>
      <c r="G6289" s="69" t="s">
        <v>208</v>
      </c>
      <c r="H6289" s="69" t="s">
        <v>208</v>
      </c>
      <c r="I6289" s="69" t="s">
        <v>208</v>
      </c>
      <c r="J6289" s="64">
        <v>1</v>
      </c>
    </row>
    <row r="6290" spans="1:10" x14ac:dyDescent="0.25">
      <c r="A6290" s="3" t="str">
        <f t="shared" si="98"/>
        <v>SubLAPSCE High Desert8/27/2021 (5:00pm-6:00pm)1</v>
      </c>
      <c r="B6290" t="s">
        <v>76</v>
      </c>
      <c r="C6290" t="s">
        <v>119</v>
      </c>
      <c r="D6290" t="s">
        <v>172</v>
      </c>
      <c r="E6290" t="s">
        <v>174</v>
      </c>
      <c r="F6290" s="69" t="s">
        <v>208</v>
      </c>
      <c r="G6290" s="69" t="s">
        <v>208</v>
      </c>
      <c r="H6290" s="69" t="s">
        <v>208</v>
      </c>
      <c r="I6290" s="69" t="s">
        <v>208</v>
      </c>
      <c r="J6290" s="64">
        <v>1</v>
      </c>
    </row>
    <row r="6291" spans="1:10" x14ac:dyDescent="0.25">
      <c r="A6291" s="3" t="str">
        <f t="shared" si="98"/>
        <v>SubLAPSCE High Desert8/27/2021 (5:00pm-6:00pm)2</v>
      </c>
      <c r="B6291" t="s">
        <v>76</v>
      </c>
      <c r="C6291" t="s">
        <v>119</v>
      </c>
      <c r="D6291" t="s">
        <v>172</v>
      </c>
      <c r="E6291" t="s">
        <v>175</v>
      </c>
      <c r="F6291" s="69" t="s">
        <v>208</v>
      </c>
      <c r="G6291" s="69" t="s">
        <v>208</v>
      </c>
      <c r="H6291" s="69" t="s">
        <v>208</v>
      </c>
      <c r="I6291" s="69" t="s">
        <v>208</v>
      </c>
      <c r="J6291" s="64">
        <v>1</v>
      </c>
    </row>
    <row r="6292" spans="1:10" x14ac:dyDescent="0.25">
      <c r="A6292" s="3" t="str">
        <f t="shared" si="98"/>
        <v>SubLAPSCE High Desert8/27/2021 (5:00pm-6:00pm)3</v>
      </c>
      <c r="B6292" t="s">
        <v>76</v>
      </c>
      <c r="C6292" t="s">
        <v>119</v>
      </c>
      <c r="D6292" t="s">
        <v>172</v>
      </c>
      <c r="E6292" t="s">
        <v>176</v>
      </c>
      <c r="F6292" s="69" t="s">
        <v>208</v>
      </c>
      <c r="G6292" s="69" t="s">
        <v>208</v>
      </c>
      <c r="H6292" s="69" t="s">
        <v>208</v>
      </c>
      <c r="I6292" s="69" t="s">
        <v>208</v>
      </c>
      <c r="J6292" s="64">
        <v>1</v>
      </c>
    </row>
    <row r="6293" spans="1:10" x14ac:dyDescent="0.25">
      <c r="A6293" s="3" t="str">
        <f t="shared" si="98"/>
        <v>SubLAPSCE High Desert8/27/2021 (5:00pm-6:00pm)4</v>
      </c>
      <c r="B6293" t="s">
        <v>76</v>
      </c>
      <c r="C6293" t="s">
        <v>119</v>
      </c>
      <c r="D6293" t="s">
        <v>172</v>
      </c>
      <c r="E6293" t="s">
        <v>177</v>
      </c>
      <c r="F6293" s="69" t="s">
        <v>208</v>
      </c>
      <c r="G6293" s="69" t="s">
        <v>208</v>
      </c>
      <c r="H6293" s="69" t="s">
        <v>208</v>
      </c>
      <c r="I6293" s="69" t="s">
        <v>208</v>
      </c>
      <c r="J6293" s="64">
        <v>1</v>
      </c>
    </row>
    <row r="6294" spans="1:10" x14ac:dyDescent="0.25">
      <c r="A6294" s="3" t="str">
        <f t="shared" si="98"/>
        <v>SubLAPSCE High Desert8/27/2021 (5:00pm-6:00pm)5</v>
      </c>
      <c r="B6294" t="s">
        <v>76</v>
      </c>
      <c r="C6294" t="s">
        <v>119</v>
      </c>
      <c r="D6294" t="s">
        <v>172</v>
      </c>
      <c r="E6294" t="s">
        <v>178</v>
      </c>
      <c r="F6294" s="69" t="s">
        <v>208</v>
      </c>
      <c r="G6294" s="69" t="s">
        <v>208</v>
      </c>
      <c r="H6294" s="69" t="s">
        <v>208</v>
      </c>
      <c r="I6294" s="69" t="s">
        <v>208</v>
      </c>
      <c r="J6294" s="64">
        <v>1</v>
      </c>
    </row>
    <row r="6295" spans="1:10" x14ac:dyDescent="0.25">
      <c r="A6295" s="3" t="str">
        <f t="shared" si="98"/>
        <v>SubLAPSCE High Desert8/27/2021 (5:00pm-6:00pm)6</v>
      </c>
      <c r="B6295" t="s">
        <v>76</v>
      </c>
      <c r="C6295" t="s">
        <v>119</v>
      </c>
      <c r="D6295" t="s">
        <v>172</v>
      </c>
      <c r="E6295" t="s">
        <v>179</v>
      </c>
      <c r="F6295" s="69" t="s">
        <v>208</v>
      </c>
      <c r="G6295" s="69" t="s">
        <v>208</v>
      </c>
      <c r="H6295" s="69" t="s">
        <v>208</v>
      </c>
      <c r="I6295" s="69" t="s">
        <v>208</v>
      </c>
      <c r="J6295" s="64">
        <v>1</v>
      </c>
    </row>
    <row r="6296" spans="1:10" x14ac:dyDescent="0.25">
      <c r="A6296" s="3" t="str">
        <f t="shared" si="98"/>
        <v>SubLAPSCE High Desert8/27/2021 (5:00pm-6:00pm)7</v>
      </c>
      <c r="B6296" t="s">
        <v>76</v>
      </c>
      <c r="C6296" t="s">
        <v>119</v>
      </c>
      <c r="D6296" t="s">
        <v>172</v>
      </c>
      <c r="E6296" t="s">
        <v>180</v>
      </c>
      <c r="F6296" s="69" t="s">
        <v>208</v>
      </c>
      <c r="G6296" s="69" t="s">
        <v>208</v>
      </c>
      <c r="H6296" s="69" t="s">
        <v>208</v>
      </c>
      <c r="I6296" s="69" t="s">
        <v>208</v>
      </c>
      <c r="J6296" s="64">
        <v>1</v>
      </c>
    </row>
    <row r="6297" spans="1:10" x14ac:dyDescent="0.25">
      <c r="A6297" s="3" t="str">
        <f t="shared" si="98"/>
        <v>SubLAPSCE High Desert8/27/2021 (5:00pm-6:00pm)8</v>
      </c>
      <c r="B6297" t="s">
        <v>76</v>
      </c>
      <c r="C6297" t="s">
        <v>119</v>
      </c>
      <c r="D6297" t="s">
        <v>172</v>
      </c>
      <c r="E6297" t="s">
        <v>181</v>
      </c>
      <c r="F6297" s="69" t="s">
        <v>208</v>
      </c>
      <c r="G6297" s="69" t="s">
        <v>208</v>
      </c>
      <c r="H6297" s="69" t="s">
        <v>208</v>
      </c>
      <c r="I6297" s="69" t="s">
        <v>208</v>
      </c>
      <c r="J6297" s="64">
        <v>1</v>
      </c>
    </row>
    <row r="6298" spans="1:10" x14ac:dyDescent="0.25">
      <c r="A6298" s="3" t="str">
        <f t="shared" si="98"/>
        <v>SubLAPSCE High Desert8/27/2021 (5:00pm-6:00pm)9</v>
      </c>
      <c r="B6298" t="s">
        <v>76</v>
      </c>
      <c r="C6298" t="s">
        <v>119</v>
      </c>
      <c r="D6298" t="s">
        <v>172</v>
      </c>
      <c r="E6298" t="s">
        <v>182</v>
      </c>
      <c r="F6298" s="69" t="s">
        <v>208</v>
      </c>
      <c r="G6298" s="69" t="s">
        <v>208</v>
      </c>
      <c r="H6298" s="69" t="s">
        <v>208</v>
      </c>
      <c r="I6298" s="69" t="s">
        <v>208</v>
      </c>
      <c r="J6298" s="64">
        <v>1</v>
      </c>
    </row>
    <row r="6299" spans="1:10" x14ac:dyDescent="0.25">
      <c r="A6299" s="3" t="str">
        <f t="shared" si="98"/>
        <v>SubLAPSCE High Desert8/27/2021 (5:00pm-6:00pm)10</v>
      </c>
      <c r="B6299" t="s">
        <v>76</v>
      </c>
      <c r="C6299" t="s">
        <v>119</v>
      </c>
      <c r="D6299" t="s">
        <v>172</v>
      </c>
      <c r="E6299" t="s">
        <v>183</v>
      </c>
      <c r="F6299" s="69" t="s">
        <v>208</v>
      </c>
      <c r="G6299" s="69" t="s">
        <v>208</v>
      </c>
      <c r="H6299" s="69" t="s">
        <v>208</v>
      </c>
      <c r="I6299" s="69" t="s">
        <v>208</v>
      </c>
      <c r="J6299" s="64">
        <v>1</v>
      </c>
    </row>
    <row r="6300" spans="1:10" x14ac:dyDescent="0.25">
      <c r="A6300" s="3" t="str">
        <f t="shared" si="98"/>
        <v>SubLAPSCE High Desert8/27/2021 (5:00pm-6:00pm)11</v>
      </c>
      <c r="B6300" t="s">
        <v>76</v>
      </c>
      <c r="C6300" t="s">
        <v>119</v>
      </c>
      <c r="D6300" t="s">
        <v>172</v>
      </c>
      <c r="E6300" t="s">
        <v>184</v>
      </c>
      <c r="F6300" s="69" t="s">
        <v>208</v>
      </c>
      <c r="G6300" s="69" t="s">
        <v>208</v>
      </c>
      <c r="H6300" s="69" t="s">
        <v>208</v>
      </c>
      <c r="I6300" s="69" t="s">
        <v>208</v>
      </c>
      <c r="J6300" s="64">
        <v>1</v>
      </c>
    </row>
    <row r="6301" spans="1:10" x14ac:dyDescent="0.25">
      <c r="A6301" s="3" t="str">
        <f t="shared" si="98"/>
        <v>SubLAPSCE High Desert8/27/2021 (5:00pm-6:00pm)12</v>
      </c>
      <c r="B6301" t="s">
        <v>76</v>
      </c>
      <c r="C6301" t="s">
        <v>119</v>
      </c>
      <c r="D6301" t="s">
        <v>172</v>
      </c>
      <c r="E6301" t="s">
        <v>185</v>
      </c>
      <c r="F6301" s="69" t="s">
        <v>208</v>
      </c>
      <c r="G6301" s="69" t="s">
        <v>208</v>
      </c>
      <c r="H6301" s="69" t="s">
        <v>208</v>
      </c>
      <c r="I6301" s="69" t="s">
        <v>208</v>
      </c>
      <c r="J6301" s="64">
        <v>1</v>
      </c>
    </row>
    <row r="6302" spans="1:10" x14ac:dyDescent="0.25">
      <c r="A6302" s="3" t="str">
        <f t="shared" si="98"/>
        <v>SubLAPSCE High Desert8/27/2021 (5:00pm-6:00pm)13</v>
      </c>
      <c r="B6302" t="s">
        <v>76</v>
      </c>
      <c r="C6302" t="s">
        <v>119</v>
      </c>
      <c r="D6302" t="s">
        <v>172</v>
      </c>
      <c r="E6302" t="s">
        <v>186</v>
      </c>
      <c r="F6302" s="69" t="s">
        <v>208</v>
      </c>
      <c r="G6302" s="69" t="s">
        <v>208</v>
      </c>
      <c r="H6302" s="69" t="s">
        <v>208</v>
      </c>
      <c r="I6302" s="69" t="s">
        <v>208</v>
      </c>
      <c r="J6302" s="64">
        <v>1</v>
      </c>
    </row>
    <row r="6303" spans="1:10" x14ac:dyDescent="0.25">
      <c r="A6303" s="3" t="str">
        <f t="shared" si="98"/>
        <v>SubLAPSCE High Desert8/27/2021 (5:00pm-6:00pm)14</v>
      </c>
      <c r="B6303" t="s">
        <v>76</v>
      </c>
      <c r="C6303" t="s">
        <v>119</v>
      </c>
      <c r="D6303" t="s">
        <v>172</v>
      </c>
      <c r="E6303" t="s">
        <v>187</v>
      </c>
      <c r="F6303" s="69" t="s">
        <v>208</v>
      </c>
      <c r="G6303" s="69" t="s">
        <v>208</v>
      </c>
      <c r="H6303" s="69" t="s">
        <v>208</v>
      </c>
      <c r="I6303" s="69" t="s">
        <v>208</v>
      </c>
      <c r="J6303" s="64">
        <v>1</v>
      </c>
    </row>
    <row r="6304" spans="1:10" x14ac:dyDescent="0.25">
      <c r="A6304" s="3" t="str">
        <f t="shared" si="98"/>
        <v>SubLAPSCE High Desert8/27/2021 (5:00pm-6:00pm)15</v>
      </c>
      <c r="B6304" t="s">
        <v>76</v>
      </c>
      <c r="C6304" t="s">
        <v>119</v>
      </c>
      <c r="D6304" t="s">
        <v>172</v>
      </c>
      <c r="E6304" t="s">
        <v>188</v>
      </c>
      <c r="F6304" s="69" t="s">
        <v>208</v>
      </c>
      <c r="G6304" s="69" t="s">
        <v>208</v>
      </c>
      <c r="H6304" s="69" t="s">
        <v>208</v>
      </c>
      <c r="I6304" s="69" t="s">
        <v>208</v>
      </c>
      <c r="J6304" s="64">
        <v>1</v>
      </c>
    </row>
    <row r="6305" spans="1:10" x14ac:dyDescent="0.25">
      <c r="A6305" s="3" t="str">
        <f t="shared" si="98"/>
        <v>SubLAPSCE High Desert8/27/2021 (5:00pm-6:00pm)16</v>
      </c>
      <c r="B6305" t="s">
        <v>76</v>
      </c>
      <c r="C6305" t="s">
        <v>119</v>
      </c>
      <c r="D6305" t="s">
        <v>172</v>
      </c>
      <c r="E6305" t="s">
        <v>189</v>
      </c>
      <c r="F6305" s="69" t="s">
        <v>208</v>
      </c>
      <c r="G6305" s="69" t="s">
        <v>208</v>
      </c>
      <c r="H6305" s="69" t="s">
        <v>208</v>
      </c>
      <c r="I6305" s="69" t="s">
        <v>208</v>
      </c>
      <c r="J6305" s="64">
        <v>1</v>
      </c>
    </row>
    <row r="6306" spans="1:10" x14ac:dyDescent="0.25">
      <c r="A6306" s="3" t="str">
        <f t="shared" si="98"/>
        <v>SubLAPSCE High Desert8/27/2021 (5:00pm-6:00pm)17</v>
      </c>
      <c r="B6306" t="s">
        <v>76</v>
      </c>
      <c r="C6306" t="s">
        <v>119</v>
      </c>
      <c r="D6306" t="s">
        <v>172</v>
      </c>
      <c r="E6306" t="s">
        <v>190</v>
      </c>
      <c r="F6306" s="69" t="s">
        <v>208</v>
      </c>
      <c r="G6306" s="69" t="s">
        <v>208</v>
      </c>
      <c r="H6306" s="69" t="s">
        <v>208</v>
      </c>
      <c r="I6306" s="69" t="s">
        <v>208</v>
      </c>
      <c r="J6306" s="64">
        <v>1</v>
      </c>
    </row>
    <row r="6307" spans="1:10" x14ac:dyDescent="0.25">
      <c r="A6307" s="3" t="str">
        <f t="shared" si="98"/>
        <v>SubLAPSCE High Desert8/27/2021 (5:00pm-6:00pm)18</v>
      </c>
      <c r="B6307" t="s">
        <v>76</v>
      </c>
      <c r="C6307" t="s">
        <v>119</v>
      </c>
      <c r="D6307" t="s">
        <v>172</v>
      </c>
      <c r="E6307" t="s">
        <v>191</v>
      </c>
      <c r="F6307" s="69" t="s">
        <v>208</v>
      </c>
      <c r="G6307" s="69" t="s">
        <v>208</v>
      </c>
      <c r="H6307" s="69" t="s">
        <v>208</v>
      </c>
      <c r="I6307" s="69" t="s">
        <v>208</v>
      </c>
      <c r="J6307" s="64">
        <v>1</v>
      </c>
    </row>
    <row r="6308" spans="1:10" x14ac:dyDescent="0.25">
      <c r="A6308" s="3" t="str">
        <f t="shared" si="98"/>
        <v>SubLAPSCE High Desert8/27/2021 (5:00pm-6:00pm)19</v>
      </c>
      <c r="B6308" t="s">
        <v>76</v>
      </c>
      <c r="C6308" t="s">
        <v>119</v>
      </c>
      <c r="D6308" t="s">
        <v>172</v>
      </c>
      <c r="E6308" t="s">
        <v>192</v>
      </c>
      <c r="F6308" s="69" t="s">
        <v>208</v>
      </c>
      <c r="G6308" s="69" t="s">
        <v>208</v>
      </c>
      <c r="H6308" s="69" t="s">
        <v>208</v>
      </c>
      <c r="I6308" s="69" t="s">
        <v>208</v>
      </c>
      <c r="J6308" s="64">
        <v>1</v>
      </c>
    </row>
    <row r="6309" spans="1:10" x14ac:dyDescent="0.25">
      <c r="A6309" s="3" t="str">
        <f t="shared" si="98"/>
        <v>SubLAPSCE High Desert8/27/2021 (5:00pm-6:00pm)20</v>
      </c>
      <c r="B6309" t="s">
        <v>76</v>
      </c>
      <c r="C6309" t="s">
        <v>119</v>
      </c>
      <c r="D6309" t="s">
        <v>172</v>
      </c>
      <c r="E6309" t="s">
        <v>193</v>
      </c>
      <c r="F6309" s="69" t="s">
        <v>208</v>
      </c>
      <c r="G6309" s="69" t="s">
        <v>208</v>
      </c>
      <c r="H6309" s="69" t="s">
        <v>208</v>
      </c>
      <c r="I6309" s="69" t="s">
        <v>208</v>
      </c>
      <c r="J6309" s="64">
        <v>1</v>
      </c>
    </row>
    <row r="6310" spans="1:10" x14ac:dyDescent="0.25">
      <c r="A6310" s="3" t="str">
        <f t="shared" si="98"/>
        <v>SubLAPSCE High Desert8/27/2021 (5:00pm-6:00pm)21</v>
      </c>
      <c r="B6310" t="s">
        <v>76</v>
      </c>
      <c r="C6310" t="s">
        <v>119</v>
      </c>
      <c r="D6310" t="s">
        <v>172</v>
      </c>
      <c r="E6310" t="s">
        <v>194</v>
      </c>
      <c r="F6310" s="69" t="s">
        <v>208</v>
      </c>
      <c r="G6310" s="69" t="s">
        <v>208</v>
      </c>
      <c r="H6310" s="69" t="s">
        <v>208</v>
      </c>
      <c r="I6310" s="69" t="s">
        <v>208</v>
      </c>
      <c r="J6310" s="64">
        <v>1</v>
      </c>
    </row>
    <row r="6311" spans="1:10" x14ac:dyDescent="0.25">
      <c r="A6311" s="3" t="str">
        <f t="shared" si="98"/>
        <v>SubLAPSCE High Desert8/27/2021 (5:00pm-6:00pm)22</v>
      </c>
      <c r="B6311" t="s">
        <v>76</v>
      </c>
      <c r="C6311" t="s">
        <v>119</v>
      </c>
      <c r="D6311" t="s">
        <v>172</v>
      </c>
      <c r="E6311" t="s">
        <v>195</v>
      </c>
      <c r="F6311" s="69" t="s">
        <v>208</v>
      </c>
      <c r="G6311" s="69" t="s">
        <v>208</v>
      </c>
      <c r="H6311" s="69" t="s">
        <v>208</v>
      </c>
      <c r="I6311" s="69" t="s">
        <v>208</v>
      </c>
      <c r="J6311" s="64">
        <v>1</v>
      </c>
    </row>
    <row r="6312" spans="1:10" x14ac:dyDescent="0.25">
      <c r="A6312" s="3" t="str">
        <f t="shared" si="98"/>
        <v>SubLAPSCE High Desert8/27/2021 (5:00pm-6:00pm)23</v>
      </c>
      <c r="B6312" t="s">
        <v>76</v>
      </c>
      <c r="C6312" t="s">
        <v>119</v>
      </c>
      <c r="D6312" t="s">
        <v>172</v>
      </c>
      <c r="E6312" t="s">
        <v>196</v>
      </c>
      <c r="F6312" s="69" t="s">
        <v>208</v>
      </c>
      <c r="G6312" s="69" t="s">
        <v>208</v>
      </c>
      <c r="H6312" s="69" t="s">
        <v>208</v>
      </c>
      <c r="I6312" s="69" t="s">
        <v>208</v>
      </c>
      <c r="J6312" s="64">
        <v>1</v>
      </c>
    </row>
    <row r="6313" spans="1:10" x14ac:dyDescent="0.25">
      <c r="A6313" s="3" t="str">
        <f t="shared" si="98"/>
        <v>SubLAPSCE High Desert8/27/2021 (5:00pm-6:00pm)24</v>
      </c>
      <c r="B6313" t="s">
        <v>76</v>
      </c>
      <c r="C6313" t="s">
        <v>119</v>
      </c>
      <c r="D6313" t="s">
        <v>172</v>
      </c>
      <c r="E6313" t="s">
        <v>197</v>
      </c>
      <c r="F6313" s="69" t="s">
        <v>208</v>
      </c>
      <c r="G6313" s="69" t="s">
        <v>208</v>
      </c>
      <c r="H6313" s="69" t="s">
        <v>208</v>
      </c>
      <c r="I6313" s="69" t="s">
        <v>208</v>
      </c>
      <c r="J6313" s="64">
        <v>1</v>
      </c>
    </row>
    <row r="6314" spans="1:10" x14ac:dyDescent="0.25">
      <c r="A6314" s="3" t="str">
        <f t="shared" si="98"/>
        <v>SubLAPSCE High Desert9/9/2021 (3:58pm-5:00pm)1</v>
      </c>
      <c r="B6314" t="s">
        <v>76</v>
      </c>
      <c r="C6314" t="s">
        <v>119</v>
      </c>
      <c r="D6314" t="s">
        <v>173</v>
      </c>
      <c r="E6314" t="s">
        <v>174</v>
      </c>
      <c r="F6314" s="69" t="s">
        <v>208</v>
      </c>
      <c r="G6314" s="69" t="s">
        <v>208</v>
      </c>
      <c r="H6314" s="69" t="s">
        <v>208</v>
      </c>
      <c r="I6314" s="69" t="s">
        <v>208</v>
      </c>
      <c r="J6314" s="64">
        <v>1</v>
      </c>
    </row>
    <row r="6315" spans="1:10" x14ac:dyDescent="0.25">
      <c r="A6315" s="3" t="str">
        <f t="shared" si="98"/>
        <v>SubLAPSCE High Desert9/9/2021 (3:58pm-5:00pm)2</v>
      </c>
      <c r="B6315" t="s">
        <v>76</v>
      </c>
      <c r="C6315" t="s">
        <v>119</v>
      </c>
      <c r="D6315" t="s">
        <v>173</v>
      </c>
      <c r="E6315" t="s">
        <v>175</v>
      </c>
      <c r="F6315" s="69" t="s">
        <v>208</v>
      </c>
      <c r="G6315" s="69" t="s">
        <v>208</v>
      </c>
      <c r="H6315" s="69" t="s">
        <v>208</v>
      </c>
      <c r="I6315" s="69" t="s">
        <v>208</v>
      </c>
      <c r="J6315" s="64">
        <v>1</v>
      </c>
    </row>
    <row r="6316" spans="1:10" x14ac:dyDescent="0.25">
      <c r="A6316" s="3" t="str">
        <f t="shared" si="98"/>
        <v>SubLAPSCE High Desert9/9/2021 (3:58pm-5:00pm)3</v>
      </c>
      <c r="B6316" t="s">
        <v>76</v>
      </c>
      <c r="C6316" t="s">
        <v>119</v>
      </c>
      <c r="D6316" t="s">
        <v>173</v>
      </c>
      <c r="E6316" t="s">
        <v>176</v>
      </c>
      <c r="F6316" s="69" t="s">
        <v>208</v>
      </c>
      <c r="G6316" s="69" t="s">
        <v>208</v>
      </c>
      <c r="H6316" s="69" t="s">
        <v>208</v>
      </c>
      <c r="I6316" s="69" t="s">
        <v>208</v>
      </c>
      <c r="J6316" s="64">
        <v>1</v>
      </c>
    </row>
    <row r="6317" spans="1:10" x14ac:dyDescent="0.25">
      <c r="A6317" s="3" t="str">
        <f t="shared" si="98"/>
        <v>SubLAPSCE High Desert9/9/2021 (3:58pm-5:00pm)4</v>
      </c>
      <c r="B6317" t="s">
        <v>76</v>
      </c>
      <c r="C6317" t="s">
        <v>119</v>
      </c>
      <c r="D6317" t="s">
        <v>173</v>
      </c>
      <c r="E6317" t="s">
        <v>177</v>
      </c>
      <c r="F6317" s="69" t="s">
        <v>208</v>
      </c>
      <c r="G6317" s="69" t="s">
        <v>208</v>
      </c>
      <c r="H6317" s="69" t="s">
        <v>208</v>
      </c>
      <c r="I6317" s="69" t="s">
        <v>208</v>
      </c>
      <c r="J6317" s="64">
        <v>1</v>
      </c>
    </row>
    <row r="6318" spans="1:10" x14ac:dyDescent="0.25">
      <c r="A6318" s="3" t="str">
        <f t="shared" si="98"/>
        <v>SubLAPSCE High Desert9/9/2021 (3:58pm-5:00pm)5</v>
      </c>
      <c r="B6318" t="s">
        <v>76</v>
      </c>
      <c r="C6318" t="s">
        <v>119</v>
      </c>
      <c r="D6318" t="s">
        <v>173</v>
      </c>
      <c r="E6318" t="s">
        <v>178</v>
      </c>
      <c r="F6318" s="69" t="s">
        <v>208</v>
      </c>
      <c r="G6318" s="69" t="s">
        <v>208</v>
      </c>
      <c r="H6318" s="69" t="s">
        <v>208</v>
      </c>
      <c r="I6318" s="69" t="s">
        <v>208</v>
      </c>
      <c r="J6318" s="64">
        <v>1</v>
      </c>
    </row>
    <row r="6319" spans="1:10" x14ac:dyDescent="0.25">
      <c r="A6319" s="3" t="str">
        <f t="shared" si="98"/>
        <v>SubLAPSCE High Desert9/9/2021 (3:58pm-5:00pm)6</v>
      </c>
      <c r="B6319" t="s">
        <v>76</v>
      </c>
      <c r="C6319" t="s">
        <v>119</v>
      </c>
      <c r="D6319" t="s">
        <v>173</v>
      </c>
      <c r="E6319" t="s">
        <v>179</v>
      </c>
      <c r="F6319" s="69" t="s">
        <v>208</v>
      </c>
      <c r="G6319" s="69" t="s">
        <v>208</v>
      </c>
      <c r="H6319" s="69" t="s">
        <v>208</v>
      </c>
      <c r="I6319" s="69" t="s">
        <v>208</v>
      </c>
      <c r="J6319" s="64">
        <v>1</v>
      </c>
    </row>
    <row r="6320" spans="1:10" x14ac:dyDescent="0.25">
      <c r="A6320" s="3" t="str">
        <f t="shared" si="98"/>
        <v>SubLAPSCE High Desert9/9/2021 (3:58pm-5:00pm)7</v>
      </c>
      <c r="B6320" t="s">
        <v>76</v>
      </c>
      <c r="C6320" t="s">
        <v>119</v>
      </c>
      <c r="D6320" t="s">
        <v>173</v>
      </c>
      <c r="E6320" t="s">
        <v>180</v>
      </c>
      <c r="F6320" s="69" t="s">
        <v>208</v>
      </c>
      <c r="G6320" s="69" t="s">
        <v>208</v>
      </c>
      <c r="H6320" s="69" t="s">
        <v>208</v>
      </c>
      <c r="I6320" s="69" t="s">
        <v>208</v>
      </c>
      <c r="J6320" s="64">
        <v>1</v>
      </c>
    </row>
    <row r="6321" spans="1:10" x14ac:dyDescent="0.25">
      <c r="A6321" s="3" t="str">
        <f t="shared" si="98"/>
        <v>SubLAPSCE High Desert9/9/2021 (3:58pm-5:00pm)8</v>
      </c>
      <c r="B6321" t="s">
        <v>76</v>
      </c>
      <c r="C6321" t="s">
        <v>119</v>
      </c>
      <c r="D6321" t="s">
        <v>173</v>
      </c>
      <c r="E6321" t="s">
        <v>181</v>
      </c>
      <c r="F6321" s="69" t="s">
        <v>208</v>
      </c>
      <c r="G6321" s="69" t="s">
        <v>208</v>
      </c>
      <c r="H6321" s="69" t="s">
        <v>208</v>
      </c>
      <c r="I6321" s="69" t="s">
        <v>208</v>
      </c>
      <c r="J6321" s="64">
        <v>1</v>
      </c>
    </row>
    <row r="6322" spans="1:10" x14ac:dyDescent="0.25">
      <c r="A6322" s="3" t="str">
        <f t="shared" si="98"/>
        <v>SubLAPSCE High Desert9/9/2021 (3:58pm-5:00pm)9</v>
      </c>
      <c r="B6322" t="s">
        <v>76</v>
      </c>
      <c r="C6322" t="s">
        <v>119</v>
      </c>
      <c r="D6322" t="s">
        <v>173</v>
      </c>
      <c r="E6322" t="s">
        <v>182</v>
      </c>
      <c r="F6322" s="69" t="s">
        <v>208</v>
      </c>
      <c r="G6322" s="69" t="s">
        <v>208</v>
      </c>
      <c r="H6322" s="69" t="s">
        <v>208</v>
      </c>
      <c r="I6322" s="69" t="s">
        <v>208</v>
      </c>
      <c r="J6322" s="64">
        <v>1</v>
      </c>
    </row>
    <row r="6323" spans="1:10" x14ac:dyDescent="0.25">
      <c r="A6323" s="3" t="str">
        <f t="shared" si="98"/>
        <v>SubLAPSCE High Desert9/9/2021 (3:58pm-5:00pm)10</v>
      </c>
      <c r="B6323" t="s">
        <v>76</v>
      </c>
      <c r="C6323" t="s">
        <v>119</v>
      </c>
      <c r="D6323" t="s">
        <v>173</v>
      </c>
      <c r="E6323" t="s">
        <v>183</v>
      </c>
      <c r="F6323" s="69" t="s">
        <v>208</v>
      </c>
      <c r="G6323" s="69" t="s">
        <v>208</v>
      </c>
      <c r="H6323" s="69" t="s">
        <v>208</v>
      </c>
      <c r="I6323" s="69" t="s">
        <v>208</v>
      </c>
      <c r="J6323" s="64">
        <v>1</v>
      </c>
    </row>
    <row r="6324" spans="1:10" x14ac:dyDescent="0.25">
      <c r="A6324" s="3" t="str">
        <f t="shared" si="98"/>
        <v>SubLAPSCE High Desert9/9/2021 (3:58pm-5:00pm)11</v>
      </c>
      <c r="B6324" t="s">
        <v>76</v>
      </c>
      <c r="C6324" t="s">
        <v>119</v>
      </c>
      <c r="D6324" t="s">
        <v>173</v>
      </c>
      <c r="E6324" t="s">
        <v>184</v>
      </c>
      <c r="F6324" s="69" t="s">
        <v>208</v>
      </c>
      <c r="G6324" s="69" t="s">
        <v>208</v>
      </c>
      <c r="H6324" s="69" t="s">
        <v>208</v>
      </c>
      <c r="I6324" s="69" t="s">
        <v>208</v>
      </c>
      <c r="J6324" s="64">
        <v>1</v>
      </c>
    </row>
    <row r="6325" spans="1:10" x14ac:dyDescent="0.25">
      <c r="A6325" s="3" t="str">
        <f t="shared" si="98"/>
        <v>SubLAPSCE High Desert9/9/2021 (3:58pm-5:00pm)12</v>
      </c>
      <c r="B6325" t="s">
        <v>76</v>
      </c>
      <c r="C6325" t="s">
        <v>119</v>
      </c>
      <c r="D6325" t="s">
        <v>173</v>
      </c>
      <c r="E6325" t="s">
        <v>185</v>
      </c>
      <c r="F6325" s="69" t="s">
        <v>208</v>
      </c>
      <c r="G6325" s="69" t="s">
        <v>208</v>
      </c>
      <c r="H6325" s="69" t="s">
        <v>208</v>
      </c>
      <c r="I6325" s="69" t="s">
        <v>208</v>
      </c>
      <c r="J6325" s="64">
        <v>1</v>
      </c>
    </row>
    <row r="6326" spans="1:10" x14ac:dyDescent="0.25">
      <c r="A6326" s="3" t="str">
        <f t="shared" si="98"/>
        <v>SubLAPSCE High Desert9/9/2021 (3:58pm-5:00pm)13</v>
      </c>
      <c r="B6326" t="s">
        <v>76</v>
      </c>
      <c r="C6326" t="s">
        <v>119</v>
      </c>
      <c r="D6326" t="s">
        <v>173</v>
      </c>
      <c r="E6326" t="s">
        <v>186</v>
      </c>
      <c r="F6326" s="69" t="s">
        <v>208</v>
      </c>
      <c r="G6326" s="69" t="s">
        <v>208</v>
      </c>
      <c r="H6326" s="69" t="s">
        <v>208</v>
      </c>
      <c r="I6326" s="69" t="s">
        <v>208</v>
      </c>
      <c r="J6326" s="64">
        <v>1</v>
      </c>
    </row>
    <row r="6327" spans="1:10" x14ac:dyDescent="0.25">
      <c r="A6327" s="3" t="str">
        <f t="shared" si="98"/>
        <v>SubLAPSCE High Desert9/9/2021 (3:58pm-5:00pm)14</v>
      </c>
      <c r="B6327" t="s">
        <v>76</v>
      </c>
      <c r="C6327" t="s">
        <v>119</v>
      </c>
      <c r="D6327" t="s">
        <v>173</v>
      </c>
      <c r="E6327" t="s">
        <v>187</v>
      </c>
      <c r="F6327" s="69" t="s">
        <v>208</v>
      </c>
      <c r="G6327" s="69" t="s">
        <v>208</v>
      </c>
      <c r="H6327" s="69" t="s">
        <v>208</v>
      </c>
      <c r="I6327" s="69" t="s">
        <v>208</v>
      </c>
      <c r="J6327" s="64">
        <v>1</v>
      </c>
    </row>
    <row r="6328" spans="1:10" x14ac:dyDescent="0.25">
      <c r="A6328" s="3" t="str">
        <f t="shared" si="98"/>
        <v>SubLAPSCE High Desert9/9/2021 (3:58pm-5:00pm)15</v>
      </c>
      <c r="B6328" t="s">
        <v>76</v>
      </c>
      <c r="C6328" t="s">
        <v>119</v>
      </c>
      <c r="D6328" t="s">
        <v>173</v>
      </c>
      <c r="E6328" t="s">
        <v>188</v>
      </c>
      <c r="F6328" s="69" t="s">
        <v>208</v>
      </c>
      <c r="G6328" s="69" t="s">
        <v>208</v>
      </c>
      <c r="H6328" s="69" t="s">
        <v>208</v>
      </c>
      <c r="I6328" s="69" t="s">
        <v>208</v>
      </c>
      <c r="J6328" s="64">
        <v>1</v>
      </c>
    </row>
    <row r="6329" spans="1:10" x14ac:dyDescent="0.25">
      <c r="A6329" s="3" t="str">
        <f t="shared" si="98"/>
        <v>SubLAPSCE High Desert9/9/2021 (3:58pm-5:00pm)16</v>
      </c>
      <c r="B6329" t="s">
        <v>76</v>
      </c>
      <c r="C6329" t="s">
        <v>119</v>
      </c>
      <c r="D6329" t="s">
        <v>173</v>
      </c>
      <c r="E6329" t="s">
        <v>189</v>
      </c>
      <c r="F6329" s="69" t="s">
        <v>208</v>
      </c>
      <c r="G6329" s="69" t="s">
        <v>208</v>
      </c>
      <c r="H6329" s="69" t="s">
        <v>208</v>
      </c>
      <c r="I6329" s="69" t="s">
        <v>208</v>
      </c>
      <c r="J6329" s="64">
        <v>1</v>
      </c>
    </row>
    <row r="6330" spans="1:10" x14ac:dyDescent="0.25">
      <c r="A6330" s="3" t="str">
        <f t="shared" si="98"/>
        <v>SubLAPSCE High Desert9/9/2021 (3:58pm-5:00pm)17</v>
      </c>
      <c r="B6330" t="s">
        <v>76</v>
      </c>
      <c r="C6330" t="s">
        <v>119</v>
      </c>
      <c r="D6330" t="s">
        <v>173</v>
      </c>
      <c r="E6330" t="s">
        <v>190</v>
      </c>
      <c r="F6330" s="69" t="s">
        <v>208</v>
      </c>
      <c r="G6330" s="69" t="s">
        <v>208</v>
      </c>
      <c r="H6330" s="69" t="s">
        <v>208</v>
      </c>
      <c r="I6330" s="69" t="s">
        <v>208</v>
      </c>
      <c r="J6330" s="64">
        <v>1</v>
      </c>
    </row>
    <row r="6331" spans="1:10" x14ac:dyDescent="0.25">
      <c r="A6331" s="3" t="str">
        <f t="shared" si="98"/>
        <v>SubLAPSCE High Desert9/9/2021 (3:58pm-5:00pm)18</v>
      </c>
      <c r="B6331" t="s">
        <v>76</v>
      </c>
      <c r="C6331" t="s">
        <v>119</v>
      </c>
      <c r="D6331" t="s">
        <v>173</v>
      </c>
      <c r="E6331" t="s">
        <v>191</v>
      </c>
      <c r="F6331" s="69" t="s">
        <v>208</v>
      </c>
      <c r="G6331" s="69" t="s">
        <v>208</v>
      </c>
      <c r="H6331" s="69" t="s">
        <v>208</v>
      </c>
      <c r="I6331" s="69" t="s">
        <v>208</v>
      </c>
      <c r="J6331" s="64">
        <v>1</v>
      </c>
    </row>
    <row r="6332" spans="1:10" x14ac:dyDescent="0.25">
      <c r="A6332" s="3" t="str">
        <f t="shared" si="98"/>
        <v>SubLAPSCE High Desert9/9/2021 (3:58pm-5:00pm)19</v>
      </c>
      <c r="B6332" t="s">
        <v>76</v>
      </c>
      <c r="C6332" t="s">
        <v>119</v>
      </c>
      <c r="D6332" t="s">
        <v>173</v>
      </c>
      <c r="E6332" t="s">
        <v>192</v>
      </c>
      <c r="F6332" s="69" t="s">
        <v>208</v>
      </c>
      <c r="G6332" s="69" t="s">
        <v>208</v>
      </c>
      <c r="H6332" s="69" t="s">
        <v>208</v>
      </c>
      <c r="I6332" s="69" t="s">
        <v>208</v>
      </c>
      <c r="J6332" s="64">
        <v>1</v>
      </c>
    </row>
    <row r="6333" spans="1:10" x14ac:dyDescent="0.25">
      <c r="A6333" s="3" t="str">
        <f t="shared" si="98"/>
        <v>SubLAPSCE High Desert9/9/2021 (3:58pm-5:00pm)20</v>
      </c>
      <c r="B6333" t="s">
        <v>76</v>
      </c>
      <c r="C6333" t="s">
        <v>119</v>
      </c>
      <c r="D6333" t="s">
        <v>173</v>
      </c>
      <c r="E6333" t="s">
        <v>193</v>
      </c>
      <c r="F6333" s="69" t="s">
        <v>208</v>
      </c>
      <c r="G6333" s="69" t="s">
        <v>208</v>
      </c>
      <c r="H6333" s="69" t="s">
        <v>208</v>
      </c>
      <c r="I6333" s="69" t="s">
        <v>208</v>
      </c>
      <c r="J6333" s="64">
        <v>1</v>
      </c>
    </row>
    <row r="6334" spans="1:10" x14ac:dyDescent="0.25">
      <c r="A6334" s="3" t="str">
        <f t="shared" si="98"/>
        <v>SubLAPSCE High Desert9/9/2021 (3:58pm-5:00pm)21</v>
      </c>
      <c r="B6334" t="s">
        <v>76</v>
      </c>
      <c r="C6334" t="s">
        <v>119</v>
      </c>
      <c r="D6334" t="s">
        <v>173</v>
      </c>
      <c r="E6334" t="s">
        <v>194</v>
      </c>
      <c r="F6334" s="69" t="s">
        <v>208</v>
      </c>
      <c r="G6334" s="69" t="s">
        <v>208</v>
      </c>
      <c r="H6334" s="69" t="s">
        <v>208</v>
      </c>
      <c r="I6334" s="69" t="s">
        <v>208</v>
      </c>
      <c r="J6334" s="64">
        <v>1</v>
      </c>
    </row>
    <row r="6335" spans="1:10" x14ac:dyDescent="0.25">
      <c r="A6335" s="3" t="str">
        <f t="shared" si="98"/>
        <v>SubLAPSCE High Desert9/9/2021 (3:58pm-5:00pm)22</v>
      </c>
      <c r="B6335" t="s">
        <v>76</v>
      </c>
      <c r="C6335" t="s">
        <v>119</v>
      </c>
      <c r="D6335" t="s">
        <v>173</v>
      </c>
      <c r="E6335" t="s">
        <v>195</v>
      </c>
      <c r="F6335" s="69" t="s">
        <v>208</v>
      </c>
      <c r="G6335" s="69" t="s">
        <v>208</v>
      </c>
      <c r="H6335" s="69" t="s">
        <v>208</v>
      </c>
      <c r="I6335" s="69" t="s">
        <v>208</v>
      </c>
      <c r="J6335" s="64">
        <v>1</v>
      </c>
    </row>
    <row r="6336" spans="1:10" x14ac:dyDescent="0.25">
      <c r="A6336" s="3" t="str">
        <f t="shared" si="98"/>
        <v>SubLAPSCE High Desert9/9/2021 (3:58pm-5:00pm)23</v>
      </c>
      <c r="B6336" t="s">
        <v>76</v>
      </c>
      <c r="C6336" t="s">
        <v>119</v>
      </c>
      <c r="D6336" t="s">
        <v>173</v>
      </c>
      <c r="E6336" t="s">
        <v>196</v>
      </c>
      <c r="F6336" s="69" t="s">
        <v>208</v>
      </c>
      <c r="G6336" s="69" t="s">
        <v>208</v>
      </c>
      <c r="H6336" s="69" t="s">
        <v>208</v>
      </c>
      <c r="I6336" s="69" t="s">
        <v>208</v>
      </c>
      <c r="J6336" s="64">
        <v>1</v>
      </c>
    </row>
    <row r="6337" spans="1:10" x14ac:dyDescent="0.25">
      <c r="A6337" s="3" t="str">
        <f t="shared" si="98"/>
        <v>SubLAPSCE High Desert9/9/2021 (3:58pm-5:00pm)24</v>
      </c>
      <c r="B6337" t="s">
        <v>76</v>
      </c>
      <c r="C6337" t="s">
        <v>119</v>
      </c>
      <c r="D6337" t="s">
        <v>173</v>
      </c>
      <c r="E6337" t="s">
        <v>197</v>
      </c>
      <c r="F6337" s="69" t="s">
        <v>208</v>
      </c>
      <c r="G6337" s="69" t="s">
        <v>208</v>
      </c>
      <c r="H6337" s="69" t="s">
        <v>208</v>
      </c>
      <c r="I6337" s="69" t="s">
        <v>208</v>
      </c>
      <c r="J6337" s="64">
        <v>1</v>
      </c>
    </row>
    <row r="6338" spans="1:10" x14ac:dyDescent="0.25">
      <c r="A6338" s="3" t="str">
        <f t="shared" si="98"/>
        <v>SubLAPSCE High DesertAverage Event Day (5:00pm-6:00pm)1</v>
      </c>
      <c r="B6338" t="s">
        <v>76</v>
      </c>
      <c r="C6338" t="s">
        <v>119</v>
      </c>
      <c r="D6338" t="s">
        <v>167</v>
      </c>
      <c r="E6338" t="s">
        <v>174</v>
      </c>
      <c r="F6338" s="69" t="s">
        <v>208</v>
      </c>
      <c r="G6338" s="69" t="s">
        <v>208</v>
      </c>
      <c r="H6338" s="69" t="s">
        <v>208</v>
      </c>
      <c r="I6338" s="69" t="s">
        <v>208</v>
      </c>
      <c r="J6338" s="64">
        <v>1</v>
      </c>
    </row>
    <row r="6339" spans="1:10" x14ac:dyDescent="0.25">
      <c r="A6339" s="3" t="str">
        <f t="shared" ref="A6339:A6402" si="99">B6339&amp;C6339&amp;D6339&amp;E6339</f>
        <v>SubLAPSCE High DesertAverage Event Day (5:00pm-6:00pm)2</v>
      </c>
      <c r="B6339" t="s">
        <v>76</v>
      </c>
      <c r="C6339" t="s">
        <v>119</v>
      </c>
      <c r="D6339" t="s">
        <v>167</v>
      </c>
      <c r="E6339" t="s">
        <v>175</v>
      </c>
      <c r="F6339" s="69" t="s">
        <v>208</v>
      </c>
      <c r="G6339" s="69" t="s">
        <v>208</v>
      </c>
      <c r="H6339" s="69" t="s">
        <v>208</v>
      </c>
      <c r="I6339" s="69" t="s">
        <v>208</v>
      </c>
      <c r="J6339" s="64">
        <v>1</v>
      </c>
    </row>
    <row r="6340" spans="1:10" x14ac:dyDescent="0.25">
      <c r="A6340" s="3" t="str">
        <f t="shared" si="99"/>
        <v>SubLAPSCE High DesertAverage Event Day (5:00pm-6:00pm)3</v>
      </c>
      <c r="B6340" t="s">
        <v>76</v>
      </c>
      <c r="C6340" t="s">
        <v>119</v>
      </c>
      <c r="D6340" t="s">
        <v>167</v>
      </c>
      <c r="E6340" t="s">
        <v>176</v>
      </c>
      <c r="F6340" s="69" t="s">
        <v>208</v>
      </c>
      <c r="G6340" s="69" t="s">
        <v>208</v>
      </c>
      <c r="H6340" s="69" t="s">
        <v>208</v>
      </c>
      <c r="I6340" s="69" t="s">
        <v>208</v>
      </c>
      <c r="J6340" s="64">
        <v>1</v>
      </c>
    </row>
    <row r="6341" spans="1:10" x14ac:dyDescent="0.25">
      <c r="A6341" s="3" t="str">
        <f t="shared" si="99"/>
        <v>SubLAPSCE High DesertAverage Event Day (5:00pm-6:00pm)4</v>
      </c>
      <c r="B6341" t="s">
        <v>76</v>
      </c>
      <c r="C6341" t="s">
        <v>119</v>
      </c>
      <c r="D6341" t="s">
        <v>167</v>
      </c>
      <c r="E6341" t="s">
        <v>177</v>
      </c>
      <c r="F6341" s="69" t="s">
        <v>208</v>
      </c>
      <c r="G6341" s="69" t="s">
        <v>208</v>
      </c>
      <c r="H6341" s="69" t="s">
        <v>208</v>
      </c>
      <c r="I6341" s="69" t="s">
        <v>208</v>
      </c>
      <c r="J6341" s="64">
        <v>1</v>
      </c>
    </row>
    <row r="6342" spans="1:10" x14ac:dyDescent="0.25">
      <c r="A6342" s="3" t="str">
        <f t="shared" si="99"/>
        <v>SubLAPSCE High DesertAverage Event Day (5:00pm-6:00pm)5</v>
      </c>
      <c r="B6342" t="s">
        <v>76</v>
      </c>
      <c r="C6342" t="s">
        <v>119</v>
      </c>
      <c r="D6342" t="s">
        <v>167</v>
      </c>
      <c r="E6342" t="s">
        <v>178</v>
      </c>
      <c r="F6342" s="69" t="s">
        <v>208</v>
      </c>
      <c r="G6342" s="69" t="s">
        <v>208</v>
      </c>
      <c r="H6342" s="69" t="s">
        <v>208</v>
      </c>
      <c r="I6342" s="69" t="s">
        <v>208</v>
      </c>
      <c r="J6342" s="64">
        <v>1</v>
      </c>
    </row>
    <row r="6343" spans="1:10" x14ac:dyDescent="0.25">
      <c r="A6343" s="3" t="str">
        <f t="shared" si="99"/>
        <v>SubLAPSCE High DesertAverage Event Day (5:00pm-6:00pm)6</v>
      </c>
      <c r="B6343" t="s">
        <v>76</v>
      </c>
      <c r="C6343" t="s">
        <v>119</v>
      </c>
      <c r="D6343" t="s">
        <v>167</v>
      </c>
      <c r="E6343" t="s">
        <v>179</v>
      </c>
      <c r="F6343" s="69" t="s">
        <v>208</v>
      </c>
      <c r="G6343" s="69" t="s">
        <v>208</v>
      </c>
      <c r="H6343" s="69" t="s">
        <v>208</v>
      </c>
      <c r="I6343" s="69" t="s">
        <v>208</v>
      </c>
      <c r="J6343" s="64">
        <v>1</v>
      </c>
    </row>
    <row r="6344" spans="1:10" x14ac:dyDescent="0.25">
      <c r="A6344" s="3" t="str">
        <f t="shared" si="99"/>
        <v>SubLAPSCE High DesertAverage Event Day (5:00pm-6:00pm)7</v>
      </c>
      <c r="B6344" t="s">
        <v>76</v>
      </c>
      <c r="C6344" t="s">
        <v>119</v>
      </c>
      <c r="D6344" t="s">
        <v>167</v>
      </c>
      <c r="E6344" t="s">
        <v>180</v>
      </c>
      <c r="F6344" s="69" t="s">
        <v>208</v>
      </c>
      <c r="G6344" s="69" t="s">
        <v>208</v>
      </c>
      <c r="H6344" s="69" t="s">
        <v>208</v>
      </c>
      <c r="I6344" s="69" t="s">
        <v>208</v>
      </c>
      <c r="J6344" s="64">
        <v>1</v>
      </c>
    </row>
    <row r="6345" spans="1:10" x14ac:dyDescent="0.25">
      <c r="A6345" s="3" t="str">
        <f t="shared" si="99"/>
        <v>SubLAPSCE High DesertAverage Event Day (5:00pm-6:00pm)8</v>
      </c>
      <c r="B6345" t="s">
        <v>76</v>
      </c>
      <c r="C6345" t="s">
        <v>119</v>
      </c>
      <c r="D6345" t="s">
        <v>167</v>
      </c>
      <c r="E6345" t="s">
        <v>181</v>
      </c>
      <c r="F6345" s="69" t="s">
        <v>208</v>
      </c>
      <c r="G6345" s="69" t="s">
        <v>208</v>
      </c>
      <c r="H6345" s="69" t="s">
        <v>208</v>
      </c>
      <c r="I6345" s="69" t="s">
        <v>208</v>
      </c>
      <c r="J6345" s="64">
        <v>1</v>
      </c>
    </row>
    <row r="6346" spans="1:10" x14ac:dyDescent="0.25">
      <c r="A6346" s="3" t="str">
        <f t="shared" si="99"/>
        <v>SubLAPSCE High DesertAverage Event Day (5:00pm-6:00pm)9</v>
      </c>
      <c r="B6346" t="s">
        <v>76</v>
      </c>
      <c r="C6346" t="s">
        <v>119</v>
      </c>
      <c r="D6346" t="s">
        <v>167</v>
      </c>
      <c r="E6346" t="s">
        <v>182</v>
      </c>
      <c r="F6346" s="69" t="s">
        <v>208</v>
      </c>
      <c r="G6346" s="69" t="s">
        <v>208</v>
      </c>
      <c r="H6346" s="69" t="s">
        <v>208</v>
      </c>
      <c r="I6346" s="69" t="s">
        <v>208</v>
      </c>
      <c r="J6346" s="64">
        <v>1</v>
      </c>
    </row>
    <row r="6347" spans="1:10" x14ac:dyDescent="0.25">
      <c r="A6347" s="3" t="str">
        <f t="shared" si="99"/>
        <v>SubLAPSCE High DesertAverage Event Day (5:00pm-6:00pm)10</v>
      </c>
      <c r="B6347" t="s">
        <v>76</v>
      </c>
      <c r="C6347" t="s">
        <v>119</v>
      </c>
      <c r="D6347" t="s">
        <v>167</v>
      </c>
      <c r="E6347" t="s">
        <v>183</v>
      </c>
      <c r="F6347" s="69" t="s">
        <v>208</v>
      </c>
      <c r="G6347" s="69" t="s">
        <v>208</v>
      </c>
      <c r="H6347" s="69" t="s">
        <v>208</v>
      </c>
      <c r="I6347" s="69" t="s">
        <v>208</v>
      </c>
      <c r="J6347" s="64">
        <v>1</v>
      </c>
    </row>
    <row r="6348" spans="1:10" x14ac:dyDescent="0.25">
      <c r="A6348" s="3" t="str">
        <f t="shared" si="99"/>
        <v>SubLAPSCE High DesertAverage Event Day (5:00pm-6:00pm)11</v>
      </c>
      <c r="B6348" t="s">
        <v>76</v>
      </c>
      <c r="C6348" t="s">
        <v>119</v>
      </c>
      <c r="D6348" t="s">
        <v>167</v>
      </c>
      <c r="E6348" t="s">
        <v>184</v>
      </c>
      <c r="F6348" s="69" t="s">
        <v>208</v>
      </c>
      <c r="G6348" s="69" t="s">
        <v>208</v>
      </c>
      <c r="H6348" s="69" t="s">
        <v>208</v>
      </c>
      <c r="I6348" s="69" t="s">
        <v>208</v>
      </c>
      <c r="J6348" s="64">
        <v>1</v>
      </c>
    </row>
    <row r="6349" spans="1:10" x14ac:dyDescent="0.25">
      <c r="A6349" s="3" t="str">
        <f t="shared" si="99"/>
        <v>SubLAPSCE High DesertAverage Event Day (5:00pm-6:00pm)12</v>
      </c>
      <c r="B6349" t="s">
        <v>76</v>
      </c>
      <c r="C6349" t="s">
        <v>119</v>
      </c>
      <c r="D6349" t="s">
        <v>167</v>
      </c>
      <c r="E6349" t="s">
        <v>185</v>
      </c>
      <c r="F6349" s="69" t="s">
        <v>208</v>
      </c>
      <c r="G6349" s="69" t="s">
        <v>208</v>
      </c>
      <c r="H6349" s="69" t="s">
        <v>208</v>
      </c>
      <c r="I6349" s="69" t="s">
        <v>208</v>
      </c>
      <c r="J6349" s="64">
        <v>1</v>
      </c>
    </row>
    <row r="6350" spans="1:10" x14ac:dyDescent="0.25">
      <c r="A6350" s="3" t="str">
        <f t="shared" si="99"/>
        <v>SubLAPSCE High DesertAverage Event Day (5:00pm-6:00pm)13</v>
      </c>
      <c r="B6350" t="s">
        <v>76</v>
      </c>
      <c r="C6350" t="s">
        <v>119</v>
      </c>
      <c r="D6350" t="s">
        <v>167</v>
      </c>
      <c r="E6350" t="s">
        <v>186</v>
      </c>
      <c r="F6350" s="69" t="s">
        <v>208</v>
      </c>
      <c r="G6350" s="69" t="s">
        <v>208</v>
      </c>
      <c r="H6350" s="69" t="s">
        <v>208</v>
      </c>
      <c r="I6350" s="69" t="s">
        <v>208</v>
      </c>
      <c r="J6350" s="64">
        <v>1</v>
      </c>
    </row>
    <row r="6351" spans="1:10" x14ac:dyDescent="0.25">
      <c r="A6351" s="3" t="str">
        <f t="shared" si="99"/>
        <v>SubLAPSCE High DesertAverage Event Day (5:00pm-6:00pm)14</v>
      </c>
      <c r="B6351" t="s">
        <v>76</v>
      </c>
      <c r="C6351" t="s">
        <v>119</v>
      </c>
      <c r="D6351" t="s">
        <v>167</v>
      </c>
      <c r="E6351" t="s">
        <v>187</v>
      </c>
      <c r="F6351" s="69" t="s">
        <v>208</v>
      </c>
      <c r="G6351" s="69" t="s">
        <v>208</v>
      </c>
      <c r="H6351" s="69" t="s">
        <v>208</v>
      </c>
      <c r="I6351" s="69" t="s">
        <v>208</v>
      </c>
      <c r="J6351" s="64">
        <v>1</v>
      </c>
    </row>
    <row r="6352" spans="1:10" x14ac:dyDescent="0.25">
      <c r="A6352" s="3" t="str">
        <f t="shared" si="99"/>
        <v>SubLAPSCE High DesertAverage Event Day (5:00pm-6:00pm)15</v>
      </c>
      <c r="B6352" t="s">
        <v>76</v>
      </c>
      <c r="C6352" t="s">
        <v>119</v>
      </c>
      <c r="D6352" t="s">
        <v>167</v>
      </c>
      <c r="E6352" t="s">
        <v>188</v>
      </c>
      <c r="F6352" s="69" t="s">
        <v>208</v>
      </c>
      <c r="G6352" s="69" t="s">
        <v>208</v>
      </c>
      <c r="H6352" s="69" t="s">
        <v>208</v>
      </c>
      <c r="I6352" s="69" t="s">
        <v>208</v>
      </c>
      <c r="J6352" s="64">
        <v>1</v>
      </c>
    </row>
    <row r="6353" spans="1:10" x14ac:dyDescent="0.25">
      <c r="A6353" s="3" t="str">
        <f t="shared" si="99"/>
        <v>SubLAPSCE High DesertAverage Event Day (5:00pm-6:00pm)16</v>
      </c>
      <c r="B6353" t="s">
        <v>76</v>
      </c>
      <c r="C6353" t="s">
        <v>119</v>
      </c>
      <c r="D6353" t="s">
        <v>167</v>
      </c>
      <c r="E6353" t="s">
        <v>189</v>
      </c>
      <c r="F6353" s="69" t="s">
        <v>208</v>
      </c>
      <c r="G6353" s="69" t="s">
        <v>208</v>
      </c>
      <c r="H6353" s="69" t="s">
        <v>208</v>
      </c>
      <c r="I6353" s="69" t="s">
        <v>208</v>
      </c>
      <c r="J6353" s="64">
        <v>1</v>
      </c>
    </row>
    <row r="6354" spans="1:10" x14ac:dyDescent="0.25">
      <c r="A6354" s="3" t="str">
        <f t="shared" si="99"/>
        <v>SubLAPSCE High DesertAverage Event Day (5:00pm-6:00pm)17</v>
      </c>
      <c r="B6354" t="s">
        <v>76</v>
      </c>
      <c r="C6354" t="s">
        <v>119</v>
      </c>
      <c r="D6354" t="s">
        <v>167</v>
      </c>
      <c r="E6354" t="s">
        <v>190</v>
      </c>
      <c r="F6354" s="69" t="s">
        <v>208</v>
      </c>
      <c r="G6354" s="69" t="s">
        <v>208</v>
      </c>
      <c r="H6354" s="69" t="s">
        <v>208</v>
      </c>
      <c r="I6354" s="69" t="s">
        <v>208</v>
      </c>
      <c r="J6354" s="64">
        <v>1</v>
      </c>
    </row>
    <row r="6355" spans="1:10" x14ac:dyDescent="0.25">
      <c r="A6355" s="3" t="str">
        <f t="shared" si="99"/>
        <v>SubLAPSCE High DesertAverage Event Day (5:00pm-6:00pm)18</v>
      </c>
      <c r="B6355" t="s">
        <v>76</v>
      </c>
      <c r="C6355" t="s">
        <v>119</v>
      </c>
      <c r="D6355" t="s">
        <v>167</v>
      </c>
      <c r="E6355" t="s">
        <v>191</v>
      </c>
      <c r="F6355" s="69" t="s">
        <v>208</v>
      </c>
      <c r="G6355" s="69" t="s">
        <v>208</v>
      </c>
      <c r="H6355" s="69" t="s">
        <v>208</v>
      </c>
      <c r="I6355" s="69" t="s">
        <v>208</v>
      </c>
      <c r="J6355" s="64">
        <v>1</v>
      </c>
    </row>
    <row r="6356" spans="1:10" x14ac:dyDescent="0.25">
      <c r="A6356" s="3" t="str">
        <f t="shared" si="99"/>
        <v>SubLAPSCE High DesertAverage Event Day (5:00pm-6:00pm)19</v>
      </c>
      <c r="B6356" t="s">
        <v>76</v>
      </c>
      <c r="C6356" t="s">
        <v>119</v>
      </c>
      <c r="D6356" t="s">
        <v>167</v>
      </c>
      <c r="E6356" t="s">
        <v>192</v>
      </c>
      <c r="F6356" s="69" t="s">
        <v>208</v>
      </c>
      <c r="G6356" s="69" t="s">
        <v>208</v>
      </c>
      <c r="H6356" s="69" t="s">
        <v>208</v>
      </c>
      <c r="I6356" s="69" t="s">
        <v>208</v>
      </c>
      <c r="J6356" s="64">
        <v>1</v>
      </c>
    </row>
    <row r="6357" spans="1:10" x14ac:dyDescent="0.25">
      <c r="A6357" s="3" t="str">
        <f t="shared" si="99"/>
        <v>SubLAPSCE High DesertAverage Event Day (5:00pm-6:00pm)20</v>
      </c>
      <c r="B6357" t="s">
        <v>76</v>
      </c>
      <c r="C6357" t="s">
        <v>119</v>
      </c>
      <c r="D6357" t="s">
        <v>167</v>
      </c>
      <c r="E6357" t="s">
        <v>193</v>
      </c>
      <c r="F6357" s="69" t="s">
        <v>208</v>
      </c>
      <c r="G6357" s="69" t="s">
        <v>208</v>
      </c>
      <c r="H6357" s="69" t="s">
        <v>208</v>
      </c>
      <c r="I6357" s="69" t="s">
        <v>208</v>
      </c>
      <c r="J6357" s="64">
        <v>1</v>
      </c>
    </row>
    <row r="6358" spans="1:10" x14ac:dyDescent="0.25">
      <c r="A6358" s="3" t="str">
        <f t="shared" si="99"/>
        <v>SubLAPSCE High DesertAverage Event Day (5:00pm-6:00pm)21</v>
      </c>
      <c r="B6358" t="s">
        <v>76</v>
      </c>
      <c r="C6358" t="s">
        <v>119</v>
      </c>
      <c r="D6358" t="s">
        <v>167</v>
      </c>
      <c r="E6358" t="s">
        <v>194</v>
      </c>
      <c r="F6358" s="69" t="s">
        <v>208</v>
      </c>
      <c r="G6358" s="69" t="s">
        <v>208</v>
      </c>
      <c r="H6358" s="69" t="s">
        <v>208</v>
      </c>
      <c r="I6358" s="69" t="s">
        <v>208</v>
      </c>
      <c r="J6358" s="64">
        <v>1</v>
      </c>
    </row>
    <row r="6359" spans="1:10" x14ac:dyDescent="0.25">
      <c r="A6359" s="3" t="str">
        <f t="shared" si="99"/>
        <v>SubLAPSCE High DesertAverage Event Day (5:00pm-6:00pm)22</v>
      </c>
      <c r="B6359" t="s">
        <v>76</v>
      </c>
      <c r="C6359" t="s">
        <v>119</v>
      </c>
      <c r="D6359" t="s">
        <v>167</v>
      </c>
      <c r="E6359" t="s">
        <v>195</v>
      </c>
      <c r="F6359" s="69" t="s">
        <v>208</v>
      </c>
      <c r="G6359" s="69" t="s">
        <v>208</v>
      </c>
      <c r="H6359" s="69" t="s">
        <v>208</v>
      </c>
      <c r="I6359" s="69" t="s">
        <v>208</v>
      </c>
      <c r="J6359" s="64">
        <v>1</v>
      </c>
    </row>
    <row r="6360" spans="1:10" x14ac:dyDescent="0.25">
      <c r="A6360" s="3" t="str">
        <f t="shared" si="99"/>
        <v>SubLAPSCE High DesertAverage Event Day (5:00pm-6:00pm)23</v>
      </c>
      <c r="B6360" t="s">
        <v>76</v>
      </c>
      <c r="C6360" t="s">
        <v>119</v>
      </c>
      <c r="D6360" t="s">
        <v>167</v>
      </c>
      <c r="E6360" t="s">
        <v>196</v>
      </c>
      <c r="F6360" s="69" t="s">
        <v>208</v>
      </c>
      <c r="G6360" s="69" t="s">
        <v>208</v>
      </c>
      <c r="H6360" s="69" t="s">
        <v>208</v>
      </c>
      <c r="I6360" s="69" t="s">
        <v>208</v>
      </c>
      <c r="J6360" s="64">
        <v>1</v>
      </c>
    </row>
    <row r="6361" spans="1:10" x14ac:dyDescent="0.25">
      <c r="A6361" s="3" t="str">
        <f t="shared" si="99"/>
        <v>SubLAPSCE High DesertAverage Event Day (5:00pm-6:00pm)24</v>
      </c>
      <c r="B6361" t="s">
        <v>76</v>
      </c>
      <c r="C6361" t="s">
        <v>119</v>
      </c>
      <c r="D6361" t="s">
        <v>167</v>
      </c>
      <c r="E6361" t="s">
        <v>197</v>
      </c>
      <c r="F6361" s="69" t="s">
        <v>208</v>
      </c>
      <c r="G6361" s="69" t="s">
        <v>208</v>
      </c>
      <c r="H6361" s="69" t="s">
        <v>208</v>
      </c>
      <c r="I6361" s="69" t="s">
        <v>208</v>
      </c>
      <c r="J6361" s="64">
        <v>1</v>
      </c>
    </row>
    <row r="6362" spans="1:10" x14ac:dyDescent="0.25">
      <c r="A6362" s="3" t="str">
        <f t="shared" si="99"/>
        <v>SubLAPSCE Low Desert10/14/2020 (6:00pm-7:00pm)1</v>
      </c>
      <c r="B6362" t="s">
        <v>76</v>
      </c>
      <c r="C6362" t="s">
        <v>120</v>
      </c>
      <c r="D6362" t="s">
        <v>168</v>
      </c>
      <c r="E6362" t="s">
        <v>174</v>
      </c>
      <c r="F6362" s="69" t="s">
        <v>208</v>
      </c>
      <c r="G6362" s="69" t="s">
        <v>208</v>
      </c>
      <c r="H6362" s="69" t="s">
        <v>208</v>
      </c>
      <c r="I6362" s="69" t="s">
        <v>208</v>
      </c>
      <c r="J6362" s="64">
        <v>1</v>
      </c>
    </row>
    <row r="6363" spans="1:10" x14ac:dyDescent="0.25">
      <c r="A6363" s="3" t="str">
        <f t="shared" si="99"/>
        <v>SubLAPSCE Low Desert10/14/2020 (6:00pm-7:00pm)2</v>
      </c>
      <c r="B6363" t="s">
        <v>76</v>
      </c>
      <c r="C6363" t="s">
        <v>120</v>
      </c>
      <c r="D6363" t="s">
        <v>168</v>
      </c>
      <c r="E6363" t="s">
        <v>175</v>
      </c>
      <c r="F6363" s="69" t="s">
        <v>208</v>
      </c>
      <c r="G6363" s="69" t="s">
        <v>208</v>
      </c>
      <c r="H6363" s="69" t="s">
        <v>208</v>
      </c>
      <c r="I6363" s="69" t="s">
        <v>208</v>
      </c>
      <c r="J6363" s="64">
        <v>1</v>
      </c>
    </row>
    <row r="6364" spans="1:10" x14ac:dyDescent="0.25">
      <c r="A6364" s="3" t="str">
        <f t="shared" si="99"/>
        <v>SubLAPSCE Low Desert10/14/2020 (6:00pm-7:00pm)3</v>
      </c>
      <c r="B6364" t="s">
        <v>76</v>
      </c>
      <c r="C6364" t="s">
        <v>120</v>
      </c>
      <c r="D6364" t="s">
        <v>168</v>
      </c>
      <c r="E6364" t="s">
        <v>176</v>
      </c>
      <c r="F6364" s="69" t="s">
        <v>208</v>
      </c>
      <c r="G6364" s="69" t="s">
        <v>208</v>
      </c>
      <c r="H6364" s="69" t="s">
        <v>208</v>
      </c>
      <c r="I6364" s="69" t="s">
        <v>208</v>
      </c>
      <c r="J6364" s="64">
        <v>1</v>
      </c>
    </row>
    <row r="6365" spans="1:10" x14ac:dyDescent="0.25">
      <c r="A6365" s="3" t="str">
        <f t="shared" si="99"/>
        <v>SubLAPSCE Low Desert10/14/2020 (6:00pm-7:00pm)4</v>
      </c>
      <c r="B6365" t="s">
        <v>76</v>
      </c>
      <c r="C6365" t="s">
        <v>120</v>
      </c>
      <c r="D6365" t="s">
        <v>168</v>
      </c>
      <c r="E6365" t="s">
        <v>177</v>
      </c>
      <c r="F6365" s="69" t="s">
        <v>208</v>
      </c>
      <c r="G6365" s="69" t="s">
        <v>208</v>
      </c>
      <c r="H6365" s="69" t="s">
        <v>208</v>
      </c>
      <c r="I6365" s="69" t="s">
        <v>208</v>
      </c>
      <c r="J6365" s="64">
        <v>1</v>
      </c>
    </row>
    <row r="6366" spans="1:10" x14ac:dyDescent="0.25">
      <c r="A6366" s="3" t="str">
        <f t="shared" si="99"/>
        <v>SubLAPSCE Low Desert10/14/2020 (6:00pm-7:00pm)5</v>
      </c>
      <c r="B6366" t="s">
        <v>76</v>
      </c>
      <c r="C6366" t="s">
        <v>120</v>
      </c>
      <c r="D6366" t="s">
        <v>168</v>
      </c>
      <c r="E6366" t="s">
        <v>178</v>
      </c>
      <c r="F6366" s="69" t="s">
        <v>208</v>
      </c>
      <c r="G6366" s="69" t="s">
        <v>208</v>
      </c>
      <c r="H6366" s="69" t="s">
        <v>208</v>
      </c>
      <c r="I6366" s="69" t="s">
        <v>208</v>
      </c>
      <c r="J6366" s="64">
        <v>1</v>
      </c>
    </row>
    <row r="6367" spans="1:10" x14ac:dyDescent="0.25">
      <c r="A6367" s="3" t="str">
        <f t="shared" si="99"/>
        <v>SubLAPSCE Low Desert10/14/2020 (6:00pm-7:00pm)6</v>
      </c>
      <c r="B6367" t="s">
        <v>76</v>
      </c>
      <c r="C6367" t="s">
        <v>120</v>
      </c>
      <c r="D6367" t="s">
        <v>168</v>
      </c>
      <c r="E6367" t="s">
        <v>179</v>
      </c>
      <c r="F6367" s="69" t="s">
        <v>208</v>
      </c>
      <c r="G6367" s="69" t="s">
        <v>208</v>
      </c>
      <c r="H6367" s="69" t="s">
        <v>208</v>
      </c>
      <c r="I6367" s="69" t="s">
        <v>208</v>
      </c>
      <c r="J6367" s="64">
        <v>1</v>
      </c>
    </row>
    <row r="6368" spans="1:10" x14ac:dyDescent="0.25">
      <c r="A6368" s="3" t="str">
        <f t="shared" si="99"/>
        <v>SubLAPSCE Low Desert10/14/2020 (6:00pm-7:00pm)7</v>
      </c>
      <c r="B6368" t="s">
        <v>76</v>
      </c>
      <c r="C6368" t="s">
        <v>120</v>
      </c>
      <c r="D6368" t="s">
        <v>168</v>
      </c>
      <c r="E6368" t="s">
        <v>180</v>
      </c>
      <c r="F6368" s="69" t="s">
        <v>208</v>
      </c>
      <c r="G6368" s="69" t="s">
        <v>208</v>
      </c>
      <c r="H6368" s="69" t="s">
        <v>208</v>
      </c>
      <c r="I6368" s="69" t="s">
        <v>208</v>
      </c>
      <c r="J6368" s="64">
        <v>1</v>
      </c>
    </row>
    <row r="6369" spans="1:10" x14ac:dyDescent="0.25">
      <c r="A6369" s="3" t="str">
        <f t="shared" si="99"/>
        <v>SubLAPSCE Low Desert10/14/2020 (6:00pm-7:00pm)8</v>
      </c>
      <c r="B6369" t="s">
        <v>76</v>
      </c>
      <c r="C6369" t="s">
        <v>120</v>
      </c>
      <c r="D6369" t="s">
        <v>168</v>
      </c>
      <c r="E6369" t="s">
        <v>181</v>
      </c>
      <c r="F6369" s="69" t="s">
        <v>208</v>
      </c>
      <c r="G6369" s="69" t="s">
        <v>208</v>
      </c>
      <c r="H6369" s="69" t="s">
        <v>208</v>
      </c>
      <c r="I6369" s="69" t="s">
        <v>208</v>
      </c>
      <c r="J6369" s="64">
        <v>1</v>
      </c>
    </row>
    <row r="6370" spans="1:10" x14ac:dyDescent="0.25">
      <c r="A6370" s="3" t="str">
        <f t="shared" si="99"/>
        <v>SubLAPSCE Low Desert10/14/2020 (6:00pm-7:00pm)9</v>
      </c>
      <c r="B6370" t="s">
        <v>76</v>
      </c>
      <c r="C6370" t="s">
        <v>120</v>
      </c>
      <c r="D6370" t="s">
        <v>168</v>
      </c>
      <c r="E6370" t="s">
        <v>182</v>
      </c>
      <c r="F6370" s="69" t="s">
        <v>208</v>
      </c>
      <c r="G6370" s="69" t="s">
        <v>208</v>
      </c>
      <c r="H6370" s="69" t="s">
        <v>208</v>
      </c>
      <c r="I6370" s="69" t="s">
        <v>208</v>
      </c>
      <c r="J6370" s="64">
        <v>1</v>
      </c>
    </row>
    <row r="6371" spans="1:10" x14ac:dyDescent="0.25">
      <c r="A6371" s="3" t="str">
        <f t="shared" si="99"/>
        <v>SubLAPSCE Low Desert10/14/2020 (6:00pm-7:00pm)10</v>
      </c>
      <c r="B6371" t="s">
        <v>76</v>
      </c>
      <c r="C6371" t="s">
        <v>120</v>
      </c>
      <c r="D6371" t="s">
        <v>168</v>
      </c>
      <c r="E6371" t="s">
        <v>183</v>
      </c>
      <c r="F6371" s="69" t="s">
        <v>208</v>
      </c>
      <c r="G6371" s="69" t="s">
        <v>208</v>
      </c>
      <c r="H6371" s="69" t="s">
        <v>208</v>
      </c>
      <c r="I6371" s="69" t="s">
        <v>208</v>
      </c>
      <c r="J6371" s="64">
        <v>1</v>
      </c>
    </row>
    <row r="6372" spans="1:10" x14ac:dyDescent="0.25">
      <c r="A6372" s="3" t="str">
        <f t="shared" si="99"/>
        <v>SubLAPSCE Low Desert10/14/2020 (6:00pm-7:00pm)11</v>
      </c>
      <c r="B6372" t="s">
        <v>76</v>
      </c>
      <c r="C6372" t="s">
        <v>120</v>
      </c>
      <c r="D6372" t="s">
        <v>168</v>
      </c>
      <c r="E6372" t="s">
        <v>184</v>
      </c>
      <c r="F6372" s="69" t="s">
        <v>208</v>
      </c>
      <c r="G6372" s="69" t="s">
        <v>208</v>
      </c>
      <c r="H6372" s="69" t="s">
        <v>208</v>
      </c>
      <c r="I6372" s="69" t="s">
        <v>208</v>
      </c>
      <c r="J6372" s="64">
        <v>1</v>
      </c>
    </row>
    <row r="6373" spans="1:10" x14ac:dyDescent="0.25">
      <c r="A6373" s="3" t="str">
        <f t="shared" si="99"/>
        <v>SubLAPSCE Low Desert10/14/2020 (6:00pm-7:00pm)12</v>
      </c>
      <c r="B6373" t="s">
        <v>76</v>
      </c>
      <c r="C6373" t="s">
        <v>120</v>
      </c>
      <c r="D6373" t="s">
        <v>168</v>
      </c>
      <c r="E6373" t="s">
        <v>185</v>
      </c>
      <c r="F6373" s="69" t="s">
        <v>208</v>
      </c>
      <c r="G6373" s="69" t="s">
        <v>208</v>
      </c>
      <c r="H6373" s="69" t="s">
        <v>208</v>
      </c>
      <c r="I6373" s="69" t="s">
        <v>208</v>
      </c>
      <c r="J6373" s="64">
        <v>1</v>
      </c>
    </row>
    <row r="6374" spans="1:10" x14ac:dyDescent="0.25">
      <c r="A6374" s="3" t="str">
        <f t="shared" si="99"/>
        <v>SubLAPSCE Low Desert10/14/2020 (6:00pm-7:00pm)13</v>
      </c>
      <c r="B6374" t="s">
        <v>76</v>
      </c>
      <c r="C6374" t="s">
        <v>120</v>
      </c>
      <c r="D6374" t="s">
        <v>168</v>
      </c>
      <c r="E6374" t="s">
        <v>186</v>
      </c>
      <c r="F6374" s="69" t="s">
        <v>208</v>
      </c>
      <c r="G6374" s="69" t="s">
        <v>208</v>
      </c>
      <c r="H6374" s="69" t="s">
        <v>208</v>
      </c>
      <c r="I6374" s="69" t="s">
        <v>208</v>
      </c>
      <c r="J6374" s="64">
        <v>1</v>
      </c>
    </row>
    <row r="6375" spans="1:10" x14ac:dyDescent="0.25">
      <c r="A6375" s="3" t="str">
        <f t="shared" si="99"/>
        <v>SubLAPSCE Low Desert10/14/2020 (6:00pm-7:00pm)14</v>
      </c>
      <c r="B6375" t="s">
        <v>76</v>
      </c>
      <c r="C6375" t="s">
        <v>120</v>
      </c>
      <c r="D6375" t="s">
        <v>168</v>
      </c>
      <c r="E6375" t="s">
        <v>187</v>
      </c>
      <c r="F6375" s="69" t="s">
        <v>208</v>
      </c>
      <c r="G6375" s="69" t="s">
        <v>208</v>
      </c>
      <c r="H6375" s="69" t="s">
        <v>208</v>
      </c>
      <c r="I6375" s="69" t="s">
        <v>208</v>
      </c>
      <c r="J6375" s="64">
        <v>1</v>
      </c>
    </row>
    <row r="6376" spans="1:10" x14ac:dyDescent="0.25">
      <c r="A6376" s="3" t="str">
        <f t="shared" si="99"/>
        <v>SubLAPSCE Low Desert10/14/2020 (6:00pm-7:00pm)15</v>
      </c>
      <c r="B6376" t="s">
        <v>76</v>
      </c>
      <c r="C6376" t="s">
        <v>120</v>
      </c>
      <c r="D6376" t="s">
        <v>168</v>
      </c>
      <c r="E6376" t="s">
        <v>188</v>
      </c>
      <c r="F6376" s="69" t="s">
        <v>208</v>
      </c>
      <c r="G6376" s="69" t="s">
        <v>208</v>
      </c>
      <c r="H6376" s="69" t="s">
        <v>208</v>
      </c>
      <c r="I6376" s="69" t="s">
        <v>208</v>
      </c>
      <c r="J6376" s="64">
        <v>1</v>
      </c>
    </row>
    <row r="6377" spans="1:10" x14ac:dyDescent="0.25">
      <c r="A6377" s="3" t="str">
        <f t="shared" si="99"/>
        <v>SubLAPSCE Low Desert10/14/2020 (6:00pm-7:00pm)16</v>
      </c>
      <c r="B6377" t="s">
        <v>76</v>
      </c>
      <c r="C6377" t="s">
        <v>120</v>
      </c>
      <c r="D6377" t="s">
        <v>168</v>
      </c>
      <c r="E6377" t="s">
        <v>189</v>
      </c>
      <c r="F6377" s="69" t="s">
        <v>208</v>
      </c>
      <c r="G6377" s="69" t="s">
        <v>208</v>
      </c>
      <c r="H6377" s="69" t="s">
        <v>208</v>
      </c>
      <c r="I6377" s="69" t="s">
        <v>208</v>
      </c>
      <c r="J6377" s="64">
        <v>1</v>
      </c>
    </row>
    <row r="6378" spans="1:10" x14ac:dyDescent="0.25">
      <c r="A6378" s="3" t="str">
        <f t="shared" si="99"/>
        <v>SubLAPSCE Low Desert10/14/2020 (6:00pm-7:00pm)17</v>
      </c>
      <c r="B6378" t="s">
        <v>76</v>
      </c>
      <c r="C6378" t="s">
        <v>120</v>
      </c>
      <c r="D6378" t="s">
        <v>168</v>
      </c>
      <c r="E6378" t="s">
        <v>190</v>
      </c>
      <c r="F6378" s="69" t="s">
        <v>208</v>
      </c>
      <c r="G6378" s="69" t="s">
        <v>208</v>
      </c>
      <c r="H6378" s="69" t="s">
        <v>208</v>
      </c>
      <c r="I6378" s="69" t="s">
        <v>208</v>
      </c>
      <c r="J6378" s="64">
        <v>1</v>
      </c>
    </row>
    <row r="6379" spans="1:10" x14ac:dyDescent="0.25">
      <c r="A6379" s="3" t="str">
        <f t="shared" si="99"/>
        <v>SubLAPSCE Low Desert10/14/2020 (6:00pm-7:00pm)18</v>
      </c>
      <c r="B6379" t="s">
        <v>76</v>
      </c>
      <c r="C6379" t="s">
        <v>120</v>
      </c>
      <c r="D6379" t="s">
        <v>168</v>
      </c>
      <c r="E6379" t="s">
        <v>191</v>
      </c>
      <c r="F6379" s="69" t="s">
        <v>208</v>
      </c>
      <c r="G6379" s="69" t="s">
        <v>208</v>
      </c>
      <c r="H6379" s="69" t="s">
        <v>208</v>
      </c>
      <c r="I6379" s="69" t="s">
        <v>208</v>
      </c>
      <c r="J6379" s="64">
        <v>1</v>
      </c>
    </row>
    <row r="6380" spans="1:10" x14ac:dyDescent="0.25">
      <c r="A6380" s="3" t="str">
        <f t="shared" si="99"/>
        <v>SubLAPSCE Low Desert10/14/2020 (6:00pm-7:00pm)19</v>
      </c>
      <c r="B6380" t="s">
        <v>76</v>
      </c>
      <c r="C6380" t="s">
        <v>120</v>
      </c>
      <c r="D6380" t="s">
        <v>168</v>
      </c>
      <c r="E6380" t="s">
        <v>192</v>
      </c>
      <c r="F6380" s="69" t="s">
        <v>208</v>
      </c>
      <c r="G6380" s="69" t="s">
        <v>208</v>
      </c>
      <c r="H6380" s="69" t="s">
        <v>208</v>
      </c>
      <c r="I6380" s="69" t="s">
        <v>208</v>
      </c>
      <c r="J6380" s="64">
        <v>1</v>
      </c>
    </row>
    <row r="6381" spans="1:10" x14ac:dyDescent="0.25">
      <c r="A6381" s="3" t="str">
        <f t="shared" si="99"/>
        <v>SubLAPSCE Low Desert10/14/2020 (6:00pm-7:00pm)20</v>
      </c>
      <c r="B6381" t="s">
        <v>76</v>
      </c>
      <c r="C6381" t="s">
        <v>120</v>
      </c>
      <c r="D6381" t="s">
        <v>168</v>
      </c>
      <c r="E6381" t="s">
        <v>193</v>
      </c>
      <c r="F6381" s="69" t="s">
        <v>208</v>
      </c>
      <c r="G6381" s="69" t="s">
        <v>208</v>
      </c>
      <c r="H6381" s="69" t="s">
        <v>208</v>
      </c>
      <c r="I6381" s="69" t="s">
        <v>208</v>
      </c>
      <c r="J6381" s="64">
        <v>1</v>
      </c>
    </row>
    <row r="6382" spans="1:10" x14ac:dyDescent="0.25">
      <c r="A6382" s="3" t="str">
        <f t="shared" si="99"/>
        <v>SubLAPSCE Low Desert10/14/2020 (6:00pm-7:00pm)21</v>
      </c>
      <c r="B6382" t="s">
        <v>76</v>
      </c>
      <c r="C6382" t="s">
        <v>120</v>
      </c>
      <c r="D6382" t="s">
        <v>168</v>
      </c>
      <c r="E6382" t="s">
        <v>194</v>
      </c>
      <c r="F6382" s="69" t="s">
        <v>208</v>
      </c>
      <c r="G6382" s="69" t="s">
        <v>208</v>
      </c>
      <c r="H6382" s="69" t="s">
        <v>208</v>
      </c>
      <c r="I6382" s="69" t="s">
        <v>208</v>
      </c>
      <c r="J6382" s="64">
        <v>1</v>
      </c>
    </row>
    <row r="6383" spans="1:10" x14ac:dyDescent="0.25">
      <c r="A6383" s="3" t="str">
        <f t="shared" si="99"/>
        <v>SubLAPSCE Low Desert10/14/2020 (6:00pm-7:00pm)22</v>
      </c>
      <c r="B6383" t="s">
        <v>76</v>
      </c>
      <c r="C6383" t="s">
        <v>120</v>
      </c>
      <c r="D6383" t="s">
        <v>168</v>
      </c>
      <c r="E6383" t="s">
        <v>195</v>
      </c>
      <c r="F6383" s="69" t="s">
        <v>208</v>
      </c>
      <c r="G6383" s="69" t="s">
        <v>208</v>
      </c>
      <c r="H6383" s="69" t="s">
        <v>208</v>
      </c>
      <c r="I6383" s="69" t="s">
        <v>208</v>
      </c>
      <c r="J6383" s="64">
        <v>1</v>
      </c>
    </row>
    <row r="6384" spans="1:10" x14ac:dyDescent="0.25">
      <c r="A6384" s="3" t="str">
        <f t="shared" si="99"/>
        <v>SubLAPSCE Low Desert10/14/2020 (6:00pm-7:00pm)23</v>
      </c>
      <c r="B6384" t="s">
        <v>76</v>
      </c>
      <c r="C6384" t="s">
        <v>120</v>
      </c>
      <c r="D6384" t="s">
        <v>168</v>
      </c>
      <c r="E6384" t="s">
        <v>196</v>
      </c>
      <c r="F6384" s="69" t="s">
        <v>208</v>
      </c>
      <c r="G6384" s="69" t="s">
        <v>208</v>
      </c>
      <c r="H6384" s="69" t="s">
        <v>208</v>
      </c>
      <c r="I6384" s="69" t="s">
        <v>208</v>
      </c>
      <c r="J6384" s="64">
        <v>1</v>
      </c>
    </row>
    <row r="6385" spans="1:10" x14ac:dyDescent="0.25">
      <c r="A6385" s="3" t="str">
        <f t="shared" si="99"/>
        <v>SubLAPSCE Low Desert10/14/2020 (6:00pm-7:00pm)24</v>
      </c>
      <c r="B6385" t="s">
        <v>76</v>
      </c>
      <c r="C6385" t="s">
        <v>120</v>
      </c>
      <c r="D6385" t="s">
        <v>168</v>
      </c>
      <c r="E6385" t="s">
        <v>197</v>
      </c>
      <c r="F6385" s="69" t="s">
        <v>208</v>
      </c>
      <c r="G6385" s="69" t="s">
        <v>208</v>
      </c>
      <c r="H6385" s="69" t="s">
        <v>208</v>
      </c>
      <c r="I6385" s="69" t="s">
        <v>208</v>
      </c>
      <c r="J6385" s="64">
        <v>1</v>
      </c>
    </row>
    <row r="6386" spans="1:10" x14ac:dyDescent="0.25">
      <c r="A6386" s="3" t="str">
        <f t="shared" si="99"/>
        <v>SubLAPSCE Low Desert10/15/2020 (6:00pm-7:00pm)1</v>
      </c>
      <c r="B6386" t="s">
        <v>76</v>
      </c>
      <c r="C6386" t="s">
        <v>120</v>
      </c>
      <c r="D6386" t="s">
        <v>169</v>
      </c>
      <c r="E6386" t="s">
        <v>174</v>
      </c>
      <c r="F6386" s="69" t="s">
        <v>208</v>
      </c>
      <c r="G6386" s="69" t="s">
        <v>208</v>
      </c>
      <c r="H6386" s="69" t="s">
        <v>208</v>
      </c>
      <c r="I6386" s="69" t="s">
        <v>208</v>
      </c>
      <c r="J6386" s="64">
        <v>1</v>
      </c>
    </row>
    <row r="6387" spans="1:10" x14ac:dyDescent="0.25">
      <c r="A6387" s="3" t="str">
        <f t="shared" si="99"/>
        <v>SubLAPSCE Low Desert10/15/2020 (6:00pm-7:00pm)2</v>
      </c>
      <c r="B6387" t="s">
        <v>76</v>
      </c>
      <c r="C6387" t="s">
        <v>120</v>
      </c>
      <c r="D6387" t="s">
        <v>169</v>
      </c>
      <c r="E6387" t="s">
        <v>175</v>
      </c>
      <c r="F6387" s="69" t="s">
        <v>208</v>
      </c>
      <c r="G6387" s="69" t="s">
        <v>208</v>
      </c>
      <c r="H6387" s="69" t="s">
        <v>208</v>
      </c>
      <c r="I6387" s="69" t="s">
        <v>208</v>
      </c>
      <c r="J6387" s="64">
        <v>1</v>
      </c>
    </row>
    <row r="6388" spans="1:10" x14ac:dyDescent="0.25">
      <c r="A6388" s="3" t="str">
        <f t="shared" si="99"/>
        <v>SubLAPSCE Low Desert10/15/2020 (6:00pm-7:00pm)3</v>
      </c>
      <c r="B6388" t="s">
        <v>76</v>
      </c>
      <c r="C6388" t="s">
        <v>120</v>
      </c>
      <c r="D6388" t="s">
        <v>169</v>
      </c>
      <c r="E6388" t="s">
        <v>176</v>
      </c>
      <c r="F6388" s="69" t="s">
        <v>208</v>
      </c>
      <c r="G6388" s="69" t="s">
        <v>208</v>
      </c>
      <c r="H6388" s="69" t="s">
        <v>208</v>
      </c>
      <c r="I6388" s="69" t="s">
        <v>208</v>
      </c>
      <c r="J6388" s="64">
        <v>1</v>
      </c>
    </row>
    <row r="6389" spans="1:10" x14ac:dyDescent="0.25">
      <c r="A6389" s="3" t="str">
        <f t="shared" si="99"/>
        <v>SubLAPSCE Low Desert10/15/2020 (6:00pm-7:00pm)4</v>
      </c>
      <c r="B6389" t="s">
        <v>76</v>
      </c>
      <c r="C6389" t="s">
        <v>120</v>
      </c>
      <c r="D6389" t="s">
        <v>169</v>
      </c>
      <c r="E6389" t="s">
        <v>177</v>
      </c>
      <c r="F6389" s="69" t="s">
        <v>208</v>
      </c>
      <c r="G6389" s="69" t="s">
        <v>208</v>
      </c>
      <c r="H6389" s="69" t="s">
        <v>208</v>
      </c>
      <c r="I6389" s="69" t="s">
        <v>208</v>
      </c>
      <c r="J6389" s="64">
        <v>1</v>
      </c>
    </row>
    <row r="6390" spans="1:10" x14ac:dyDescent="0.25">
      <c r="A6390" s="3" t="str">
        <f t="shared" si="99"/>
        <v>SubLAPSCE Low Desert10/15/2020 (6:00pm-7:00pm)5</v>
      </c>
      <c r="B6390" t="s">
        <v>76</v>
      </c>
      <c r="C6390" t="s">
        <v>120</v>
      </c>
      <c r="D6390" t="s">
        <v>169</v>
      </c>
      <c r="E6390" t="s">
        <v>178</v>
      </c>
      <c r="F6390" s="69" t="s">
        <v>208</v>
      </c>
      <c r="G6390" s="69" t="s">
        <v>208</v>
      </c>
      <c r="H6390" s="69" t="s">
        <v>208</v>
      </c>
      <c r="I6390" s="69" t="s">
        <v>208</v>
      </c>
      <c r="J6390" s="64">
        <v>1</v>
      </c>
    </row>
    <row r="6391" spans="1:10" x14ac:dyDescent="0.25">
      <c r="A6391" s="3" t="str">
        <f t="shared" si="99"/>
        <v>SubLAPSCE Low Desert10/15/2020 (6:00pm-7:00pm)6</v>
      </c>
      <c r="B6391" t="s">
        <v>76</v>
      </c>
      <c r="C6391" t="s">
        <v>120</v>
      </c>
      <c r="D6391" t="s">
        <v>169</v>
      </c>
      <c r="E6391" t="s">
        <v>179</v>
      </c>
      <c r="F6391" s="69" t="s">
        <v>208</v>
      </c>
      <c r="G6391" s="69" t="s">
        <v>208</v>
      </c>
      <c r="H6391" s="69" t="s">
        <v>208</v>
      </c>
      <c r="I6391" s="69" t="s">
        <v>208</v>
      </c>
      <c r="J6391" s="64">
        <v>1</v>
      </c>
    </row>
    <row r="6392" spans="1:10" x14ac:dyDescent="0.25">
      <c r="A6392" s="3" t="str">
        <f t="shared" si="99"/>
        <v>SubLAPSCE Low Desert10/15/2020 (6:00pm-7:00pm)7</v>
      </c>
      <c r="B6392" t="s">
        <v>76</v>
      </c>
      <c r="C6392" t="s">
        <v>120</v>
      </c>
      <c r="D6392" t="s">
        <v>169</v>
      </c>
      <c r="E6392" t="s">
        <v>180</v>
      </c>
      <c r="F6392" s="69" t="s">
        <v>208</v>
      </c>
      <c r="G6392" s="69" t="s">
        <v>208</v>
      </c>
      <c r="H6392" s="69" t="s">
        <v>208</v>
      </c>
      <c r="I6392" s="69" t="s">
        <v>208</v>
      </c>
      <c r="J6392" s="64">
        <v>1</v>
      </c>
    </row>
    <row r="6393" spans="1:10" x14ac:dyDescent="0.25">
      <c r="A6393" s="3" t="str">
        <f t="shared" si="99"/>
        <v>SubLAPSCE Low Desert10/15/2020 (6:00pm-7:00pm)8</v>
      </c>
      <c r="B6393" t="s">
        <v>76</v>
      </c>
      <c r="C6393" t="s">
        <v>120</v>
      </c>
      <c r="D6393" t="s">
        <v>169</v>
      </c>
      <c r="E6393" t="s">
        <v>181</v>
      </c>
      <c r="F6393" s="69" t="s">
        <v>208</v>
      </c>
      <c r="G6393" s="69" t="s">
        <v>208</v>
      </c>
      <c r="H6393" s="69" t="s">
        <v>208</v>
      </c>
      <c r="I6393" s="69" t="s">
        <v>208</v>
      </c>
      <c r="J6393" s="64">
        <v>1</v>
      </c>
    </row>
    <row r="6394" spans="1:10" x14ac:dyDescent="0.25">
      <c r="A6394" s="3" t="str">
        <f t="shared" si="99"/>
        <v>SubLAPSCE Low Desert10/15/2020 (6:00pm-7:00pm)9</v>
      </c>
      <c r="B6394" t="s">
        <v>76</v>
      </c>
      <c r="C6394" t="s">
        <v>120</v>
      </c>
      <c r="D6394" t="s">
        <v>169</v>
      </c>
      <c r="E6394" t="s">
        <v>182</v>
      </c>
      <c r="F6394" s="69" t="s">
        <v>208</v>
      </c>
      <c r="G6394" s="69" t="s">
        <v>208</v>
      </c>
      <c r="H6394" s="69" t="s">
        <v>208</v>
      </c>
      <c r="I6394" s="69" t="s">
        <v>208</v>
      </c>
      <c r="J6394" s="64">
        <v>1</v>
      </c>
    </row>
    <row r="6395" spans="1:10" x14ac:dyDescent="0.25">
      <c r="A6395" s="3" t="str">
        <f t="shared" si="99"/>
        <v>SubLAPSCE Low Desert10/15/2020 (6:00pm-7:00pm)10</v>
      </c>
      <c r="B6395" t="s">
        <v>76</v>
      </c>
      <c r="C6395" t="s">
        <v>120</v>
      </c>
      <c r="D6395" t="s">
        <v>169</v>
      </c>
      <c r="E6395" t="s">
        <v>183</v>
      </c>
      <c r="F6395" s="69" t="s">
        <v>208</v>
      </c>
      <c r="G6395" s="69" t="s">
        <v>208</v>
      </c>
      <c r="H6395" s="69" t="s">
        <v>208</v>
      </c>
      <c r="I6395" s="69" t="s">
        <v>208</v>
      </c>
      <c r="J6395" s="64">
        <v>1</v>
      </c>
    </row>
    <row r="6396" spans="1:10" x14ac:dyDescent="0.25">
      <c r="A6396" s="3" t="str">
        <f t="shared" si="99"/>
        <v>SubLAPSCE Low Desert10/15/2020 (6:00pm-7:00pm)11</v>
      </c>
      <c r="B6396" t="s">
        <v>76</v>
      </c>
      <c r="C6396" t="s">
        <v>120</v>
      </c>
      <c r="D6396" t="s">
        <v>169</v>
      </c>
      <c r="E6396" t="s">
        <v>184</v>
      </c>
      <c r="F6396" s="69" t="s">
        <v>208</v>
      </c>
      <c r="G6396" s="69" t="s">
        <v>208</v>
      </c>
      <c r="H6396" s="69" t="s">
        <v>208</v>
      </c>
      <c r="I6396" s="69" t="s">
        <v>208</v>
      </c>
      <c r="J6396" s="64">
        <v>1</v>
      </c>
    </row>
    <row r="6397" spans="1:10" x14ac:dyDescent="0.25">
      <c r="A6397" s="3" t="str">
        <f t="shared" si="99"/>
        <v>SubLAPSCE Low Desert10/15/2020 (6:00pm-7:00pm)12</v>
      </c>
      <c r="B6397" t="s">
        <v>76</v>
      </c>
      <c r="C6397" t="s">
        <v>120</v>
      </c>
      <c r="D6397" t="s">
        <v>169</v>
      </c>
      <c r="E6397" t="s">
        <v>185</v>
      </c>
      <c r="F6397" s="69" t="s">
        <v>208</v>
      </c>
      <c r="G6397" s="69" t="s">
        <v>208</v>
      </c>
      <c r="H6397" s="69" t="s">
        <v>208</v>
      </c>
      <c r="I6397" s="69" t="s">
        <v>208</v>
      </c>
      <c r="J6397" s="64">
        <v>1</v>
      </c>
    </row>
    <row r="6398" spans="1:10" x14ac:dyDescent="0.25">
      <c r="A6398" s="3" t="str">
        <f t="shared" si="99"/>
        <v>SubLAPSCE Low Desert10/15/2020 (6:00pm-7:00pm)13</v>
      </c>
      <c r="B6398" t="s">
        <v>76</v>
      </c>
      <c r="C6398" t="s">
        <v>120</v>
      </c>
      <c r="D6398" t="s">
        <v>169</v>
      </c>
      <c r="E6398" t="s">
        <v>186</v>
      </c>
      <c r="F6398" s="69" t="s">
        <v>208</v>
      </c>
      <c r="G6398" s="69" t="s">
        <v>208</v>
      </c>
      <c r="H6398" s="69" t="s">
        <v>208</v>
      </c>
      <c r="I6398" s="69" t="s">
        <v>208</v>
      </c>
      <c r="J6398" s="64">
        <v>1</v>
      </c>
    </row>
    <row r="6399" spans="1:10" x14ac:dyDescent="0.25">
      <c r="A6399" s="3" t="str">
        <f t="shared" si="99"/>
        <v>SubLAPSCE Low Desert10/15/2020 (6:00pm-7:00pm)14</v>
      </c>
      <c r="B6399" t="s">
        <v>76</v>
      </c>
      <c r="C6399" t="s">
        <v>120</v>
      </c>
      <c r="D6399" t="s">
        <v>169</v>
      </c>
      <c r="E6399" t="s">
        <v>187</v>
      </c>
      <c r="F6399" s="69" t="s">
        <v>208</v>
      </c>
      <c r="G6399" s="69" t="s">
        <v>208</v>
      </c>
      <c r="H6399" s="69" t="s">
        <v>208</v>
      </c>
      <c r="I6399" s="69" t="s">
        <v>208</v>
      </c>
      <c r="J6399" s="64">
        <v>1</v>
      </c>
    </row>
    <row r="6400" spans="1:10" x14ac:dyDescent="0.25">
      <c r="A6400" s="3" t="str">
        <f t="shared" si="99"/>
        <v>SubLAPSCE Low Desert10/15/2020 (6:00pm-7:00pm)15</v>
      </c>
      <c r="B6400" t="s">
        <v>76</v>
      </c>
      <c r="C6400" t="s">
        <v>120</v>
      </c>
      <c r="D6400" t="s">
        <v>169</v>
      </c>
      <c r="E6400" t="s">
        <v>188</v>
      </c>
      <c r="F6400" s="69" t="s">
        <v>208</v>
      </c>
      <c r="G6400" s="69" t="s">
        <v>208</v>
      </c>
      <c r="H6400" s="69" t="s">
        <v>208</v>
      </c>
      <c r="I6400" s="69" t="s">
        <v>208</v>
      </c>
      <c r="J6400" s="64">
        <v>1</v>
      </c>
    </row>
    <row r="6401" spans="1:10" x14ac:dyDescent="0.25">
      <c r="A6401" s="3" t="str">
        <f t="shared" si="99"/>
        <v>SubLAPSCE Low Desert10/15/2020 (6:00pm-7:00pm)16</v>
      </c>
      <c r="B6401" t="s">
        <v>76</v>
      </c>
      <c r="C6401" t="s">
        <v>120</v>
      </c>
      <c r="D6401" t="s">
        <v>169</v>
      </c>
      <c r="E6401" t="s">
        <v>189</v>
      </c>
      <c r="F6401" s="69" t="s">
        <v>208</v>
      </c>
      <c r="G6401" s="69" t="s">
        <v>208</v>
      </c>
      <c r="H6401" s="69" t="s">
        <v>208</v>
      </c>
      <c r="I6401" s="69" t="s">
        <v>208</v>
      </c>
      <c r="J6401" s="64">
        <v>1</v>
      </c>
    </row>
    <row r="6402" spans="1:10" x14ac:dyDescent="0.25">
      <c r="A6402" s="3" t="str">
        <f t="shared" si="99"/>
        <v>SubLAPSCE Low Desert10/15/2020 (6:00pm-7:00pm)17</v>
      </c>
      <c r="B6402" t="s">
        <v>76</v>
      </c>
      <c r="C6402" t="s">
        <v>120</v>
      </c>
      <c r="D6402" t="s">
        <v>169</v>
      </c>
      <c r="E6402" t="s">
        <v>190</v>
      </c>
      <c r="F6402" s="69" t="s">
        <v>208</v>
      </c>
      <c r="G6402" s="69" t="s">
        <v>208</v>
      </c>
      <c r="H6402" s="69" t="s">
        <v>208</v>
      </c>
      <c r="I6402" s="69" t="s">
        <v>208</v>
      </c>
      <c r="J6402" s="64">
        <v>1</v>
      </c>
    </row>
    <row r="6403" spans="1:10" x14ac:dyDescent="0.25">
      <c r="A6403" s="3" t="str">
        <f t="shared" ref="A6403:A6466" si="100">B6403&amp;C6403&amp;D6403&amp;E6403</f>
        <v>SubLAPSCE Low Desert10/15/2020 (6:00pm-7:00pm)18</v>
      </c>
      <c r="B6403" t="s">
        <v>76</v>
      </c>
      <c r="C6403" t="s">
        <v>120</v>
      </c>
      <c r="D6403" t="s">
        <v>169</v>
      </c>
      <c r="E6403" t="s">
        <v>191</v>
      </c>
      <c r="F6403" s="69" t="s">
        <v>208</v>
      </c>
      <c r="G6403" s="69" t="s">
        <v>208</v>
      </c>
      <c r="H6403" s="69" t="s">
        <v>208</v>
      </c>
      <c r="I6403" s="69" t="s">
        <v>208</v>
      </c>
      <c r="J6403" s="64">
        <v>1</v>
      </c>
    </row>
    <row r="6404" spans="1:10" x14ac:dyDescent="0.25">
      <c r="A6404" s="3" t="str">
        <f t="shared" si="100"/>
        <v>SubLAPSCE Low Desert10/15/2020 (6:00pm-7:00pm)19</v>
      </c>
      <c r="B6404" t="s">
        <v>76</v>
      </c>
      <c r="C6404" t="s">
        <v>120</v>
      </c>
      <c r="D6404" t="s">
        <v>169</v>
      </c>
      <c r="E6404" t="s">
        <v>192</v>
      </c>
      <c r="F6404" s="69" t="s">
        <v>208</v>
      </c>
      <c r="G6404" s="69" t="s">
        <v>208</v>
      </c>
      <c r="H6404" s="69" t="s">
        <v>208</v>
      </c>
      <c r="I6404" s="69" t="s">
        <v>208</v>
      </c>
      <c r="J6404" s="64">
        <v>1</v>
      </c>
    </row>
    <row r="6405" spans="1:10" x14ac:dyDescent="0.25">
      <c r="A6405" s="3" t="str">
        <f t="shared" si="100"/>
        <v>SubLAPSCE Low Desert10/15/2020 (6:00pm-7:00pm)20</v>
      </c>
      <c r="B6405" t="s">
        <v>76</v>
      </c>
      <c r="C6405" t="s">
        <v>120</v>
      </c>
      <c r="D6405" t="s">
        <v>169</v>
      </c>
      <c r="E6405" t="s">
        <v>193</v>
      </c>
      <c r="F6405" s="69" t="s">
        <v>208</v>
      </c>
      <c r="G6405" s="69" t="s">
        <v>208</v>
      </c>
      <c r="H6405" s="69" t="s">
        <v>208</v>
      </c>
      <c r="I6405" s="69" t="s">
        <v>208</v>
      </c>
      <c r="J6405" s="64">
        <v>1</v>
      </c>
    </row>
    <row r="6406" spans="1:10" x14ac:dyDescent="0.25">
      <c r="A6406" s="3" t="str">
        <f t="shared" si="100"/>
        <v>SubLAPSCE Low Desert10/15/2020 (6:00pm-7:00pm)21</v>
      </c>
      <c r="B6406" t="s">
        <v>76</v>
      </c>
      <c r="C6406" t="s">
        <v>120</v>
      </c>
      <c r="D6406" t="s">
        <v>169</v>
      </c>
      <c r="E6406" t="s">
        <v>194</v>
      </c>
      <c r="F6406" s="69" t="s">
        <v>208</v>
      </c>
      <c r="G6406" s="69" t="s">
        <v>208</v>
      </c>
      <c r="H6406" s="69" t="s">
        <v>208</v>
      </c>
      <c r="I6406" s="69" t="s">
        <v>208</v>
      </c>
      <c r="J6406" s="64">
        <v>1</v>
      </c>
    </row>
    <row r="6407" spans="1:10" x14ac:dyDescent="0.25">
      <c r="A6407" s="3" t="str">
        <f t="shared" si="100"/>
        <v>SubLAPSCE Low Desert10/15/2020 (6:00pm-7:00pm)22</v>
      </c>
      <c r="B6407" t="s">
        <v>76</v>
      </c>
      <c r="C6407" t="s">
        <v>120</v>
      </c>
      <c r="D6407" t="s">
        <v>169</v>
      </c>
      <c r="E6407" t="s">
        <v>195</v>
      </c>
      <c r="F6407" s="69" t="s">
        <v>208</v>
      </c>
      <c r="G6407" s="69" t="s">
        <v>208</v>
      </c>
      <c r="H6407" s="69" t="s">
        <v>208</v>
      </c>
      <c r="I6407" s="69" t="s">
        <v>208</v>
      </c>
      <c r="J6407" s="64">
        <v>1</v>
      </c>
    </row>
    <row r="6408" spans="1:10" x14ac:dyDescent="0.25">
      <c r="A6408" s="3" t="str">
        <f t="shared" si="100"/>
        <v>SubLAPSCE Low Desert10/15/2020 (6:00pm-7:00pm)23</v>
      </c>
      <c r="B6408" t="s">
        <v>76</v>
      </c>
      <c r="C6408" t="s">
        <v>120</v>
      </c>
      <c r="D6408" t="s">
        <v>169</v>
      </c>
      <c r="E6408" t="s">
        <v>196</v>
      </c>
      <c r="F6408" s="69" t="s">
        <v>208</v>
      </c>
      <c r="G6408" s="69" t="s">
        <v>208</v>
      </c>
      <c r="H6408" s="69" t="s">
        <v>208</v>
      </c>
      <c r="I6408" s="69" t="s">
        <v>208</v>
      </c>
      <c r="J6408" s="64">
        <v>1</v>
      </c>
    </row>
    <row r="6409" spans="1:10" x14ac:dyDescent="0.25">
      <c r="A6409" s="3" t="str">
        <f t="shared" si="100"/>
        <v>SubLAPSCE Low Desert10/15/2020 (6:00pm-7:00pm)24</v>
      </c>
      <c r="B6409" t="s">
        <v>76</v>
      </c>
      <c r="C6409" t="s">
        <v>120</v>
      </c>
      <c r="D6409" t="s">
        <v>169</v>
      </c>
      <c r="E6409" t="s">
        <v>197</v>
      </c>
      <c r="F6409" s="69" t="s">
        <v>208</v>
      </c>
      <c r="G6409" s="69" t="s">
        <v>208</v>
      </c>
      <c r="H6409" s="69" t="s">
        <v>208</v>
      </c>
      <c r="I6409" s="69" t="s">
        <v>208</v>
      </c>
      <c r="J6409" s="64">
        <v>1</v>
      </c>
    </row>
    <row r="6410" spans="1:10" x14ac:dyDescent="0.25">
      <c r="A6410" s="3" t="str">
        <f t="shared" si="100"/>
        <v>SubLAPSCE Low Desert7/9/2021 (5:50pm-8:55pm)1</v>
      </c>
      <c r="B6410" t="s">
        <v>76</v>
      </c>
      <c r="C6410" t="s">
        <v>120</v>
      </c>
      <c r="D6410" t="s">
        <v>171</v>
      </c>
      <c r="E6410" t="s">
        <v>174</v>
      </c>
      <c r="F6410" s="69" t="s">
        <v>208</v>
      </c>
      <c r="G6410" s="69" t="s">
        <v>208</v>
      </c>
      <c r="H6410" s="69" t="s">
        <v>208</v>
      </c>
      <c r="I6410" s="69" t="s">
        <v>208</v>
      </c>
      <c r="J6410" s="64">
        <v>1</v>
      </c>
    </row>
    <row r="6411" spans="1:10" x14ac:dyDescent="0.25">
      <c r="A6411" s="3" t="str">
        <f t="shared" si="100"/>
        <v>SubLAPSCE Low Desert7/9/2021 (5:50pm-8:55pm)2</v>
      </c>
      <c r="B6411" t="s">
        <v>76</v>
      </c>
      <c r="C6411" t="s">
        <v>120</v>
      </c>
      <c r="D6411" t="s">
        <v>171</v>
      </c>
      <c r="E6411" t="s">
        <v>175</v>
      </c>
      <c r="F6411" s="69" t="s">
        <v>208</v>
      </c>
      <c r="G6411" s="69" t="s">
        <v>208</v>
      </c>
      <c r="H6411" s="69" t="s">
        <v>208</v>
      </c>
      <c r="I6411" s="69" t="s">
        <v>208</v>
      </c>
      <c r="J6411" s="64">
        <v>1</v>
      </c>
    </row>
    <row r="6412" spans="1:10" x14ac:dyDescent="0.25">
      <c r="A6412" s="3" t="str">
        <f t="shared" si="100"/>
        <v>SubLAPSCE Low Desert7/9/2021 (5:50pm-8:55pm)3</v>
      </c>
      <c r="B6412" t="s">
        <v>76</v>
      </c>
      <c r="C6412" t="s">
        <v>120</v>
      </c>
      <c r="D6412" t="s">
        <v>171</v>
      </c>
      <c r="E6412" t="s">
        <v>176</v>
      </c>
      <c r="F6412" s="69" t="s">
        <v>208</v>
      </c>
      <c r="G6412" s="69" t="s">
        <v>208</v>
      </c>
      <c r="H6412" s="69" t="s">
        <v>208</v>
      </c>
      <c r="I6412" s="69" t="s">
        <v>208</v>
      </c>
      <c r="J6412" s="64">
        <v>1</v>
      </c>
    </row>
    <row r="6413" spans="1:10" x14ac:dyDescent="0.25">
      <c r="A6413" s="3" t="str">
        <f t="shared" si="100"/>
        <v>SubLAPSCE Low Desert7/9/2021 (5:50pm-8:55pm)4</v>
      </c>
      <c r="B6413" t="s">
        <v>76</v>
      </c>
      <c r="C6413" t="s">
        <v>120</v>
      </c>
      <c r="D6413" t="s">
        <v>171</v>
      </c>
      <c r="E6413" t="s">
        <v>177</v>
      </c>
      <c r="F6413" s="69" t="s">
        <v>208</v>
      </c>
      <c r="G6413" s="69" t="s">
        <v>208</v>
      </c>
      <c r="H6413" s="69" t="s">
        <v>208</v>
      </c>
      <c r="I6413" s="69" t="s">
        <v>208</v>
      </c>
      <c r="J6413" s="64">
        <v>1</v>
      </c>
    </row>
    <row r="6414" spans="1:10" x14ac:dyDescent="0.25">
      <c r="A6414" s="3" t="str">
        <f t="shared" si="100"/>
        <v>SubLAPSCE Low Desert7/9/2021 (5:50pm-8:55pm)5</v>
      </c>
      <c r="B6414" t="s">
        <v>76</v>
      </c>
      <c r="C6414" t="s">
        <v>120</v>
      </c>
      <c r="D6414" t="s">
        <v>171</v>
      </c>
      <c r="E6414" t="s">
        <v>178</v>
      </c>
      <c r="F6414" s="69" t="s">
        <v>208</v>
      </c>
      <c r="G6414" s="69" t="s">
        <v>208</v>
      </c>
      <c r="H6414" s="69" t="s">
        <v>208</v>
      </c>
      <c r="I6414" s="69" t="s">
        <v>208</v>
      </c>
      <c r="J6414" s="64">
        <v>1</v>
      </c>
    </row>
    <row r="6415" spans="1:10" x14ac:dyDescent="0.25">
      <c r="A6415" s="3" t="str">
        <f t="shared" si="100"/>
        <v>SubLAPSCE Low Desert7/9/2021 (5:50pm-8:55pm)6</v>
      </c>
      <c r="B6415" t="s">
        <v>76</v>
      </c>
      <c r="C6415" t="s">
        <v>120</v>
      </c>
      <c r="D6415" t="s">
        <v>171</v>
      </c>
      <c r="E6415" t="s">
        <v>179</v>
      </c>
      <c r="F6415" s="69" t="s">
        <v>208</v>
      </c>
      <c r="G6415" s="69" t="s">
        <v>208</v>
      </c>
      <c r="H6415" s="69" t="s">
        <v>208</v>
      </c>
      <c r="I6415" s="69" t="s">
        <v>208</v>
      </c>
      <c r="J6415" s="64">
        <v>1</v>
      </c>
    </row>
    <row r="6416" spans="1:10" x14ac:dyDescent="0.25">
      <c r="A6416" s="3" t="str">
        <f t="shared" si="100"/>
        <v>SubLAPSCE Low Desert7/9/2021 (5:50pm-8:55pm)7</v>
      </c>
      <c r="B6416" t="s">
        <v>76</v>
      </c>
      <c r="C6416" t="s">
        <v>120</v>
      </c>
      <c r="D6416" t="s">
        <v>171</v>
      </c>
      <c r="E6416" t="s">
        <v>180</v>
      </c>
      <c r="F6416" s="69" t="s">
        <v>208</v>
      </c>
      <c r="G6416" s="69" t="s">
        <v>208</v>
      </c>
      <c r="H6416" s="69" t="s">
        <v>208</v>
      </c>
      <c r="I6416" s="69" t="s">
        <v>208</v>
      </c>
      <c r="J6416" s="64">
        <v>1</v>
      </c>
    </row>
    <row r="6417" spans="1:10" x14ac:dyDescent="0.25">
      <c r="A6417" s="3" t="str">
        <f t="shared" si="100"/>
        <v>SubLAPSCE Low Desert7/9/2021 (5:50pm-8:55pm)8</v>
      </c>
      <c r="B6417" t="s">
        <v>76</v>
      </c>
      <c r="C6417" t="s">
        <v>120</v>
      </c>
      <c r="D6417" t="s">
        <v>171</v>
      </c>
      <c r="E6417" t="s">
        <v>181</v>
      </c>
      <c r="F6417" s="69" t="s">
        <v>208</v>
      </c>
      <c r="G6417" s="69" t="s">
        <v>208</v>
      </c>
      <c r="H6417" s="69" t="s">
        <v>208</v>
      </c>
      <c r="I6417" s="69" t="s">
        <v>208</v>
      </c>
      <c r="J6417" s="64">
        <v>1</v>
      </c>
    </row>
    <row r="6418" spans="1:10" x14ac:dyDescent="0.25">
      <c r="A6418" s="3" t="str">
        <f t="shared" si="100"/>
        <v>SubLAPSCE Low Desert7/9/2021 (5:50pm-8:55pm)9</v>
      </c>
      <c r="B6418" t="s">
        <v>76</v>
      </c>
      <c r="C6418" t="s">
        <v>120</v>
      </c>
      <c r="D6418" t="s">
        <v>171</v>
      </c>
      <c r="E6418" t="s">
        <v>182</v>
      </c>
      <c r="F6418" s="69" t="s">
        <v>208</v>
      </c>
      <c r="G6418" s="69" t="s">
        <v>208</v>
      </c>
      <c r="H6418" s="69" t="s">
        <v>208</v>
      </c>
      <c r="I6418" s="69" t="s">
        <v>208</v>
      </c>
      <c r="J6418" s="64">
        <v>1</v>
      </c>
    </row>
    <row r="6419" spans="1:10" x14ac:dyDescent="0.25">
      <c r="A6419" s="3" t="str">
        <f t="shared" si="100"/>
        <v>SubLAPSCE Low Desert7/9/2021 (5:50pm-8:55pm)10</v>
      </c>
      <c r="B6419" t="s">
        <v>76</v>
      </c>
      <c r="C6419" t="s">
        <v>120</v>
      </c>
      <c r="D6419" t="s">
        <v>171</v>
      </c>
      <c r="E6419" t="s">
        <v>183</v>
      </c>
      <c r="F6419" s="69" t="s">
        <v>208</v>
      </c>
      <c r="G6419" s="69" t="s">
        <v>208</v>
      </c>
      <c r="H6419" s="69" t="s">
        <v>208</v>
      </c>
      <c r="I6419" s="69" t="s">
        <v>208</v>
      </c>
      <c r="J6419" s="64">
        <v>1</v>
      </c>
    </row>
    <row r="6420" spans="1:10" x14ac:dyDescent="0.25">
      <c r="A6420" s="3" t="str">
        <f t="shared" si="100"/>
        <v>SubLAPSCE Low Desert7/9/2021 (5:50pm-8:55pm)11</v>
      </c>
      <c r="B6420" t="s">
        <v>76</v>
      </c>
      <c r="C6420" t="s">
        <v>120</v>
      </c>
      <c r="D6420" t="s">
        <v>171</v>
      </c>
      <c r="E6420" t="s">
        <v>184</v>
      </c>
      <c r="F6420" s="69" t="s">
        <v>208</v>
      </c>
      <c r="G6420" s="69" t="s">
        <v>208</v>
      </c>
      <c r="H6420" s="69" t="s">
        <v>208</v>
      </c>
      <c r="I6420" s="69" t="s">
        <v>208</v>
      </c>
      <c r="J6420" s="64">
        <v>1</v>
      </c>
    </row>
    <row r="6421" spans="1:10" x14ac:dyDescent="0.25">
      <c r="A6421" s="3" t="str">
        <f t="shared" si="100"/>
        <v>SubLAPSCE Low Desert7/9/2021 (5:50pm-8:55pm)12</v>
      </c>
      <c r="B6421" t="s">
        <v>76</v>
      </c>
      <c r="C6421" t="s">
        <v>120</v>
      </c>
      <c r="D6421" t="s">
        <v>171</v>
      </c>
      <c r="E6421" t="s">
        <v>185</v>
      </c>
      <c r="F6421" s="69" t="s">
        <v>208</v>
      </c>
      <c r="G6421" s="69" t="s">
        <v>208</v>
      </c>
      <c r="H6421" s="69" t="s">
        <v>208</v>
      </c>
      <c r="I6421" s="69" t="s">
        <v>208</v>
      </c>
      <c r="J6421" s="64">
        <v>1</v>
      </c>
    </row>
    <row r="6422" spans="1:10" x14ac:dyDescent="0.25">
      <c r="A6422" s="3" t="str">
        <f t="shared" si="100"/>
        <v>SubLAPSCE Low Desert7/9/2021 (5:50pm-8:55pm)13</v>
      </c>
      <c r="B6422" t="s">
        <v>76</v>
      </c>
      <c r="C6422" t="s">
        <v>120</v>
      </c>
      <c r="D6422" t="s">
        <v>171</v>
      </c>
      <c r="E6422" t="s">
        <v>186</v>
      </c>
      <c r="F6422" s="69" t="s">
        <v>208</v>
      </c>
      <c r="G6422" s="69" t="s">
        <v>208</v>
      </c>
      <c r="H6422" s="69" t="s">
        <v>208</v>
      </c>
      <c r="I6422" s="69" t="s">
        <v>208</v>
      </c>
      <c r="J6422" s="64">
        <v>1</v>
      </c>
    </row>
    <row r="6423" spans="1:10" x14ac:dyDescent="0.25">
      <c r="A6423" s="3" t="str">
        <f t="shared" si="100"/>
        <v>SubLAPSCE Low Desert7/9/2021 (5:50pm-8:55pm)14</v>
      </c>
      <c r="B6423" t="s">
        <v>76</v>
      </c>
      <c r="C6423" t="s">
        <v>120</v>
      </c>
      <c r="D6423" t="s">
        <v>171</v>
      </c>
      <c r="E6423" t="s">
        <v>187</v>
      </c>
      <c r="F6423" s="69" t="s">
        <v>208</v>
      </c>
      <c r="G6423" s="69" t="s">
        <v>208</v>
      </c>
      <c r="H6423" s="69" t="s">
        <v>208</v>
      </c>
      <c r="I6423" s="69" t="s">
        <v>208</v>
      </c>
      <c r="J6423" s="64">
        <v>1</v>
      </c>
    </row>
    <row r="6424" spans="1:10" x14ac:dyDescent="0.25">
      <c r="A6424" s="3" t="str">
        <f t="shared" si="100"/>
        <v>SubLAPSCE Low Desert7/9/2021 (5:50pm-8:55pm)15</v>
      </c>
      <c r="B6424" t="s">
        <v>76</v>
      </c>
      <c r="C6424" t="s">
        <v>120</v>
      </c>
      <c r="D6424" t="s">
        <v>171</v>
      </c>
      <c r="E6424" t="s">
        <v>188</v>
      </c>
      <c r="F6424" s="69" t="s">
        <v>208</v>
      </c>
      <c r="G6424" s="69" t="s">
        <v>208</v>
      </c>
      <c r="H6424" s="69" t="s">
        <v>208</v>
      </c>
      <c r="I6424" s="69" t="s">
        <v>208</v>
      </c>
      <c r="J6424" s="64">
        <v>1</v>
      </c>
    </row>
    <row r="6425" spans="1:10" x14ac:dyDescent="0.25">
      <c r="A6425" s="3" t="str">
        <f t="shared" si="100"/>
        <v>SubLAPSCE Low Desert7/9/2021 (5:50pm-8:55pm)16</v>
      </c>
      <c r="B6425" t="s">
        <v>76</v>
      </c>
      <c r="C6425" t="s">
        <v>120</v>
      </c>
      <c r="D6425" t="s">
        <v>171</v>
      </c>
      <c r="E6425" t="s">
        <v>189</v>
      </c>
      <c r="F6425" s="69" t="s">
        <v>208</v>
      </c>
      <c r="G6425" s="69" t="s">
        <v>208</v>
      </c>
      <c r="H6425" s="69" t="s">
        <v>208</v>
      </c>
      <c r="I6425" s="69" t="s">
        <v>208</v>
      </c>
      <c r="J6425" s="64">
        <v>1</v>
      </c>
    </row>
    <row r="6426" spans="1:10" x14ac:dyDescent="0.25">
      <c r="A6426" s="3" t="str">
        <f t="shared" si="100"/>
        <v>SubLAPSCE Low Desert7/9/2021 (5:50pm-8:55pm)17</v>
      </c>
      <c r="B6426" t="s">
        <v>76</v>
      </c>
      <c r="C6426" t="s">
        <v>120</v>
      </c>
      <c r="D6426" t="s">
        <v>171</v>
      </c>
      <c r="E6426" t="s">
        <v>190</v>
      </c>
      <c r="F6426" s="69" t="s">
        <v>208</v>
      </c>
      <c r="G6426" s="69" t="s">
        <v>208</v>
      </c>
      <c r="H6426" s="69" t="s">
        <v>208</v>
      </c>
      <c r="I6426" s="69" t="s">
        <v>208</v>
      </c>
      <c r="J6426" s="64">
        <v>1</v>
      </c>
    </row>
    <row r="6427" spans="1:10" x14ac:dyDescent="0.25">
      <c r="A6427" s="3" t="str">
        <f t="shared" si="100"/>
        <v>SubLAPSCE Low Desert7/9/2021 (5:50pm-8:55pm)18</v>
      </c>
      <c r="B6427" t="s">
        <v>76</v>
      </c>
      <c r="C6427" t="s">
        <v>120</v>
      </c>
      <c r="D6427" t="s">
        <v>171</v>
      </c>
      <c r="E6427" t="s">
        <v>191</v>
      </c>
      <c r="F6427" s="69" t="s">
        <v>208</v>
      </c>
      <c r="G6427" s="69" t="s">
        <v>208</v>
      </c>
      <c r="H6427" s="69" t="s">
        <v>208</v>
      </c>
      <c r="I6427" s="69" t="s">
        <v>208</v>
      </c>
      <c r="J6427" s="64">
        <v>1</v>
      </c>
    </row>
    <row r="6428" spans="1:10" x14ac:dyDescent="0.25">
      <c r="A6428" s="3" t="str">
        <f t="shared" si="100"/>
        <v>SubLAPSCE Low Desert7/9/2021 (5:50pm-8:55pm)19</v>
      </c>
      <c r="B6428" t="s">
        <v>76</v>
      </c>
      <c r="C6428" t="s">
        <v>120</v>
      </c>
      <c r="D6428" t="s">
        <v>171</v>
      </c>
      <c r="E6428" t="s">
        <v>192</v>
      </c>
      <c r="F6428" s="69" t="s">
        <v>208</v>
      </c>
      <c r="G6428" s="69" t="s">
        <v>208</v>
      </c>
      <c r="H6428" s="69" t="s">
        <v>208</v>
      </c>
      <c r="I6428" s="69" t="s">
        <v>208</v>
      </c>
      <c r="J6428" s="64">
        <v>1</v>
      </c>
    </row>
    <row r="6429" spans="1:10" x14ac:dyDescent="0.25">
      <c r="A6429" s="3" t="str">
        <f t="shared" si="100"/>
        <v>SubLAPSCE Low Desert7/9/2021 (5:50pm-8:55pm)20</v>
      </c>
      <c r="B6429" t="s">
        <v>76</v>
      </c>
      <c r="C6429" t="s">
        <v>120</v>
      </c>
      <c r="D6429" t="s">
        <v>171</v>
      </c>
      <c r="E6429" t="s">
        <v>193</v>
      </c>
      <c r="F6429" s="69" t="s">
        <v>208</v>
      </c>
      <c r="G6429" s="69" t="s">
        <v>208</v>
      </c>
      <c r="H6429" s="69" t="s">
        <v>208</v>
      </c>
      <c r="I6429" s="69" t="s">
        <v>208</v>
      </c>
      <c r="J6429" s="64">
        <v>1</v>
      </c>
    </row>
    <row r="6430" spans="1:10" x14ac:dyDescent="0.25">
      <c r="A6430" s="3" t="str">
        <f t="shared" si="100"/>
        <v>SubLAPSCE Low Desert7/9/2021 (5:50pm-8:55pm)21</v>
      </c>
      <c r="B6430" t="s">
        <v>76</v>
      </c>
      <c r="C6430" t="s">
        <v>120</v>
      </c>
      <c r="D6430" t="s">
        <v>171</v>
      </c>
      <c r="E6430" t="s">
        <v>194</v>
      </c>
      <c r="F6430" s="69" t="s">
        <v>208</v>
      </c>
      <c r="G6430" s="69" t="s">
        <v>208</v>
      </c>
      <c r="H6430" s="69" t="s">
        <v>208</v>
      </c>
      <c r="I6430" s="69" t="s">
        <v>208</v>
      </c>
      <c r="J6430" s="64">
        <v>1</v>
      </c>
    </row>
    <row r="6431" spans="1:10" x14ac:dyDescent="0.25">
      <c r="A6431" s="3" t="str">
        <f t="shared" si="100"/>
        <v>SubLAPSCE Low Desert7/9/2021 (5:50pm-8:55pm)22</v>
      </c>
      <c r="B6431" t="s">
        <v>76</v>
      </c>
      <c r="C6431" t="s">
        <v>120</v>
      </c>
      <c r="D6431" t="s">
        <v>171</v>
      </c>
      <c r="E6431" t="s">
        <v>195</v>
      </c>
      <c r="F6431" s="69" t="s">
        <v>208</v>
      </c>
      <c r="G6431" s="69" t="s">
        <v>208</v>
      </c>
      <c r="H6431" s="69" t="s">
        <v>208</v>
      </c>
      <c r="I6431" s="69" t="s">
        <v>208</v>
      </c>
      <c r="J6431" s="64">
        <v>1</v>
      </c>
    </row>
    <row r="6432" spans="1:10" x14ac:dyDescent="0.25">
      <c r="A6432" s="3" t="str">
        <f t="shared" si="100"/>
        <v>SubLAPSCE Low Desert7/9/2021 (5:50pm-8:55pm)23</v>
      </c>
      <c r="B6432" t="s">
        <v>76</v>
      </c>
      <c r="C6432" t="s">
        <v>120</v>
      </c>
      <c r="D6432" t="s">
        <v>171</v>
      </c>
      <c r="E6432" t="s">
        <v>196</v>
      </c>
      <c r="F6432" s="69" t="s">
        <v>208</v>
      </c>
      <c r="G6432" s="69" t="s">
        <v>208</v>
      </c>
      <c r="H6432" s="69" t="s">
        <v>208</v>
      </c>
      <c r="I6432" s="69" t="s">
        <v>208</v>
      </c>
      <c r="J6432" s="64">
        <v>1</v>
      </c>
    </row>
    <row r="6433" spans="1:10" x14ac:dyDescent="0.25">
      <c r="A6433" s="3" t="str">
        <f t="shared" si="100"/>
        <v>SubLAPSCE Low Desert7/9/2021 (5:50pm-8:55pm)24</v>
      </c>
      <c r="B6433" t="s">
        <v>76</v>
      </c>
      <c r="C6433" t="s">
        <v>120</v>
      </c>
      <c r="D6433" t="s">
        <v>171</v>
      </c>
      <c r="E6433" t="s">
        <v>197</v>
      </c>
      <c r="F6433" s="69" t="s">
        <v>208</v>
      </c>
      <c r="G6433" s="69" t="s">
        <v>208</v>
      </c>
      <c r="H6433" s="69" t="s">
        <v>208</v>
      </c>
      <c r="I6433" s="69" t="s">
        <v>208</v>
      </c>
      <c r="J6433" s="64">
        <v>1</v>
      </c>
    </row>
    <row r="6434" spans="1:10" x14ac:dyDescent="0.25">
      <c r="A6434" s="3" t="str">
        <f t="shared" si="100"/>
        <v>SubLAPSCE Low Desert8/27/2021 (5:00pm-6:00pm)1</v>
      </c>
      <c r="B6434" t="s">
        <v>76</v>
      </c>
      <c r="C6434" t="s">
        <v>120</v>
      </c>
      <c r="D6434" t="s">
        <v>172</v>
      </c>
      <c r="E6434" t="s">
        <v>174</v>
      </c>
      <c r="F6434" s="69" t="s">
        <v>208</v>
      </c>
      <c r="G6434" s="69" t="s">
        <v>208</v>
      </c>
      <c r="H6434" s="69" t="s">
        <v>208</v>
      </c>
      <c r="I6434" s="69" t="s">
        <v>208</v>
      </c>
      <c r="J6434" s="64">
        <v>1</v>
      </c>
    </row>
    <row r="6435" spans="1:10" x14ac:dyDescent="0.25">
      <c r="A6435" s="3" t="str">
        <f t="shared" si="100"/>
        <v>SubLAPSCE Low Desert8/27/2021 (5:00pm-6:00pm)2</v>
      </c>
      <c r="B6435" t="s">
        <v>76</v>
      </c>
      <c r="C6435" t="s">
        <v>120</v>
      </c>
      <c r="D6435" t="s">
        <v>172</v>
      </c>
      <c r="E6435" t="s">
        <v>175</v>
      </c>
      <c r="F6435" s="69" t="s">
        <v>208</v>
      </c>
      <c r="G6435" s="69" t="s">
        <v>208</v>
      </c>
      <c r="H6435" s="69" t="s">
        <v>208</v>
      </c>
      <c r="I6435" s="69" t="s">
        <v>208</v>
      </c>
      <c r="J6435" s="64">
        <v>1</v>
      </c>
    </row>
    <row r="6436" spans="1:10" x14ac:dyDescent="0.25">
      <c r="A6436" s="3" t="str">
        <f t="shared" si="100"/>
        <v>SubLAPSCE Low Desert8/27/2021 (5:00pm-6:00pm)3</v>
      </c>
      <c r="B6436" t="s">
        <v>76</v>
      </c>
      <c r="C6436" t="s">
        <v>120</v>
      </c>
      <c r="D6436" t="s">
        <v>172</v>
      </c>
      <c r="E6436" t="s">
        <v>176</v>
      </c>
      <c r="F6436" s="69" t="s">
        <v>208</v>
      </c>
      <c r="G6436" s="69" t="s">
        <v>208</v>
      </c>
      <c r="H6436" s="69" t="s">
        <v>208</v>
      </c>
      <c r="I6436" s="69" t="s">
        <v>208</v>
      </c>
      <c r="J6436" s="64">
        <v>1</v>
      </c>
    </row>
    <row r="6437" spans="1:10" x14ac:dyDescent="0.25">
      <c r="A6437" s="3" t="str">
        <f t="shared" si="100"/>
        <v>SubLAPSCE Low Desert8/27/2021 (5:00pm-6:00pm)4</v>
      </c>
      <c r="B6437" t="s">
        <v>76</v>
      </c>
      <c r="C6437" t="s">
        <v>120</v>
      </c>
      <c r="D6437" t="s">
        <v>172</v>
      </c>
      <c r="E6437" t="s">
        <v>177</v>
      </c>
      <c r="F6437" s="69" t="s">
        <v>208</v>
      </c>
      <c r="G6437" s="69" t="s">
        <v>208</v>
      </c>
      <c r="H6437" s="69" t="s">
        <v>208</v>
      </c>
      <c r="I6437" s="69" t="s">
        <v>208</v>
      </c>
      <c r="J6437" s="64">
        <v>1</v>
      </c>
    </row>
    <row r="6438" spans="1:10" x14ac:dyDescent="0.25">
      <c r="A6438" s="3" t="str">
        <f t="shared" si="100"/>
        <v>SubLAPSCE Low Desert8/27/2021 (5:00pm-6:00pm)5</v>
      </c>
      <c r="B6438" t="s">
        <v>76</v>
      </c>
      <c r="C6438" t="s">
        <v>120</v>
      </c>
      <c r="D6438" t="s">
        <v>172</v>
      </c>
      <c r="E6438" t="s">
        <v>178</v>
      </c>
      <c r="F6438" s="69" t="s">
        <v>208</v>
      </c>
      <c r="G6438" s="69" t="s">
        <v>208</v>
      </c>
      <c r="H6438" s="69" t="s">
        <v>208</v>
      </c>
      <c r="I6438" s="69" t="s">
        <v>208</v>
      </c>
      <c r="J6438" s="64">
        <v>1</v>
      </c>
    </row>
    <row r="6439" spans="1:10" x14ac:dyDescent="0.25">
      <c r="A6439" s="3" t="str">
        <f t="shared" si="100"/>
        <v>SubLAPSCE Low Desert8/27/2021 (5:00pm-6:00pm)6</v>
      </c>
      <c r="B6439" t="s">
        <v>76</v>
      </c>
      <c r="C6439" t="s">
        <v>120</v>
      </c>
      <c r="D6439" t="s">
        <v>172</v>
      </c>
      <c r="E6439" t="s">
        <v>179</v>
      </c>
      <c r="F6439" s="69" t="s">
        <v>208</v>
      </c>
      <c r="G6439" s="69" t="s">
        <v>208</v>
      </c>
      <c r="H6439" s="69" t="s">
        <v>208</v>
      </c>
      <c r="I6439" s="69" t="s">
        <v>208</v>
      </c>
      <c r="J6439" s="64">
        <v>1</v>
      </c>
    </row>
    <row r="6440" spans="1:10" x14ac:dyDescent="0.25">
      <c r="A6440" s="3" t="str">
        <f t="shared" si="100"/>
        <v>SubLAPSCE Low Desert8/27/2021 (5:00pm-6:00pm)7</v>
      </c>
      <c r="B6440" t="s">
        <v>76</v>
      </c>
      <c r="C6440" t="s">
        <v>120</v>
      </c>
      <c r="D6440" t="s">
        <v>172</v>
      </c>
      <c r="E6440" t="s">
        <v>180</v>
      </c>
      <c r="F6440" s="69" t="s">
        <v>208</v>
      </c>
      <c r="G6440" s="69" t="s">
        <v>208</v>
      </c>
      <c r="H6440" s="69" t="s">
        <v>208</v>
      </c>
      <c r="I6440" s="69" t="s">
        <v>208</v>
      </c>
      <c r="J6440" s="64">
        <v>1</v>
      </c>
    </row>
    <row r="6441" spans="1:10" x14ac:dyDescent="0.25">
      <c r="A6441" s="3" t="str">
        <f t="shared" si="100"/>
        <v>SubLAPSCE Low Desert8/27/2021 (5:00pm-6:00pm)8</v>
      </c>
      <c r="B6441" t="s">
        <v>76</v>
      </c>
      <c r="C6441" t="s">
        <v>120</v>
      </c>
      <c r="D6441" t="s">
        <v>172</v>
      </c>
      <c r="E6441" t="s">
        <v>181</v>
      </c>
      <c r="F6441" s="69" t="s">
        <v>208</v>
      </c>
      <c r="G6441" s="69" t="s">
        <v>208</v>
      </c>
      <c r="H6441" s="69" t="s">
        <v>208</v>
      </c>
      <c r="I6441" s="69" t="s">
        <v>208</v>
      </c>
      <c r="J6441" s="64">
        <v>1</v>
      </c>
    </row>
    <row r="6442" spans="1:10" x14ac:dyDescent="0.25">
      <c r="A6442" s="3" t="str">
        <f t="shared" si="100"/>
        <v>SubLAPSCE Low Desert8/27/2021 (5:00pm-6:00pm)9</v>
      </c>
      <c r="B6442" t="s">
        <v>76</v>
      </c>
      <c r="C6442" t="s">
        <v>120</v>
      </c>
      <c r="D6442" t="s">
        <v>172</v>
      </c>
      <c r="E6442" t="s">
        <v>182</v>
      </c>
      <c r="F6442" s="69" t="s">
        <v>208</v>
      </c>
      <c r="G6442" s="69" t="s">
        <v>208</v>
      </c>
      <c r="H6442" s="69" t="s">
        <v>208</v>
      </c>
      <c r="I6442" s="69" t="s">
        <v>208</v>
      </c>
      <c r="J6442" s="64">
        <v>1</v>
      </c>
    </row>
    <row r="6443" spans="1:10" x14ac:dyDescent="0.25">
      <c r="A6443" s="3" t="str">
        <f t="shared" si="100"/>
        <v>SubLAPSCE Low Desert8/27/2021 (5:00pm-6:00pm)10</v>
      </c>
      <c r="B6443" t="s">
        <v>76</v>
      </c>
      <c r="C6443" t="s">
        <v>120</v>
      </c>
      <c r="D6443" t="s">
        <v>172</v>
      </c>
      <c r="E6443" t="s">
        <v>183</v>
      </c>
      <c r="F6443" s="69" t="s">
        <v>208</v>
      </c>
      <c r="G6443" s="69" t="s">
        <v>208</v>
      </c>
      <c r="H6443" s="69" t="s">
        <v>208</v>
      </c>
      <c r="I6443" s="69" t="s">
        <v>208</v>
      </c>
      <c r="J6443" s="64">
        <v>1</v>
      </c>
    </row>
    <row r="6444" spans="1:10" x14ac:dyDescent="0.25">
      <c r="A6444" s="3" t="str">
        <f t="shared" si="100"/>
        <v>SubLAPSCE Low Desert8/27/2021 (5:00pm-6:00pm)11</v>
      </c>
      <c r="B6444" t="s">
        <v>76</v>
      </c>
      <c r="C6444" t="s">
        <v>120</v>
      </c>
      <c r="D6444" t="s">
        <v>172</v>
      </c>
      <c r="E6444" t="s">
        <v>184</v>
      </c>
      <c r="F6444" s="69" t="s">
        <v>208</v>
      </c>
      <c r="G6444" s="69" t="s">
        <v>208</v>
      </c>
      <c r="H6444" s="69" t="s">
        <v>208</v>
      </c>
      <c r="I6444" s="69" t="s">
        <v>208</v>
      </c>
      <c r="J6444" s="64">
        <v>1</v>
      </c>
    </row>
    <row r="6445" spans="1:10" x14ac:dyDescent="0.25">
      <c r="A6445" s="3" t="str">
        <f t="shared" si="100"/>
        <v>SubLAPSCE Low Desert8/27/2021 (5:00pm-6:00pm)12</v>
      </c>
      <c r="B6445" t="s">
        <v>76</v>
      </c>
      <c r="C6445" t="s">
        <v>120</v>
      </c>
      <c r="D6445" t="s">
        <v>172</v>
      </c>
      <c r="E6445" t="s">
        <v>185</v>
      </c>
      <c r="F6445" s="69" t="s">
        <v>208</v>
      </c>
      <c r="G6445" s="69" t="s">
        <v>208</v>
      </c>
      <c r="H6445" s="69" t="s">
        <v>208</v>
      </c>
      <c r="I6445" s="69" t="s">
        <v>208</v>
      </c>
      <c r="J6445" s="64">
        <v>1</v>
      </c>
    </row>
    <row r="6446" spans="1:10" x14ac:dyDescent="0.25">
      <c r="A6446" s="3" t="str">
        <f t="shared" si="100"/>
        <v>SubLAPSCE Low Desert8/27/2021 (5:00pm-6:00pm)13</v>
      </c>
      <c r="B6446" t="s">
        <v>76</v>
      </c>
      <c r="C6446" t="s">
        <v>120</v>
      </c>
      <c r="D6446" t="s">
        <v>172</v>
      </c>
      <c r="E6446" t="s">
        <v>186</v>
      </c>
      <c r="F6446" s="69" t="s">
        <v>208</v>
      </c>
      <c r="G6446" s="69" t="s">
        <v>208</v>
      </c>
      <c r="H6446" s="69" t="s">
        <v>208</v>
      </c>
      <c r="I6446" s="69" t="s">
        <v>208</v>
      </c>
      <c r="J6446" s="64">
        <v>1</v>
      </c>
    </row>
    <row r="6447" spans="1:10" x14ac:dyDescent="0.25">
      <c r="A6447" s="3" t="str">
        <f t="shared" si="100"/>
        <v>SubLAPSCE Low Desert8/27/2021 (5:00pm-6:00pm)14</v>
      </c>
      <c r="B6447" t="s">
        <v>76</v>
      </c>
      <c r="C6447" t="s">
        <v>120</v>
      </c>
      <c r="D6447" t="s">
        <v>172</v>
      </c>
      <c r="E6447" t="s">
        <v>187</v>
      </c>
      <c r="F6447" s="69" t="s">
        <v>208</v>
      </c>
      <c r="G6447" s="69" t="s">
        <v>208</v>
      </c>
      <c r="H6447" s="69" t="s">
        <v>208</v>
      </c>
      <c r="I6447" s="69" t="s">
        <v>208</v>
      </c>
      <c r="J6447" s="64">
        <v>1</v>
      </c>
    </row>
    <row r="6448" spans="1:10" x14ac:dyDescent="0.25">
      <c r="A6448" s="3" t="str">
        <f t="shared" si="100"/>
        <v>SubLAPSCE Low Desert8/27/2021 (5:00pm-6:00pm)15</v>
      </c>
      <c r="B6448" t="s">
        <v>76</v>
      </c>
      <c r="C6448" t="s">
        <v>120</v>
      </c>
      <c r="D6448" t="s">
        <v>172</v>
      </c>
      <c r="E6448" t="s">
        <v>188</v>
      </c>
      <c r="F6448" s="69" t="s">
        <v>208</v>
      </c>
      <c r="G6448" s="69" t="s">
        <v>208</v>
      </c>
      <c r="H6448" s="69" t="s">
        <v>208</v>
      </c>
      <c r="I6448" s="69" t="s">
        <v>208</v>
      </c>
      <c r="J6448" s="64">
        <v>1</v>
      </c>
    </row>
    <row r="6449" spans="1:10" x14ac:dyDescent="0.25">
      <c r="A6449" s="3" t="str">
        <f t="shared" si="100"/>
        <v>SubLAPSCE Low Desert8/27/2021 (5:00pm-6:00pm)16</v>
      </c>
      <c r="B6449" t="s">
        <v>76</v>
      </c>
      <c r="C6449" t="s">
        <v>120</v>
      </c>
      <c r="D6449" t="s">
        <v>172</v>
      </c>
      <c r="E6449" t="s">
        <v>189</v>
      </c>
      <c r="F6449" s="69" t="s">
        <v>208</v>
      </c>
      <c r="G6449" s="69" t="s">
        <v>208</v>
      </c>
      <c r="H6449" s="69" t="s">
        <v>208</v>
      </c>
      <c r="I6449" s="69" t="s">
        <v>208</v>
      </c>
      <c r="J6449" s="64">
        <v>1</v>
      </c>
    </row>
    <row r="6450" spans="1:10" x14ac:dyDescent="0.25">
      <c r="A6450" s="3" t="str">
        <f t="shared" si="100"/>
        <v>SubLAPSCE Low Desert8/27/2021 (5:00pm-6:00pm)17</v>
      </c>
      <c r="B6450" t="s">
        <v>76</v>
      </c>
      <c r="C6450" t="s">
        <v>120</v>
      </c>
      <c r="D6450" t="s">
        <v>172</v>
      </c>
      <c r="E6450" t="s">
        <v>190</v>
      </c>
      <c r="F6450" s="69" t="s">
        <v>208</v>
      </c>
      <c r="G6450" s="69" t="s">
        <v>208</v>
      </c>
      <c r="H6450" s="69" t="s">
        <v>208</v>
      </c>
      <c r="I6450" s="69" t="s">
        <v>208</v>
      </c>
      <c r="J6450" s="64">
        <v>1</v>
      </c>
    </row>
    <row r="6451" spans="1:10" x14ac:dyDescent="0.25">
      <c r="A6451" s="3" t="str">
        <f t="shared" si="100"/>
        <v>SubLAPSCE Low Desert8/27/2021 (5:00pm-6:00pm)18</v>
      </c>
      <c r="B6451" t="s">
        <v>76</v>
      </c>
      <c r="C6451" t="s">
        <v>120</v>
      </c>
      <c r="D6451" t="s">
        <v>172</v>
      </c>
      <c r="E6451" t="s">
        <v>191</v>
      </c>
      <c r="F6451" s="69" t="s">
        <v>208</v>
      </c>
      <c r="G6451" s="69" t="s">
        <v>208</v>
      </c>
      <c r="H6451" s="69" t="s">
        <v>208</v>
      </c>
      <c r="I6451" s="69" t="s">
        <v>208</v>
      </c>
      <c r="J6451" s="64">
        <v>1</v>
      </c>
    </row>
    <row r="6452" spans="1:10" x14ac:dyDescent="0.25">
      <c r="A6452" s="3" t="str">
        <f t="shared" si="100"/>
        <v>SubLAPSCE Low Desert8/27/2021 (5:00pm-6:00pm)19</v>
      </c>
      <c r="B6452" t="s">
        <v>76</v>
      </c>
      <c r="C6452" t="s">
        <v>120</v>
      </c>
      <c r="D6452" t="s">
        <v>172</v>
      </c>
      <c r="E6452" t="s">
        <v>192</v>
      </c>
      <c r="F6452" s="69" t="s">
        <v>208</v>
      </c>
      <c r="G6452" s="69" t="s">
        <v>208</v>
      </c>
      <c r="H6452" s="69" t="s">
        <v>208</v>
      </c>
      <c r="I6452" s="69" t="s">
        <v>208</v>
      </c>
      <c r="J6452" s="64">
        <v>1</v>
      </c>
    </row>
    <row r="6453" spans="1:10" x14ac:dyDescent="0.25">
      <c r="A6453" s="3" t="str">
        <f t="shared" si="100"/>
        <v>SubLAPSCE Low Desert8/27/2021 (5:00pm-6:00pm)20</v>
      </c>
      <c r="B6453" t="s">
        <v>76</v>
      </c>
      <c r="C6453" t="s">
        <v>120</v>
      </c>
      <c r="D6453" t="s">
        <v>172</v>
      </c>
      <c r="E6453" t="s">
        <v>193</v>
      </c>
      <c r="F6453" s="69" t="s">
        <v>208</v>
      </c>
      <c r="G6453" s="69" t="s">
        <v>208</v>
      </c>
      <c r="H6453" s="69" t="s">
        <v>208</v>
      </c>
      <c r="I6453" s="69" t="s">
        <v>208</v>
      </c>
      <c r="J6453" s="64">
        <v>1</v>
      </c>
    </row>
    <row r="6454" spans="1:10" x14ac:dyDescent="0.25">
      <c r="A6454" s="3" t="str">
        <f t="shared" si="100"/>
        <v>SubLAPSCE Low Desert8/27/2021 (5:00pm-6:00pm)21</v>
      </c>
      <c r="B6454" t="s">
        <v>76</v>
      </c>
      <c r="C6454" t="s">
        <v>120</v>
      </c>
      <c r="D6454" t="s">
        <v>172</v>
      </c>
      <c r="E6454" t="s">
        <v>194</v>
      </c>
      <c r="F6454" s="69" t="s">
        <v>208</v>
      </c>
      <c r="G6454" s="69" t="s">
        <v>208</v>
      </c>
      <c r="H6454" s="69" t="s">
        <v>208</v>
      </c>
      <c r="I6454" s="69" t="s">
        <v>208</v>
      </c>
      <c r="J6454" s="64">
        <v>1</v>
      </c>
    </row>
    <row r="6455" spans="1:10" x14ac:dyDescent="0.25">
      <c r="A6455" s="3" t="str">
        <f t="shared" si="100"/>
        <v>SubLAPSCE Low Desert8/27/2021 (5:00pm-6:00pm)22</v>
      </c>
      <c r="B6455" t="s">
        <v>76</v>
      </c>
      <c r="C6455" t="s">
        <v>120</v>
      </c>
      <c r="D6455" t="s">
        <v>172</v>
      </c>
      <c r="E6455" t="s">
        <v>195</v>
      </c>
      <c r="F6455" s="69" t="s">
        <v>208</v>
      </c>
      <c r="G6455" s="69" t="s">
        <v>208</v>
      </c>
      <c r="H6455" s="69" t="s">
        <v>208</v>
      </c>
      <c r="I6455" s="69" t="s">
        <v>208</v>
      </c>
      <c r="J6455" s="64">
        <v>1</v>
      </c>
    </row>
    <row r="6456" spans="1:10" x14ac:dyDescent="0.25">
      <c r="A6456" s="3" t="str">
        <f t="shared" si="100"/>
        <v>SubLAPSCE Low Desert8/27/2021 (5:00pm-6:00pm)23</v>
      </c>
      <c r="B6456" t="s">
        <v>76</v>
      </c>
      <c r="C6456" t="s">
        <v>120</v>
      </c>
      <c r="D6456" t="s">
        <v>172</v>
      </c>
      <c r="E6456" t="s">
        <v>196</v>
      </c>
      <c r="F6456" s="69" t="s">
        <v>208</v>
      </c>
      <c r="G6456" s="69" t="s">
        <v>208</v>
      </c>
      <c r="H6456" s="69" t="s">
        <v>208</v>
      </c>
      <c r="I6456" s="69" t="s">
        <v>208</v>
      </c>
      <c r="J6456" s="64">
        <v>1</v>
      </c>
    </row>
    <row r="6457" spans="1:10" x14ac:dyDescent="0.25">
      <c r="A6457" s="3" t="str">
        <f t="shared" si="100"/>
        <v>SubLAPSCE Low Desert8/27/2021 (5:00pm-6:00pm)24</v>
      </c>
      <c r="B6457" t="s">
        <v>76</v>
      </c>
      <c r="C6457" t="s">
        <v>120</v>
      </c>
      <c r="D6457" t="s">
        <v>172</v>
      </c>
      <c r="E6457" t="s">
        <v>197</v>
      </c>
      <c r="F6457" s="69" t="s">
        <v>208</v>
      </c>
      <c r="G6457" s="69" t="s">
        <v>208</v>
      </c>
      <c r="H6457" s="69" t="s">
        <v>208</v>
      </c>
      <c r="I6457" s="69" t="s">
        <v>208</v>
      </c>
      <c r="J6457" s="64">
        <v>1</v>
      </c>
    </row>
    <row r="6458" spans="1:10" x14ac:dyDescent="0.25">
      <c r="A6458" s="3" t="str">
        <f t="shared" si="100"/>
        <v>SubLAPSCE Low Desert9/9/2021 (3:58pm-5:00pm)1</v>
      </c>
      <c r="B6458" t="s">
        <v>76</v>
      </c>
      <c r="C6458" t="s">
        <v>120</v>
      </c>
      <c r="D6458" t="s">
        <v>173</v>
      </c>
      <c r="E6458" t="s">
        <v>174</v>
      </c>
      <c r="F6458" s="69" t="s">
        <v>208</v>
      </c>
      <c r="G6458" s="69" t="s">
        <v>208</v>
      </c>
      <c r="H6458" s="69" t="s">
        <v>208</v>
      </c>
      <c r="I6458" s="69" t="s">
        <v>208</v>
      </c>
      <c r="J6458" s="64">
        <v>1</v>
      </c>
    </row>
    <row r="6459" spans="1:10" x14ac:dyDescent="0.25">
      <c r="A6459" s="3" t="str">
        <f t="shared" si="100"/>
        <v>SubLAPSCE Low Desert9/9/2021 (3:58pm-5:00pm)2</v>
      </c>
      <c r="B6459" t="s">
        <v>76</v>
      </c>
      <c r="C6459" t="s">
        <v>120</v>
      </c>
      <c r="D6459" t="s">
        <v>173</v>
      </c>
      <c r="E6459" t="s">
        <v>175</v>
      </c>
      <c r="F6459" s="69" t="s">
        <v>208</v>
      </c>
      <c r="G6459" s="69" t="s">
        <v>208</v>
      </c>
      <c r="H6459" s="69" t="s">
        <v>208</v>
      </c>
      <c r="I6459" s="69" t="s">
        <v>208</v>
      </c>
      <c r="J6459" s="64">
        <v>1</v>
      </c>
    </row>
    <row r="6460" spans="1:10" x14ac:dyDescent="0.25">
      <c r="A6460" s="3" t="str">
        <f t="shared" si="100"/>
        <v>SubLAPSCE Low Desert9/9/2021 (3:58pm-5:00pm)3</v>
      </c>
      <c r="B6460" t="s">
        <v>76</v>
      </c>
      <c r="C6460" t="s">
        <v>120</v>
      </c>
      <c r="D6460" t="s">
        <v>173</v>
      </c>
      <c r="E6460" t="s">
        <v>176</v>
      </c>
      <c r="F6460" s="69" t="s">
        <v>208</v>
      </c>
      <c r="G6460" s="69" t="s">
        <v>208</v>
      </c>
      <c r="H6460" s="69" t="s">
        <v>208</v>
      </c>
      <c r="I6460" s="69" t="s">
        <v>208</v>
      </c>
      <c r="J6460" s="64">
        <v>1</v>
      </c>
    </row>
    <row r="6461" spans="1:10" x14ac:dyDescent="0.25">
      <c r="A6461" s="3" t="str">
        <f t="shared" si="100"/>
        <v>SubLAPSCE Low Desert9/9/2021 (3:58pm-5:00pm)4</v>
      </c>
      <c r="B6461" t="s">
        <v>76</v>
      </c>
      <c r="C6461" t="s">
        <v>120</v>
      </c>
      <c r="D6461" t="s">
        <v>173</v>
      </c>
      <c r="E6461" t="s">
        <v>177</v>
      </c>
      <c r="F6461" s="69" t="s">
        <v>208</v>
      </c>
      <c r="G6461" s="69" t="s">
        <v>208</v>
      </c>
      <c r="H6461" s="69" t="s">
        <v>208</v>
      </c>
      <c r="I6461" s="69" t="s">
        <v>208</v>
      </c>
      <c r="J6461" s="64">
        <v>1</v>
      </c>
    </row>
    <row r="6462" spans="1:10" x14ac:dyDescent="0.25">
      <c r="A6462" s="3" t="str">
        <f t="shared" si="100"/>
        <v>SubLAPSCE Low Desert9/9/2021 (3:58pm-5:00pm)5</v>
      </c>
      <c r="B6462" t="s">
        <v>76</v>
      </c>
      <c r="C6462" t="s">
        <v>120</v>
      </c>
      <c r="D6462" t="s">
        <v>173</v>
      </c>
      <c r="E6462" t="s">
        <v>178</v>
      </c>
      <c r="F6462" s="69" t="s">
        <v>208</v>
      </c>
      <c r="G6462" s="69" t="s">
        <v>208</v>
      </c>
      <c r="H6462" s="69" t="s">
        <v>208</v>
      </c>
      <c r="I6462" s="69" t="s">
        <v>208</v>
      </c>
      <c r="J6462" s="64">
        <v>1</v>
      </c>
    </row>
    <row r="6463" spans="1:10" x14ac:dyDescent="0.25">
      <c r="A6463" s="3" t="str">
        <f t="shared" si="100"/>
        <v>SubLAPSCE Low Desert9/9/2021 (3:58pm-5:00pm)6</v>
      </c>
      <c r="B6463" t="s">
        <v>76</v>
      </c>
      <c r="C6463" t="s">
        <v>120</v>
      </c>
      <c r="D6463" t="s">
        <v>173</v>
      </c>
      <c r="E6463" t="s">
        <v>179</v>
      </c>
      <c r="F6463" s="69" t="s">
        <v>208</v>
      </c>
      <c r="G6463" s="69" t="s">
        <v>208</v>
      </c>
      <c r="H6463" s="69" t="s">
        <v>208</v>
      </c>
      <c r="I6463" s="69" t="s">
        <v>208</v>
      </c>
      <c r="J6463" s="64">
        <v>1</v>
      </c>
    </row>
    <row r="6464" spans="1:10" x14ac:dyDescent="0.25">
      <c r="A6464" s="3" t="str">
        <f t="shared" si="100"/>
        <v>SubLAPSCE Low Desert9/9/2021 (3:58pm-5:00pm)7</v>
      </c>
      <c r="B6464" t="s">
        <v>76</v>
      </c>
      <c r="C6464" t="s">
        <v>120</v>
      </c>
      <c r="D6464" t="s">
        <v>173</v>
      </c>
      <c r="E6464" t="s">
        <v>180</v>
      </c>
      <c r="F6464" s="69" t="s">
        <v>208</v>
      </c>
      <c r="G6464" s="69" t="s">
        <v>208</v>
      </c>
      <c r="H6464" s="69" t="s">
        <v>208</v>
      </c>
      <c r="I6464" s="69" t="s">
        <v>208</v>
      </c>
      <c r="J6464" s="64">
        <v>1</v>
      </c>
    </row>
    <row r="6465" spans="1:10" x14ac:dyDescent="0.25">
      <c r="A6465" s="3" t="str">
        <f t="shared" si="100"/>
        <v>SubLAPSCE Low Desert9/9/2021 (3:58pm-5:00pm)8</v>
      </c>
      <c r="B6465" t="s">
        <v>76</v>
      </c>
      <c r="C6465" t="s">
        <v>120</v>
      </c>
      <c r="D6465" t="s">
        <v>173</v>
      </c>
      <c r="E6465" t="s">
        <v>181</v>
      </c>
      <c r="F6465" s="69" t="s">
        <v>208</v>
      </c>
      <c r="G6465" s="69" t="s">
        <v>208</v>
      </c>
      <c r="H6465" s="69" t="s">
        <v>208</v>
      </c>
      <c r="I6465" s="69" t="s">
        <v>208</v>
      </c>
      <c r="J6465" s="64">
        <v>1</v>
      </c>
    </row>
    <row r="6466" spans="1:10" x14ac:dyDescent="0.25">
      <c r="A6466" s="3" t="str">
        <f t="shared" si="100"/>
        <v>SubLAPSCE Low Desert9/9/2021 (3:58pm-5:00pm)9</v>
      </c>
      <c r="B6466" t="s">
        <v>76</v>
      </c>
      <c r="C6466" t="s">
        <v>120</v>
      </c>
      <c r="D6466" t="s">
        <v>173</v>
      </c>
      <c r="E6466" t="s">
        <v>182</v>
      </c>
      <c r="F6466" s="69" t="s">
        <v>208</v>
      </c>
      <c r="G6466" s="69" t="s">
        <v>208</v>
      </c>
      <c r="H6466" s="69" t="s">
        <v>208</v>
      </c>
      <c r="I6466" s="69" t="s">
        <v>208</v>
      </c>
      <c r="J6466" s="64">
        <v>1</v>
      </c>
    </row>
    <row r="6467" spans="1:10" x14ac:dyDescent="0.25">
      <c r="A6467" s="3" t="str">
        <f t="shared" ref="A6467:A6530" si="101">B6467&amp;C6467&amp;D6467&amp;E6467</f>
        <v>SubLAPSCE Low Desert9/9/2021 (3:58pm-5:00pm)10</v>
      </c>
      <c r="B6467" t="s">
        <v>76</v>
      </c>
      <c r="C6467" t="s">
        <v>120</v>
      </c>
      <c r="D6467" t="s">
        <v>173</v>
      </c>
      <c r="E6467" t="s">
        <v>183</v>
      </c>
      <c r="F6467" s="69" t="s">
        <v>208</v>
      </c>
      <c r="G6467" s="69" t="s">
        <v>208</v>
      </c>
      <c r="H6467" s="69" t="s">
        <v>208</v>
      </c>
      <c r="I6467" s="69" t="s">
        <v>208</v>
      </c>
      <c r="J6467" s="64">
        <v>1</v>
      </c>
    </row>
    <row r="6468" spans="1:10" x14ac:dyDescent="0.25">
      <c r="A6468" s="3" t="str">
        <f t="shared" si="101"/>
        <v>SubLAPSCE Low Desert9/9/2021 (3:58pm-5:00pm)11</v>
      </c>
      <c r="B6468" t="s">
        <v>76</v>
      </c>
      <c r="C6468" t="s">
        <v>120</v>
      </c>
      <c r="D6468" t="s">
        <v>173</v>
      </c>
      <c r="E6468" t="s">
        <v>184</v>
      </c>
      <c r="F6468" s="69" t="s">
        <v>208</v>
      </c>
      <c r="G6468" s="69" t="s">
        <v>208</v>
      </c>
      <c r="H6468" s="69" t="s">
        <v>208</v>
      </c>
      <c r="I6468" s="69" t="s">
        <v>208</v>
      </c>
      <c r="J6468" s="64">
        <v>1</v>
      </c>
    </row>
    <row r="6469" spans="1:10" x14ac:dyDescent="0.25">
      <c r="A6469" s="3" t="str">
        <f t="shared" si="101"/>
        <v>SubLAPSCE Low Desert9/9/2021 (3:58pm-5:00pm)12</v>
      </c>
      <c r="B6469" t="s">
        <v>76</v>
      </c>
      <c r="C6469" t="s">
        <v>120</v>
      </c>
      <c r="D6469" t="s">
        <v>173</v>
      </c>
      <c r="E6469" t="s">
        <v>185</v>
      </c>
      <c r="F6469" s="69" t="s">
        <v>208</v>
      </c>
      <c r="G6469" s="69" t="s">
        <v>208</v>
      </c>
      <c r="H6469" s="69" t="s">
        <v>208</v>
      </c>
      <c r="I6469" s="69" t="s">
        <v>208</v>
      </c>
      <c r="J6469" s="64">
        <v>1</v>
      </c>
    </row>
    <row r="6470" spans="1:10" x14ac:dyDescent="0.25">
      <c r="A6470" s="3" t="str">
        <f t="shared" si="101"/>
        <v>SubLAPSCE Low Desert9/9/2021 (3:58pm-5:00pm)13</v>
      </c>
      <c r="B6470" t="s">
        <v>76</v>
      </c>
      <c r="C6470" t="s">
        <v>120</v>
      </c>
      <c r="D6470" t="s">
        <v>173</v>
      </c>
      <c r="E6470" t="s">
        <v>186</v>
      </c>
      <c r="F6470" s="69" t="s">
        <v>208</v>
      </c>
      <c r="G6470" s="69" t="s">
        <v>208</v>
      </c>
      <c r="H6470" s="69" t="s">
        <v>208</v>
      </c>
      <c r="I6470" s="69" t="s">
        <v>208</v>
      </c>
      <c r="J6470" s="64">
        <v>1</v>
      </c>
    </row>
    <row r="6471" spans="1:10" x14ac:dyDescent="0.25">
      <c r="A6471" s="3" t="str">
        <f t="shared" si="101"/>
        <v>SubLAPSCE Low Desert9/9/2021 (3:58pm-5:00pm)14</v>
      </c>
      <c r="B6471" t="s">
        <v>76</v>
      </c>
      <c r="C6471" t="s">
        <v>120</v>
      </c>
      <c r="D6471" t="s">
        <v>173</v>
      </c>
      <c r="E6471" t="s">
        <v>187</v>
      </c>
      <c r="F6471" s="69" t="s">
        <v>208</v>
      </c>
      <c r="G6471" s="69" t="s">
        <v>208</v>
      </c>
      <c r="H6471" s="69" t="s">
        <v>208</v>
      </c>
      <c r="I6471" s="69" t="s">
        <v>208</v>
      </c>
      <c r="J6471" s="64">
        <v>1</v>
      </c>
    </row>
    <row r="6472" spans="1:10" x14ac:dyDescent="0.25">
      <c r="A6472" s="3" t="str">
        <f t="shared" si="101"/>
        <v>SubLAPSCE Low Desert9/9/2021 (3:58pm-5:00pm)15</v>
      </c>
      <c r="B6472" t="s">
        <v>76</v>
      </c>
      <c r="C6472" t="s">
        <v>120</v>
      </c>
      <c r="D6472" t="s">
        <v>173</v>
      </c>
      <c r="E6472" t="s">
        <v>188</v>
      </c>
      <c r="F6472" s="69" t="s">
        <v>208</v>
      </c>
      <c r="G6472" s="69" t="s">
        <v>208</v>
      </c>
      <c r="H6472" s="69" t="s">
        <v>208</v>
      </c>
      <c r="I6472" s="69" t="s">
        <v>208</v>
      </c>
      <c r="J6472" s="64">
        <v>1</v>
      </c>
    </row>
    <row r="6473" spans="1:10" x14ac:dyDescent="0.25">
      <c r="A6473" s="3" t="str">
        <f t="shared" si="101"/>
        <v>SubLAPSCE Low Desert9/9/2021 (3:58pm-5:00pm)16</v>
      </c>
      <c r="B6473" t="s">
        <v>76</v>
      </c>
      <c r="C6473" t="s">
        <v>120</v>
      </c>
      <c r="D6473" t="s">
        <v>173</v>
      </c>
      <c r="E6473" t="s">
        <v>189</v>
      </c>
      <c r="F6473" s="69" t="s">
        <v>208</v>
      </c>
      <c r="G6473" s="69" t="s">
        <v>208</v>
      </c>
      <c r="H6473" s="69" t="s">
        <v>208</v>
      </c>
      <c r="I6473" s="69" t="s">
        <v>208</v>
      </c>
      <c r="J6473" s="64">
        <v>1</v>
      </c>
    </row>
    <row r="6474" spans="1:10" x14ac:dyDescent="0.25">
      <c r="A6474" s="3" t="str">
        <f t="shared" si="101"/>
        <v>SubLAPSCE Low Desert9/9/2021 (3:58pm-5:00pm)17</v>
      </c>
      <c r="B6474" t="s">
        <v>76</v>
      </c>
      <c r="C6474" t="s">
        <v>120</v>
      </c>
      <c r="D6474" t="s">
        <v>173</v>
      </c>
      <c r="E6474" t="s">
        <v>190</v>
      </c>
      <c r="F6474" s="69" t="s">
        <v>208</v>
      </c>
      <c r="G6474" s="69" t="s">
        <v>208</v>
      </c>
      <c r="H6474" s="69" t="s">
        <v>208</v>
      </c>
      <c r="I6474" s="69" t="s">
        <v>208</v>
      </c>
      <c r="J6474" s="64">
        <v>1</v>
      </c>
    </row>
    <row r="6475" spans="1:10" x14ac:dyDescent="0.25">
      <c r="A6475" s="3" t="str">
        <f t="shared" si="101"/>
        <v>SubLAPSCE Low Desert9/9/2021 (3:58pm-5:00pm)18</v>
      </c>
      <c r="B6475" t="s">
        <v>76</v>
      </c>
      <c r="C6475" t="s">
        <v>120</v>
      </c>
      <c r="D6475" t="s">
        <v>173</v>
      </c>
      <c r="E6475" t="s">
        <v>191</v>
      </c>
      <c r="F6475" s="69" t="s">
        <v>208</v>
      </c>
      <c r="G6475" s="69" t="s">
        <v>208</v>
      </c>
      <c r="H6475" s="69" t="s">
        <v>208</v>
      </c>
      <c r="I6475" s="69" t="s">
        <v>208</v>
      </c>
      <c r="J6475" s="64">
        <v>1</v>
      </c>
    </row>
    <row r="6476" spans="1:10" x14ac:dyDescent="0.25">
      <c r="A6476" s="3" t="str">
        <f t="shared" si="101"/>
        <v>SubLAPSCE Low Desert9/9/2021 (3:58pm-5:00pm)19</v>
      </c>
      <c r="B6476" t="s">
        <v>76</v>
      </c>
      <c r="C6476" t="s">
        <v>120</v>
      </c>
      <c r="D6476" t="s">
        <v>173</v>
      </c>
      <c r="E6476" t="s">
        <v>192</v>
      </c>
      <c r="F6476" s="69" t="s">
        <v>208</v>
      </c>
      <c r="G6476" s="69" t="s">
        <v>208</v>
      </c>
      <c r="H6476" s="69" t="s">
        <v>208</v>
      </c>
      <c r="I6476" s="69" t="s">
        <v>208</v>
      </c>
      <c r="J6476" s="64">
        <v>1</v>
      </c>
    </row>
    <row r="6477" spans="1:10" x14ac:dyDescent="0.25">
      <c r="A6477" s="3" t="str">
        <f t="shared" si="101"/>
        <v>SubLAPSCE Low Desert9/9/2021 (3:58pm-5:00pm)20</v>
      </c>
      <c r="B6477" t="s">
        <v>76</v>
      </c>
      <c r="C6477" t="s">
        <v>120</v>
      </c>
      <c r="D6477" t="s">
        <v>173</v>
      </c>
      <c r="E6477" t="s">
        <v>193</v>
      </c>
      <c r="F6477" s="69" t="s">
        <v>208</v>
      </c>
      <c r="G6477" s="69" t="s">
        <v>208</v>
      </c>
      <c r="H6477" s="69" t="s">
        <v>208</v>
      </c>
      <c r="I6477" s="69" t="s">
        <v>208</v>
      </c>
      <c r="J6477" s="64">
        <v>1</v>
      </c>
    </row>
    <row r="6478" spans="1:10" x14ac:dyDescent="0.25">
      <c r="A6478" s="3" t="str">
        <f t="shared" si="101"/>
        <v>SubLAPSCE Low Desert9/9/2021 (3:58pm-5:00pm)21</v>
      </c>
      <c r="B6478" t="s">
        <v>76</v>
      </c>
      <c r="C6478" t="s">
        <v>120</v>
      </c>
      <c r="D6478" t="s">
        <v>173</v>
      </c>
      <c r="E6478" t="s">
        <v>194</v>
      </c>
      <c r="F6478" s="69" t="s">
        <v>208</v>
      </c>
      <c r="G6478" s="69" t="s">
        <v>208</v>
      </c>
      <c r="H6478" s="69" t="s">
        <v>208</v>
      </c>
      <c r="I6478" s="69" t="s">
        <v>208</v>
      </c>
      <c r="J6478" s="64">
        <v>1</v>
      </c>
    </row>
    <row r="6479" spans="1:10" x14ac:dyDescent="0.25">
      <c r="A6479" s="3" t="str">
        <f t="shared" si="101"/>
        <v>SubLAPSCE Low Desert9/9/2021 (3:58pm-5:00pm)22</v>
      </c>
      <c r="B6479" t="s">
        <v>76</v>
      </c>
      <c r="C6479" t="s">
        <v>120</v>
      </c>
      <c r="D6479" t="s">
        <v>173</v>
      </c>
      <c r="E6479" t="s">
        <v>195</v>
      </c>
      <c r="F6479" s="69" t="s">
        <v>208</v>
      </c>
      <c r="G6479" s="69" t="s">
        <v>208</v>
      </c>
      <c r="H6479" s="69" t="s">
        <v>208</v>
      </c>
      <c r="I6479" s="69" t="s">
        <v>208</v>
      </c>
      <c r="J6479" s="64">
        <v>1</v>
      </c>
    </row>
    <row r="6480" spans="1:10" x14ac:dyDescent="0.25">
      <c r="A6480" s="3" t="str">
        <f t="shared" si="101"/>
        <v>SubLAPSCE Low Desert9/9/2021 (3:58pm-5:00pm)23</v>
      </c>
      <c r="B6480" t="s">
        <v>76</v>
      </c>
      <c r="C6480" t="s">
        <v>120</v>
      </c>
      <c r="D6480" t="s">
        <v>173</v>
      </c>
      <c r="E6480" t="s">
        <v>196</v>
      </c>
      <c r="F6480" s="69" t="s">
        <v>208</v>
      </c>
      <c r="G6480" s="69" t="s">
        <v>208</v>
      </c>
      <c r="H6480" s="69" t="s">
        <v>208</v>
      </c>
      <c r="I6480" s="69" t="s">
        <v>208</v>
      </c>
      <c r="J6480" s="64">
        <v>1</v>
      </c>
    </row>
    <row r="6481" spans="1:10" x14ac:dyDescent="0.25">
      <c r="A6481" s="3" t="str">
        <f t="shared" si="101"/>
        <v>SubLAPSCE Low Desert9/9/2021 (3:58pm-5:00pm)24</v>
      </c>
      <c r="B6481" t="s">
        <v>76</v>
      </c>
      <c r="C6481" t="s">
        <v>120</v>
      </c>
      <c r="D6481" t="s">
        <v>173</v>
      </c>
      <c r="E6481" t="s">
        <v>197</v>
      </c>
      <c r="F6481" s="69" t="s">
        <v>208</v>
      </c>
      <c r="G6481" s="69" t="s">
        <v>208</v>
      </c>
      <c r="H6481" s="69" t="s">
        <v>208</v>
      </c>
      <c r="I6481" s="69" t="s">
        <v>208</v>
      </c>
      <c r="J6481" s="64">
        <v>1</v>
      </c>
    </row>
    <row r="6482" spans="1:10" x14ac:dyDescent="0.25">
      <c r="A6482" s="3" t="str">
        <f t="shared" si="101"/>
        <v>SubLAPSCE Low DesertAverage Event Day (5:00pm-6:00pm)1</v>
      </c>
      <c r="B6482" t="s">
        <v>76</v>
      </c>
      <c r="C6482" t="s">
        <v>120</v>
      </c>
      <c r="D6482" t="s">
        <v>167</v>
      </c>
      <c r="E6482" t="s">
        <v>174</v>
      </c>
      <c r="F6482" s="69" t="s">
        <v>208</v>
      </c>
      <c r="G6482" s="69" t="s">
        <v>208</v>
      </c>
      <c r="H6482" s="69" t="s">
        <v>208</v>
      </c>
      <c r="I6482" s="69" t="s">
        <v>208</v>
      </c>
      <c r="J6482" s="64">
        <v>1</v>
      </c>
    </row>
    <row r="6483" spans="1:10" x14ac:dyDescent="0.25">
      <c r="A6483" s="3" t="str">
        <f t="shared" si="101"/>
        <v>SubLAPSCE Low DesertAverage Event Day (5:00pm-6:00pm)2</v>
      </c>
      <c r="B6483" t="s">
        <v>76</v>
      </c>
      <c r="C6483" t="s">
        <v>120</v>
      </c>
      <c r="D6483" t="s">
        <v>167</v>
      </c>
      <c r="E6483" t="s">
        <v>175</v>
      </c>
      <c r="F6483" s="69" t="s">
        <v>208</v>
      </c>
      <c r="G6483" s="69" t="s">
        <v>208</v>
      </c>
      <c r="H6483" s="69" t="s">
        <v>208</v>
      </c>
      <c r="I6483" s="69" t="s">
        <v>208</v>
      </c>
      <c r="J6483" s="64">
        <v>1</v>
      </c>
    </row>
    <row r="6484" spans="1:10" x14ac:dyDescent="0.25">
      <c r="A6484" s="3" t="str">
        <f t="shared" si="101"/>
        <v>SubLAPSCE Low DesertAverage Event Day (5:00pm-6:00pm)3</v>
      </c>
      <c r="B6484" t="s">
        <v>76</v>
      </c>
      <c r="C6484" t="s">
        <v>120</v>
      </c>
      <c r="D6484" t="s">
        <v>167</v>
      </c>
      <c r="E6484" t="s">
        <v>176</v>
      </c>
      <c r="F6484" s="69" t="s">
        <v>208</v>
      </c>
      <c r="G6484" s="69" t="s">
        <v>208</v>
      </c>
      <c r="H6484" s="69" t="s">
        <v>208</v>
      </c>
      <c r="I6484" s="69" t="s">
        <v>208</v>
      </c>
      <c r="J6484" s="64">
        <v>1</v>
      </c>
    </row>
    <row r="6485" spans="1:10" x14ac:dyDescent="0.25">
      <c r="A6485" s="3" t="str">
        <f t="shared" si="101"/>
        <v>SubLAPSCE Low DesertAverage Event Day (5:00pm-6:00pm)4</v>
      </c>
      <c r="B6485" t="s">
        <v>76</v>
      </c>
      <c r="C6485" t="s">
        <v>120</v>
      </c>
      <c r="D6485" t="s">
        <v>167</v>
      </c>
      <c r="E6485" t="s">
        <v>177</v>
      </c>
      <c r="F6485" s="69" t="s">
        <v>208</v>
      </c>
      <c r="G6485" s="69" t="s">
        <v>208</v>
      </c>
      <c r="H6485" s="69" t="s">
        <v>208</v>
      </c>
      <c r="I6485" s="69" t="s">
        <v>208</v>
      </c>
      <c r="J6485" s="64">
        <v>1</v>
      </c>
    </row>
    <row r="6486" spans="1:10" x14ac:dyDescent="0.25">
      <c r="A6486" s="3" t="str">
        <f t="shared" si="101"/>
        <v>SubLAPSCE Low DesertAverage Event Day (5:00pm-6:00pm)5</v>
      </c>
      <c r="B6486" t="s">
        <v>76</v>
      </c>
      <c r="C6486" t="s">
        <v>120</v>
      </c>
      <c r="D6486" t="s">
        <v>167</v>
      </c>
      <c r="E6486" t="s">
        <v>178</v>
      </c>
      <c r="F6486" s="69" t="s">
        <v>208</v>
      </c>
      <c r="G6486" s="69" t="s">
        <v>208</v>
      </c>
      <c r="H6486" s="69" t="s">
        <v>208</v>
      </c>
      <c r="I6486" s="69" t="s">
        <v>208</v>
      </c>
      <c r="J6486" s="64">
        <v>1</v>
      </c>
    </row>
    <row r="6487" spans="1:10" x14ac:dyDescent="0.25">
      <c r="A6487" s="3" t="str">
        <f t="shared" si="101"/>
        <v>SubLAPSCE Low DesertAverage Event Day (5:00pm-6:00pm)6</v>
      </c>
      <c r="B6487" t="s">
        <v>76</v>
      </c>
      <c r="C6487" t="s">
        <v>120</v>
      </c>
      <c r="D6487" t="s">
        <v>167</v>
      </c>
      <c r="E6487" t="s">
        <v>179</v>
      </c>
      <c r="F6487" s="69" t="s">
        <v>208</v>
      </c>
      <c r="G6487" s="69" t="s">
        <v>208</v>
      </c>
      <c r="H6487" s="69" t="s">
        <v>208</v>
      </c>
      <c r="I6487" s="69" t="s">
        <v>208</v>
      </c>
      <c r="J6487" s="64">
        <v>1</v>
      </c>
    </row>
    <row r="6488" spans="1:10" x14ac:dyDescent="0.25">
      <c r="A6488" s="3" t="str">
        <f t="shared" si="101"/>
        <v>SubLAPSCE Low DesertAverage Event Day (5:00pm-6:00pm)7</v>
      </c>
      <c r="B6488" t="s">
        <v>76</v>
      </c>
      <c r="C6488" t="s">
        <v>120</v>
      </c>
      <c r="D6488" t="s">
        <v>167</v>
      </c>
      <c r="E6488" t="s">
        <v>180</v>
      </c>
      <c r="F6488" s="69" t="s">
        <v>208</v>
      </c>
      <c r="G6488" s="69" t="s">
        <v>208</v>
      </c>
      <c r="H6488" s="69" t="s">
        <v>208</v>
      </c>
      <c r="I6488" s="69" t="s">
        <v>208</v>
      </c>
      <c r="J6488" s="64">
        <v>1</v>
      </c>
    </row>
    <row r="6489" spans="1:10" x14ac:dyDescent="0.25">
      <c r="A6489" s="3" t="str">
        <f t="shared" si="101"/>
        <v>SubLAPSCE Low DesertAverage Event Day (5:00pm-6:00pm)8</v>
      </c>
      <c r="B6489" t="s">
        <v>76</v>
      </c>
      <c r="C6489" t="s">
        <v>120</v>
      </c>
      <c r="D6489" t="s">
        <v>167</v>
      </c>
      <c r="E6489" t="s">
        <v>181</v>
      </c>
      <c r="F6489" s="69" t="s">
        <v>208</v>
      </c>
      <c r="G6489" s="69" t="s">
        <v>208</v>
      </c>
      <c r="H6489" s="69" t="s">
        <v>208</v>
      </c>
      <c r="I6489" s="69" t="s">
        <v>208</v>
      </c>
      <c r="J6489" s="64">
        <v>1</v>
      </c>
    </row>
    <row r="6490" spans="1:10" x14ac:dyDescent="0.25">
      <c r="A6490" s="3" t="str">
        <f t="shared" si="101"/>
        <v>SubLAPSCE Low DesertAverage Event Day (5:00pm-6:00pm)9</v>
      </c>
      <c r="B6490" t="s">
        <v>76</v>
      </c>
      <c r="C6490" t="s">
        <v>120</v>
      </c>
      <c r="D6490" t="s">
        <v>167</v>
      </c>
      <c r="E6490" t="s">
        <v>182</v>
      </c>
      <c r="F6490" s="69" t="s">
        <v>208</v>
      </c>
      <c r="G6490" s="69" t="s">
        <v>208</v>
      </c>
      <c r="H6490" s="69" t="s">
        <v>208</v>
      </c>
      <c r="I6490" s="69" t="s">
        <v>208</v>
      </c>
      <c r="J6490" s="64">
        <v>1</v>
      </c>
    </row>
    <row r="6491" spans="1:10" x14ac:dyDescent="0.25">
      <c r="A6491" s="3" t="str">
        <f t="shared" si="101"/>
        <v>SubLAPSCE Low DesertAverage Event Day (5:00pm-6:00pm)10</v>
      </c>
      <c r="B6491" t="s">
        <v>76</v>
      </c>
      <c r="C6491" t="s">
        <v>120</v>
      </c>
      <c r="D6491" t="s">
        <v>167</v>
      </c>
      <c r="E6491" t="s">
        <v>183</v>
      </c>
      <c r="F6491" s="69" t="s">
        <v>208</v>
      </c>
      <c r="G6491" s="69" t="s">
        <v>208</v>
      </c>
      <c r="H6491" s="69" t="s">
        <v>208</v>
      </c>
      <c r="I6491" s="69" t="s">
        <v>208</v>
      </c>
      <c r="J6491" s="64">
        <v>1</v>
      </c>
    </row>
    <row r="6492" spans="1:10" x14ac:dyDescent="0.25">
      <c r="A6492" s="3" t="str">
        <f t="shared" si="101"/>
        <v>SubLAPSCE Low DesertAverage Event Day (5:00pm-6:00pm)11</v>
      </c>
      <c r="B6492" t="s">
        <v>76</v>
      </c>
      <c r="C6492" t="s">
        <v>120</v>
      </c>
      <c r="D6492" t="s">
        <v>167</v>
      </c>
      <c r="E6492" t="s">
        <v>184</v>
      </c>
      <c r="F6492" s="69" t="s">
        <v>208</v>
      </c>
      <c r="G6492" s="69" t="s">
        <v>208</v>
      </c>
      <c r="H6492" s="69" t="s">
        <v>208</v>
      </c>
      <c r="I6492" s="69" t="s">
        <v>208</v>
      </c>
      <c r="J6492" s="64">
        <v>1</v>
      </c>
    </row>
    <row r="6493" spans="1:10" x14ac:dyDescent="0.25">
      <c r="A6493" s="3" t="str">
        <f t="shared" si="101"/>
        <v>SubLAPSCE Low DesertAverage Event Day (5:00pm-6:00pm)12</v>
      </c>
      <c r="B6493" t="s">
        <v>76</v>
      </c>
      <c r="C6493" t="s">
        <v>120</v>
      </c>
      <c r="D6493" t="s">
        <v>167</v>
      </c>
      <c r="E6493" t="s">
        <v>185</v>
      </c>
      <c r="F6493" s="69" t="s">
        <v>208</v>
      </c>
      <c r="G6493" s="69" t="s">
        <v>208</v>
      </c>
      <c r="H6493" s="69" t="s">
        <v>208</v>
      </c>
      <c r="I6493" s="69" t="s">
        <v>208</v>
      </c>
      <c r="J6493" s="64">
        <v>1</v>
      </c>
    </row>
    <row r="6494" spans="1:10" x14ac:dyDescent="0.25">
      <c r="A6494" s="3" t="str">
        <f t="shared" si="101"/>
        <v>SubLAPSCE Low DesertAverage Event Day (5:00pm-6:00pm)13</v>
      </c>
      <c r="B6494" t="s">
        <v>76</v>
      </c>
      <c r="C6494" t="s">
        <v>120</v>
      </c>
      <c r="D6494" t="s">
        <v>167</v>
      </c>
      <c r="E6494" t="s">
        <v>186</v>
      </c>
      <c r="F6494" s="69" t="s">
        <v>208</v>
      </c>
      <c r="G6494" s="69" t="s">
        <v>208</v>
      </c>
      <c r="H6494" s="69" t="s">
        <v>208</v>
      </c>
      <c r="I6494" s="69" t="s">
        <v>208</v>
      </c>
      <c r="J6494" s="64">
        <v>1</v>
      </c>
    </row>
    <row r="6495" spans="1:10" x14ac:dyDescent="0.25">
      <c r="A6495" s="3" t="str">
        <f t="shared" si="101"/>
        <v>SubLAPSCE Low DesertAverage Event Day (5:00pm-6:00pm)14</v>
      </c>
      <c r="B6495" t="s">
        <v>76</v>
      </c>
      <c r="C6495" t="s">
        <v>120</v>
      </c>
      <c r="D6495" t="s">
        <v>167</v>
      </c>
      <c r="E6495" t="s">
        <v>187</v>
      </c>
      <c r="F6495" s="69" t="s">
        <v>208</v>
      </c>
      <c r="G6495" s="69" t="s">
        <v>208</v>
      </c>
      <c r="H6495" s="69" t="s">
        <v>208</v>
      </c>
      <c r="I6495" s="69" t="s">
        <v>208</v>
      </c>
      <c r="J6495" s="64">
        <v>1</v>
      </c>
    </row>
    <row r="6496" spans="1:10" x14ac:dyDescent="0.25">
      <c r="A6496" s="3" t="str">
        <f t="shared" si="101"/>
        <v>SubLAPSCE Low DesertAverage Event Day (5:00pm-6:00pm)15</v>
      </c>
      <c r="B6496" t="s">
        <v>76</v>
      </c>
      <c r="C6496" t="s">
        <v>120</v>
      </c>
      <c r="D6496" t="s">
        <v>167</v>
      </c>
      <c r="E6496" t="s">
        <v>188</v>
      </c>
      <c r="F6496" s="69" t="s">
        <v>208</v>
      </c>
      <c r="G6496" s="69" t="s">
        <v>208</v>
      </c>
      <c r="H6496" s="69" t="s">
        <v>208</v>
      </c>
      <c r="I6496" s="69" t="s">
        <v>208</v>
      </c>
      <c r="J6496" s="64">
        <v>1</v>
      </c>
    </row>
    <row r="6497" spans="1:10" x14ac:dyDescent="0.25">
      <c r="A6497" s="3" t="str">
        <f t="shared" si="101"/>
        <v>SubLAPSCE Low DesertAverage Event Day (5:00pm-6:00pm)16</v>
      </c>
      <c r="B6497" t="s">
        <v>76</v>
      </c>
      <c r="C6497" t="s">
        <v>120</v>
      </c>
      <c r="D6497" t="s">
        <v>167</v>
      </c>
      <c r="E6497" t="s">
        <v>189</v>
      </c>
      <c r="F6497" s="69" t="s">
        <v>208</v>
      </c>
      <c r="G6497" s="69" t="s">
        <v>208</v>
      </c>
      <c r="H6497" s="69" t="s">
        <v>208</v>
      </c>
      <c r="I6497" s="69" t="s">
        <v>208</v>
      </c>
      <c r="J6497" s="64">
        <v>1</v>
      </c>
    </row>
    <row r="6498" spans="1:10" x14ac:dyDescent="0.25">
      <c r="A6498" s="3" t="str">
        <f t="shared" si="101"/>
        <v>SubLAPSCE Low DesertAverage Event Day (5:00pm-6:00pm)17</v>
      </c>
      <c r="B6498" t="s">
        <v>76</v>
      </c>
      <c r="C6498" t="s">
        <v>120</v>
      </c>
      <c r="D6498" t="s">
        <v>167</v>
      </c>
      <c r="E6498" t="s">
        <v>190</v>
      </c>
      <c r="F6498" s="69" t="s">
        <v>208</v>
      </c>
      <c r="G6498" s="69" t="s">
        <v>208</v>
      </c>
      <c r="H6498" s="69" t="s">
        <v>208</v>
      </c>
      <c r="I6498" s="69" t="s">
        <v>208</v>
      </c>
      <c r="J6498" s="64">
        <v>1</v>
      </c>
    </row>
    <row r="6499" spans="1:10" x14ac:dyDescent="0.25">
      <c r="A6499" s="3" t="str">
        <f t="shared" si="101"/>
        <v>SubLAPSCE Low DesertAverage Event Day (5:00pm-6:00pm)18</v>
      </c>
      <c r="B6499" t="s">
        <v>76</v>
      </c>
      <c r="C6499" t="s">
        <v>120</v>
      </c>
      <c r="D6499" t="s">
        <v>167</v>
      </c>
      <c r="E6499" t="s">
        <v>191</v>
      </c>
      <c r="F6499" s="69" t="s">
        <v>208</v>
      </c>
      <c r="G6499" s="69" t="s">
        <v>208</v>
      </c>
      <c r="H6499" s="69" t="s">
        <v>208</v>
      </c>
      <c r="I6499" s="69" t="s">
        <v>208</v>
      </c>
      <c r="J6499" s="64">
        <v>1</v>
      </c>
    </row>
    <row r="6500" spans="1:10" x14ac:dyDescent="0.25">
      <c r="A6500" s="3" t="str">
        <f t="shared" si="101"/>
        <v>SubLAPSCE Low DesertAverage Event Day (5:00pm-6:00pm)19</v>
      </c>
      <c r="B6500" t="s">
        <v>76</v>
      </c>
      <c r="C6500" t="s">
        <v>120</v>
      </c>
      <c r="D6500" t="s">
        <v>167</v>
      </c>
      <c r="E6500" t="s">
        <v>192</v>
      </c>
      <c r="F6500" s="69" t="s">
        <v>208</v>
      </c>
      <c r="G6500" s="69" t="s">
        <v>208</v>
      </c>
      <c r="H6500" s="69" t="s">
        <v>208</v>
      </c>
      <c r="I6500" s="69" t="s">
        <v>208</v>
      </c>
      <c r="J6500" s="64">
        <v>1</v>
      </c>
    </row>
    <row r="6501" spans="1:10" x14ac:dyDescent="0.25">
      <c r="A6501" s="3" t="str">
        <f t="shared" si="101"/>
        <v>SubLAPSCE Low DesertAverage Event Day (5:00pm-6:00pm)20</v>
      </c>
      <c r="B6501" t="s">
        <v>76</v>
      </c>
      <c r="C6501" t="s">
        <v>120</v>
      </c>
      <c r="D6501" t="s">
        <v>167</v>
      </c>
      <c r="E6501" t="s">
        <v>193</v>
      </c>
      <c r="F6501" s="69" t="s">
        <v>208</v>
      </c>
      <c r="G6501" s="69" t="s">
        <v>208</v>
      </c>
      <c r="H6501" s="69" t="s">
        <v>208</v>
      </c>
      <c r="I6501" s="69" t="s">
        <v>208</v>
      </c>
      <c r="J6501" s="64">
        <v>1</v>
      </c>
    </row>
    <row r="6502" spans="1:10" x14ac:dyDescent="0.25">
      <c r="A6502" s="3" t="str">
        <f t="shared" si="101"/>
        <v>SubLAPSCE Low DesertAverage Event Day (5:00pm-6:00pm)21</v>
      </c>
      <c r="B6502" t="s">
        <v>76</v>
      </c>
      <c r="C6502" t="s">
        <v>120</v>
      </c>
      <c r="D6502" t="s">
        <v>167</v>
      </c>
      <c r="E6502" t="s">
        <v>194</v>
      </c>
      <c r="F6502" s="69" t="s">
        <v>208</v>
      </c>
      <c r="G6502" s="69" t="s">
        <v>208</v>
      </c>
      <c r="H6502" s="69" t="s">
        <v>208</v>
      </c>
      <c r="I6502" s="69" t="s">
        <v>208</v>
      </c>
      <c r="J6502" s="64">
        <v>1</v>
      </c>
    </row>
    <row r="6503" spans="1:10" x14ac:dyDescent="0.25">
      <c r="A6503" s="3" t="str">
        <f t="shared" si="101"/>
        <v>SubLAPSCE Low DesertAverage Event Day (5:00pm-6:00pm)22</v>
      </c>
      <c r="B6503" t="s">
        <v>76</v>
      </c>
      <c r="C6503" t="s">
        <v>120</v>
      </c>
      <c r="D6503" t="s">
        <v>167</v>
      </c>
      <c r="E6503" t="s">
        <v>195</v>
      </c>
      <c r="F6503" s="69" t="s">
        <v>208</v>
      </c>
      <c r="G6503" s="69" t="s">
        <v>208</v>
      </c>
      <c r="H6503" s="69" t="s">
        <v>208</v>
      </c>
      <c r="I6503" s="69" t="s">
        <v>208</v>
      </c>
      <c r="J6503" s="64">
        <v>1</v>
      </c>
    </row>
    <row r="6504" spans="1:10" x14ac:dyDescent="0.25">
      <c r="A6504" s="3" t="str">
        <f t="shared" si="101"/>
        <v>SubLAPSCE Low DesertAverage Event Day (5:00pm-6:00pm)23</v>
      </c>
      <c r="B6504" t="s">
        <v>76</v>
      </c>
      <c r="C6504" t="s">
        <v>120</v>
      </c>
      <c r="D6504" t="s">
        <v>167</v>
      </c>
      <c r="E6504" t="s">
        <v>196</v>
      </c>
      <c r="F6504" s="69" t="s">
        <v>208</v>
      </c>
      <c r="G6504" s="69" t="s">
        <v>208</v>
      </c>
      <c r="H6504" s="69" t="s">
        <v>208</v>
      </c>
      <c r="I6504" s="69" t="s">
        <v>208</v>
      </c>
      <c r="J6504" s="64">
        <v>1</v>
      </c>
    </row>
    <row r="6505" spans="1:10" x14ac:dyDescent="0.25">
      <c r="A6505" s="3" t="str">
        <f t="shared" si="101"/>
        <v>SubLAPSCE Low DesertAverage Event Day (5:00pm-6:00pm)24</v>
      </c>
      <c r="B6505" t="s">
        <v>76</v>
      </c>
      <c r="C6505" t="s">
        <v>120</v>
      </c>
      <c r="D6505" t="s">
        <v>167</v>
      </c>
      <c r="E6505" t="s">
        <v>197</v>
      </c>
      <c r="F6505" s="69" t="s">
        <v>208</v>
      </c>
      <c r="G6505" s="69" t="s">
        <v>208</v>
      </c>
      <c r="H6505" s="69" t="s">
        <v>208</v>
      </c>
      <c r="I6505" s="69" t="s">
        <v>208</v>
      </c>
      <c r="J6505" s="64">
        <v>1</v>
      </c>
    </row>
    <row r="6506" spans="1:10" x14ac:dyDescent="0.25">
      <c r="A6506" s="3" t="str">
        <f t="shared" si="101"/>
        <v>SubLAPSCE North6/17/2021 (5:00pm-6:00pm)1</v>
      </c>
      <c r="B6506" t="s">
        <v>76</v>
      </c>
      <c r="C6506" t="s">
        <v>121</v>
      </c>
      <c r="D6506" t="s">
        <v>170</v>
      </c>
      <c r="E6506" t="s">
        <v>174</v>
      </c>
      <c r="F6506" s="69" t="s">
        <v>208</v>
      </c>
      <c r="G6506" s="69" t="s">
        <v>208</v>
      </c>
      <c r="H6506" s="69" t="s">
        <v>208</v>
      </c>
      <c r="I6506" s="69" t="s">
        <v>208</v>
      </c>
      <c r="J6506" s="64">
        <v>1</v>
      </c>
    </row>
    <row r="6507" spans="1:10" x14ac:dyDescent="0.25">
      <c r="A6507" s="3" t="str">
        <f t="shared" si="101"/>
        <v>SubLAPSCE North6/17/2021 (5:00pm-6:00pm)2</v>
      </c>
      <c r="B6507" t="s">
        <v>76</v>
      </c>
      <c r="C6507" t="s">
        <v>121</v>
      </c>
      <c r="D6507" t="s">
        <v>170</v>
      </c>
      <c r="E6507" t="s">
        <v>175</v>
      </c>
      <c r="F6507" s="69" t="s">
        <v>208</v>
      </c>
      <c r="G6507" s="69" t="s">
        <v>208</v>
      </c>
      <c r="H6507" s="69" t="s">
        <v>208</v>
      </c>
      <c r="I6507" s="69" t="s">
        <v>208</v>
      </c>
      <c r="J6507" s="64">
        <v>1</v>
      </c>
    </row>
    <row r="6508" spans="1:10" x14ac:dyDescent="0.25">
      <c r="A6508" s="3" t="str">
        <f t="shared" si="101"/>
        <v>SubLAPSCE North6/17/2021 (5:00pm-6:00pm)3</v>
      </c>
      <c r="B6508" t="s">
        <v>76</v>
      </c>
      <c r="C6508" t="s">
        <v>121</v>
      </c>
      <c r="D6508" t="s">
        <v>170</v>
      </c>
      <c r="E6508" t="s">
        <v>176</v>
      </c>
      <c r="F6508" s="69" t="s">
        <v>208</v>
      </c>
      <c r="G6508" s="69" t="s">
        <v>208</v>
      </c>
      <c r="H6508" s="69" t="s">
        <v>208</v>
      </c>
      <c r="I6508" s="69" t="s">
        <v>208</v>
      </c>
      <c r="J6508" s="64">
        <v>1</v>
      </c>
    </row>
    <row r="6509" spans="1:10" x14ac:dyDescent="0.25">
      <c r="A6509" s="3" t="str">
        <f t="shared" si="101"/>
        <v>SubLAPSCE North6/17/2021 (5:00pm-6:00pm)4</v>
      </c>
      <c r="B6509" t="s">
        <v>76</v>
      </c>
      <c r="C6509" t="s">
        <v>121</v>
      </c>
      <c r="D6509" t="s">
        <v>170</v>
      </c>
      <c r="E6509" t="s">
        <v>177</v>
      </c>
      <c r="F6509" s="69" t="s">
        <v>208</v>
      </c>
      <c r="G6509" s="69" t="s">
        <v>208</v>
      </c>
      <c r="H6509" s="69" t="s">
        <v>208</v>
      </c>
      <c r="I6509" s="69" t="s">
        <v>208</v>
      </c>
      <c r="J6509" s="64">
        <v>1</v>
      </c>
    </row>
    <row r="6510" spans="1:10" x14ac:dyDescent="0.25">
      <c r="A6510" s="3" t="str">
        <f t="shared" si="101"/>
        <v>SubLAPSCE North6/17/2021 (5:00pm-6:00pm)5</v>
      </c>
      <c r="B6510" t="s">
        <v>76</v>
      </c>
      <c r="C6510" t="s">
        <v>121</v>
      </c>
      <c r="D6510" t="s">
        <v>170</v>
      </c>
      <c r="E6510" t="s">
        <v>178</v>
      </c>
      <c r="F6510" s="69" t="s">
        <v>208</v>
      </c>
      <c r="G6510" s="69" t="s">
        <v>208</v>
      </c>
      <c r="H6510" s="69" t="s">
        <v>208</v>
      </c>
      <c r="I6510" s="69" t="s">
        <v>208</v>
      </c>
      <c r="J6510" s="64">
        <v>1</v>
      </c>
    </row>
    <row r="6511" spans="1:10" x14ac:dyDescent="0.25">
      <c r="A6511" s="3" t="str">
        <f t="shared" si="101"/>
        <v>SubLAPSCE North6/17/2021 (5:00pm-6:00pm)6</v>
      </c>
      <c r="B6511" t="s">
        <v>76</v>
      </c>
      <c r="C6511" t="s">
        <v>121</v>
      </c>
      <c r="D6511" t="s">
        <v>170</v>
      </c>
      <c r="E6511" t="s">
        <v>179</v>
      </c>
      <c r="F6511" s="69" t="s">
        <v>208</v>
      </c>
      <c r="G6511" s="69" t="s">
        <v>208</v>
      </c>
      <c r="H6511" s="69" t="s">
        <v>208</v>
      </c>
      <c r="I6511" s="69" t="s">
        <v>208</v>
      </c>
      <c r="J6511" s="64">
        <v>1</v>
      </c>
    </row>
    <row r="6512" spans="1:10" x14ac:dyDescent="0.25">
      <c r="A6512" s="3" t="str">
        <f t="shared" si="101"/>
        <v>SubLAPSCE North6/17/2021 (5:00pm-6:00pm)7</v>
      </c>
      <c r="B6512" t="s">
        <v>76</v>
      </c>
      <c r="C6512" t="s">
        <v>121</v>
      </c>
      <c r="D6512" t="s">
        <v>170</v>
      </c>
      <c r="E6512" t="s">
        <v>180</v>
      </c>
      <c r="F6512" s="69" t="s">
        <v>208</v>
      </c>
      <c r="G6512" s="69" t="s">
        <v>208</v>
      </c>
      <c r="H6512" s="69" t="s">
        <v>208</v>
      </c>
      <c r="I6512" s="69" t="s">
        <v>208</v>
      </c>
      <c r="J6512" s="64">
        <v>1</v>
      </c>
    </row>
    <row r="6513" spans="1:10" x14ac:dyDescent="0.25">
      <c r="A6513" s="3" t="str">
        <f t="shared" si="101"/>
        <v>SubLAPSCE North6/17/2021 (5:00pm-6:00pm)8</v>
      </c>
      <c r="B6513" t="s">
        <v>76</v>
      </c>
      <c r="C6513" t="s">
        <v>121</v>
      </c>
      <c r="D6513" t="s">
        <v>170</v>
      </c>
      <c r="E6513" t="s">
        <v>181</v>
      </c>
      <c r="F6513" s="69" t="s">
        <v>208</v>
      </c>
      <c r="G6513" s="69" t="s">
        <v>208</v>
      </c>
      <c r="H6513" s="69" t="s">
        <v>208</v>
      </c>
      <c r="I6513" s="69" t="s">
        <v>208</v>
      </c>
      <c r="J6513" s="64">
        <v>1</v>
      </c>
    </row>
    <row r="6514" spans="1:10" x14ac:dyDescent="0.25">
      <c r="A6514" s="3" t="str">
        <f t="shared" si="101"/>
        <v>SubLAPSCE North6/17/2021 (5:00pm-6:00pm)9</v>
      </c>
      <c r="B6514" t="s">
        <v>76</v>
      </c>
      <c r="C6514" t="s">
        <v>121</v>
      </c>
      <c r="D6514" t="s">
        <v>170</v>
      </c>
      <c r="E6514" t="s">
        <v>182</v>
      </c>
      <c r="F6514" s="69" t="s">
        <v>208</v>
      </c>
      <c r="G6514" s="69" t="s">
        <v>208</v>
      </c>
      <c r="H6514" s="69" t="s">
        <v>208</v>
      </c>
      <c r="I6514" s="69" t="s">
        <v>208</v>
      </c>
      <c r="J6514" s="64">
        <v>1</v>
      </c>
    </row>
    <row r="6515" spans="1:10" x14ac:dyDescent="0.25">
      <c r="A6515" s="3" t="str">
        <f t="shared" si="101"/>
        <v>SubLAPSCE North6/17/2021 (5:00pm-6:00pm)10</v>
      </c>
      <c r="B6515" t="s">
        <v>76</v>
      </c>
      <c r="C6515" t="s">
        <v>121</v>
      </c>
      <c r="D6515" t="s">
        <v>170</v>
      </c>
      <c r="E6515" t="s">
        <v>183</v>
      </c>
      <c r="F6515" s="69" t="s">
        <v>208</v>
      </c>
      <c r="G6515" s="69" t="s">
        <v>208</v>
      </c>
      <c r="H6515" s="69" t="s">
        <v>208</v>
      </c>
      <c r="I6515" s="69" t="s">
        <v>208</v>
      </c>
      <c r="J6515" s="64">
        <v>1</v>
      </c>
    </row>
    <row r="6516" spans="1:10" x14ac:dyDescent="0.25">
      <c r="A6516" s="3" t="str">
        <f t="shared" si="101"/>
        <v>SubLAPSCE North6/17/2021 (5:00pm-6:00pm)11</v>
      </c>
      <c r="B6516" t="s">
        <v>76</v>
      </c>
      <c r="C6516" t="s">
        <v>121</v>
      </c>
      <c r="D6516" t="s">
        <v>170</v>
      </c>
      <c r="E6516" t="s">
        <v>184</v>
      </c>
      <c r="F6516" s="69" t="s">
        <v>208</v>
      </c>
      <c r="G6516" s="69" t="s">
        <v>208</v>
      </c>
      <c r="H6516" s="69" t="s">
        <v>208</v>
      </c>
      <c r="I6516" s="69" t="s">
        <v>208</v>
      </c>
      <c r="J6516" s="64">
        <v>1</v>
      </c>
    </row>
    <row r="6517" spans="1:10" x14ac:dyDescent="0.25">
      <c r="A6517" s="3" t="str">
        <f t="shared" si="101"/>
        <v>SubLAPSCE North6/17/2021 (5:00pm-6:00pm)12</v>
      </c>
      <c r="B6517" t="s">
        <v>76</v>
      </c>
      <c r="C6517" t="s">
        <v>121</v>
      </c>
      <c r="D6517" t="s">
        <v>170</v>
      </c>
      <c r="E6517" t="s">
        <v>185</v>
      </c>
      <c r="F6517" s="69" t="s">
        <v>208</v>
      </c>
      <c r="G6517" s="69" t="s">
        <v>208</v>
      </c>
      <c r="H6517" s="69" t="s">
        <v>208</v>
      </c>
      <c r="I6517" s="69" t="s">
        <v>208</v>
      </c>
      <c r="J6517" s="64">
        <v>1</v>
      </c>
    </row>
    <row r="6518" spans="1:10" x14ac:dyDescent="0.25">
      <c r="A6518" s="3" t="str">
        <f t="shared" si="101"/>
        <v>SubLAPSCE North6/17/2021 (5:00pm-6:00pm)13</v>
      </c>
      <c r="B6518" t="s">
        <v>76</v>
      </c>
      <c r="C6518" t="s">
        <v>121</v>
      </c>
      <c r="D6518" t="s">
        <v>170</v>
      </c>
      <c r="E6518" t="s">
        <v>186</v>
      </c>
      <c r="F6518" s="69" t="s">
        <v>208</v>
      </c>
      <c r="G6518" s="69" t="s">
        <v>208</v>
      </c>
      <c r="H6518" s="69" t="s">
        <v>208</v>
      </c>
      <c r="I6518" s="69" t="s">
        <v>208</v>
      </c>
      <c r="J6518" s="64">
        <v>1</v>
      </c>
    </row>
    <row r="6519" spans="1:10" x14ac:dyDescent="0.25">
      <c r="A6519" s="3" t="str">
        <f t="shared" si="101"/>
        <v>SubLAPSCE North6/17/2021 (5:00pm-6:00pm)14</v>
      </c>
      <c r="B6519" t="s">
        <v>76</v>
      </c>
      <c r="C6519" t="s">
        <v>121</v>
      </c>
      <c r="D6519" t="s">
        <v>170</v>
      </c>
      <c r="E6519" t="s">
        <v>187</v>
      </c>
      <c r="F6519" s="69" t="s">
        <v>208</v>
      </c>
      <c r="G6519" s="69" t="s">
        <v>208</v>
      </c>
      <c r="H6519" s="69" t="s">
        <v>208</v>
      </c>
      <c r="I6519" s="69" t="s">
        <v>208</v>
      </c>
      <c r="J6519" s="64">
        <v>1</v>
      </c>
    </row>
    <row r="6520" spans="1:10" x14ac:dyDescent="0.25">
      <c r="A6520" s="3" t="str">
        <f t="shared" si="101"/>
        <v>SubLAPSCE North6/17/2021 (5:00pm-6:00pm)15</v>
      </c>
      <c r="B6520" t="s">
        <v>76</v>
      </c>
      <c r="C6520" t="s">
        <v>121</v>
      </c>
      <c r="D6520" t="s">
        <v>170</v>
      </c>
      <c r="E6520" t="s">
        <v>188</v>
      </c>
      <c r="F6520" s="69" t="s">
        <v>208</v>
      </c>
      <c r="G6520" s="69" t="s">
        <v>208</v>
      </c>
      <c r="H6520" s="69" t="s">
        <v>208</v>
      </c>
      <c r="I6520" s="69" t="s">
        <v>208</v>
      </c>
      <c r="J6520" s="64">
        <v>1</v>
      </c>
    </row>
    <row r="6521" spans="1:10" x14ac:dyDescent="0.25">
      <c r="A6521" s="3" t="str">
        <f t="shared" si="101"/>
        <v>SubLAPSCE North6/17/2021 (5:00pm-6:00pm)16</v>
      </c>
      <c r="B6521" t="s">
        <v>76</v>
      </c>
      <c r="C6521" t="s">
        <v>121</v>
      </c>
      <c r="D6521" t="s">
        <v>170</v>
      </c>
      <c r="E6521" t="s">
        <v>189</v>
      </c>
      <c r="F6521" s="69" t="s">
        <v>208</v>
      </c>
      <c r="G6521" s="69" t="s">
        <v>208</v>
      </c>
      <c r="H6521" s="69" t="s">
        <v>208</v>
      </c>
      <c r="I6521" s="69" t="s">
        <v>208</v>
      </c>
      <c r="J6521" s="64">
        <v>1</v>
      </c>
    </row>
    <row r="6522" spans="1:10" x14ac:dyDescent="0.25">
      <c r="A6522" s="3" t="str">
        <f t="shared" si="101"/>
        <v>SubLAPSCE North6/17/2021 (5:00pm-6:00pm)17</v>
      </c>
      <c r="B6522" t="s">
        <v>76</v>
      </c>
      <c r="C6522" t="s">
        <v>121</v>
      </c>
      <c r="D6522" t="s">
        <v>170</v>
      </c>
      <c r="E6522" t="s">
        <v>190</v>
      </c>
      <c r="F6522" s="69" t="s">
        <v>208</v>
      </c>
      <c r="G6522" s="69" t="s">
        <v>208</v>
      </c>
      <c r="H6522" s="69" t="s">
        <v>208</v>
      </c>
      <c r="I6522" s="69" t="s">
        <v>208</v>
      </c>
      <c r="J6522" s="64">
        <v>1</v>
      </c>
    </row>
    <row r="6523" spans="1:10" x14ac:dyDescent="0.25">
      <c r="A6523" s="3" t="str">
        <f t="shared" si="101"/>
        <v>SubLAPSCE North6/17/2021 (5:00pm-6:00pm)18</v>
      </c>
      <c r="B6523" t="s">
        <v>76</v>
      </c>
      <c r="C6523" t="s">
        <v>121</v>
      </c>
      <c r="D6523" t="s">
        <v>170</v>
      </c>
      <c r="E6523" t="s">
        <v>191</v>
      </c>
      <c r="F6523" s="69" t="s">
        <v>208</v>
      </c>
      <c r="G6523" s="69" t="s">
        <v>208</v>
      </c>
      <c r="H6523" s="69" t="s">
        <v>208</v>
      </c>
      <c r="I6523" s="69" t="s">
        <v>208</v>
      </c>
      <c r="J6523" s="64">
        <v>1</v>
      </c>
    </row>
    <row r="6524" spans="1:10" x14ac:dyDescent="0.25">
      <c r="A6524" s="3" t="str">
        <f t="shared" si="101"/>
        <v>SubLAPSCE North6/17/2021 (5:00pm-6:00pm)19</v>
      </c>
      <c r="B6524" t="s">
        <v>76</v>
      </c>
      <c r="C6524" t="s">
        <v>121</v>
      </c>
      <c r="D6524" t="s">
        <v>170</v>
      </c>
      <c r="E6524" t="s">
        <v>192</v>
      </c>
      <c r="F6524" s="69" t="s">
        <v>208</v>
      </c>
      <c r="G6524" s="69" t="s">
        <v>208</v>
      </c>
      <c r="H6524" s="69" t="s">
        <v>208</v>
      </c>
      <c r="I6524" s="69" t="s">
        <v>208</v>
      </c>
      <c r="J6524" s="64">
        <v>1</v>
      </c>
    </row>
    <row r="6525" spans="1:10" x14ac:dyDescent="0.25">
      <c r="A6525" s="3" t="str">
        <f t="shared" si="101"/>
        <v>SubLAPSCE North6/17/2021 (5:00pm-6:00pm)20</v>
      </c>
      <c r="B6525" t="s">
        <v>76</v>
      </c>
      <c r="C6525" t="s">
        <v>121</v>
      </c>
      <c r="D6525" t="s">
        <v>170</v>
      </c>
      <c r="E6525" t="s">
        <v>193</v>
      </c>
      <c r="F6525" s="69" t="s">
        <v>208</v>
      </c>
      <c r="G6525" s="69" t="s">
        <v>208</v>
      </c>
      <c r="H6525" s="69" t="s">
        <v>208</v>
      </c>
      <c r="I6525" s="69" t="s">
        <v>208</v>
      </c>
      <c r="J6525" s="64">
        <v>1</v>
      </c>
    </row>
    <row r="6526" spans="1:10" x14ac:dyDescent="0.25">
      <c r="A6526" s="3" t="str">
        <f t="shared" si="101"/>
        <v>SubLAPSCE North6/17/2021 (5:00pm-6:00pm)21</v>
      </c>
      <c r="B6526" t="s">
        <v>76</v>
      </c>
      <c r="C6526" t="s">
        <v>121</v>
      </c>
      <c r="D6526" t="s">
        <v>170</v>
      </c>
      <c r="E6526" t="s">
        <v>194</v>
      </c>
      <c r="F6526" s="69" t="s">
        <v>208</v>
      </c>
      <c r="G6526" s="69" t="s">
        <v>208</v>
      </c>
      <c r="H6526" s="69" t="s">
        <v>208</v>
      </c>
      <c r="I6526" s="69" t="s">
        <v>208</v>
      </c>
      <c r="J6526" s="64">
        <v>1</v>
      </c>
    </row>
    <row r="6527" spans="1:10" x14ac:dyDescent="0.25">
      <c r="A6527" s="3" t="str">
        <f t="shared" si="101"/>
        <v>SubLAPSCE North6/17/2021 (5:00pm-6:00pm)22</v>
      </c>
      <c r="B6527" t="s">
        <v>76</v>
      </c>
      <c r="C6527" t="s">
        <v>121</v>
      </c>
      <c r="D6527" t="s">
        <v>170</v>
      </c>
      <c r="E6527" t="s">
        <v>195</v>
      </c>
      <c r="F6527" s="69" t="s">
        <v>208</v>
      </c>
      <c r="G6527" s="69" t="s">
        <v>208</v>
      </c>
      <c r="H6527" s="69" t="s">
        <v>208</v>
      </c>
      <c r="I6527" s="69" t="s">
        <v>208</v>
      </c>
      <c r="J6527" s="64">
        <v>1</v>
      </c>
    </row>
    <row r="6528" spans="1:10" x14ac:dyDescent="0.25">
      <c r="A6528" s="3" t="str">
        <f t="shared" si="101"/>
        <v>SubLAPSCE North6/17/2021 (5:00pm-6:00pm)23</v>
      </c>
      <c r="B6528" t="s">
        <v>76</v>
      </c>
      <c r="C6528" t="s">
        <v>121</v>
      </c>
      <c r="D6528" t="s">
        <v>170</v>
      </c>
      <c r="E6528" t="s">
        <v>196</v>
      </c>
      <c r="F6528" s="69" t="s">
        <v>208</v>
      </c>
      <c r="G6528" s="69" t="s">
        <v>208</v>
      </c>
      <c r="H6528" s="69" t="s">
        <v>208</v>
      </c>
      <c r="I6528" s="69" t="s">
        <v>208</v>
      </c>
      <c r="J6528" s="64">
        <v>1</v>
      </c>
    </row>
    <row r="6529" spans="1:10" x14ac:dyDescent="0.25">
      <c r="A6529" s="3" t="str">
        <f t="shared" si="101"/>
        <v>SubLAPSCE North6/17/2021 (5:00pm-6:00pm)24</v>
      </c>
      <c r="B6529" t="s">
        <v>76</v>
      </c>
      <c r="C6529" t="s">
        <v>121</v>
      </c>
      <c r="D6529" t="s">
        <v>170</v>
      </c>
      <c r="E6529" t="s">
        <v>197</v>
      </c>
      <c r="F6529" s="69" t="s">
        <v>208</v>
      </c>
      <c r="G6529" s="69" t="s">
        <v>208</v>
      </c>
      <c r="H6529" s="69" t="s">
        <v>208</v>
      </c>
      <c r="I6529" s="69" t="s">
        <v>208</v>
      </c>
      <c r="J6529" s="64">
        <v>1</v>
      </c>
    </row>
    <row r="6530" spans="1:10" x14ac:dyDescent="0.25">
      <c r="A6530" s="3" t="str">
        <f t="shared" si="101"/>
        <v>SubLAPSCE North7/9/2021 (5:50pm-8:55pm)1</v>
      </c>
      <c r="B6530" t="s">
        <v>76</v>
      </c>
      <c r="C6530" t="s">
        <v>121</v>
      </c>
      <c r="D6530" t="s">
        <v>171</v>
      </c>
      <c r="E6530" t="s">
        <v>174</v>
      </c>
      <c r="F6530" s="69" t="s">
        <v>208</v>
      </c>
      <c r="G6530" s="69" t="s">
        <v>208</v>
      </c>
      <c r="H6530" s="69" t="s">
        <v>208</v>
      </c>
      <c r="I6530" s="69" t="s">
        <v>208</v>
      </c>
      <c r="J6530" s="64">
        <v>1</v>
      </c>
    </row>
    <row r="6531" spans="1:10" x14ac:dyDescent="0.25">
      <c r="A6531" s="3" t="str">
        <f t="shared" ref="A6531:A6594" si="102">B6531&amp;C6531&amp;D6531&amp;E6531</f>
        <v>SubLAPSCE North7/9/2021 (5:50pm-8:55pm)2</v>
      </c>
      <c r="B6531" t="s">
        <v>76</v>
      </c>
      <c r="C6531" t="s">
        <v>121</v>
      </c>
      <c r="D6531" t="s">
        <v>171</v>
      </c>
      <c r="E6531" t="s">
        <v>175</v>
      </c>
      <c r="F6531" s="69" t="s">
        <v>208</v>
      </c>
      <c r="G6531" s="69" t="s">
        <v>208</v>
      </c>
      <c r="H6531" s="69" t="s">
        <v>208</v>
      </c>
      <c r="I6531" s="69" t="s">
        <v>208</v>
      </c>
      <c r="J6531" s="64">
        <v>1</v>
      </c>
    </row>
    <row r="6532" spans="1:10" x14ac:dyDescent="0.25">
      <c r="A6532" s="3" t="str">
        <f t="shared" si="102"/>
        <v>SubLAPSCE North7/9/2021 (5:50pm-8:55pm)3</v>
      </c>
      <c r="B6532" t="s">
        <v>76</v>
      </c>
      <c r="C6532" t="s">
        <v>121</v>
      </c>
      <c r="D6532" t="s">
        <v>171</v>
      </c>
      <c r="E6532" t="s">
        <v>176</v>
      </c>
      <c r="F6532" s="69" t="s">
        <v>208</v>
      </c>
      <c r="G6532" s="69" t="s">
        <v>208</v>
      </c>
      <c r="H6532" s="69" t="s">
        <v>208</v>
      </c>
      <c r="I6532" s="69" t="s">
        <v>208</v>
      </c>
      <c r="J6532" s="64">
        <v>1</v>
      </c>
    </row>
    <row r="6533" spans="1:10" x14ac:dyDescent="0.25">
      <c r="A6533" s="3" t="str">
        <f t="shared" si="102"/>
        <v>SubLAPSCE North7/9/2021 (5:50pm-8:55pm)4</v>
      </c>
      <c r="B6533" t="s">
        <v>76</v>
      </c>
      <c r="C6533" t="s">
        <v>121</v>
      </c>
      <c r="D6533" t="s">
        <v>171</v>
      </c>
      <c r="E6533" t="s">
        <v>177</v>
      </c>
      <c r="F6533" s="69" t="s">
        <v>208</v>
      </c>
      <c r="G6533" s="69" t="s">
        <v>208</v>
      </c>
      <c r="H6533" s="69" t="s">
        <v>208</v>
      </c>
      <c r="I6533" s="69" t="s">
        <v>208</v>
      </c>
      <c r="J6533" s="64">
        <v>1</v>
      </c>
    </row>
    <row r="6534" spans="1:10" x14ac:dyDescent="0.25">
      <c r="A6534" s="3" t="str">
        <f t="shared" si="102"/>
        <v>SubLAPSCE North7/9/2021 (5:50pm-8:55pm)5</v>
      </c>
      <c r="B6534" t="s">
        <v>76</v>
      </c>
      <c r="C6534" t="s">
        <v>121</v>
      </c>
      <c r="D6534" t="s">
        <v>171</v>
      </c>
      <c r="E6534" t="s">
        <v>178</v>
      </c>
      <c r="F6534" s="69" t="s">
        <v>208</v>
      </c>
      <c r="G6534" s="69" t="s">
        <v>208</v>
      </c>
      <c r="H6534" s="69" t="s">
        <v>208</v>
      </c>
      <c r="I6534" s="69" t="s">
        <v>208</v>
      </c>
      <c r="J6534" s="64">
        <v>1</v>
      </c>
    </row>
    <row r="6535" spans="1:10" x14ac:dyDescent="0.25">
      <c r="A6535" s="3" t="str">
        <f t="shared" si="102"/>
        <v>SubLAPSCE North7/9/2021 (5:50pm-8:55pm)6</v>
      </c>
      <c r="B6535" t="s">
        <v>76</v>
      </c>
      <c r="C6535" t="s">
        <v>121</v>
      </c>
      <c r="D6535" t="s">
        <v>171</v>
      </c>
      <c r="E6535" t="s">
        <v>179</v>
      </c>
      <c r="F6535" s="69" t="s">
        <v>208</v>
      </c>
      <c r="G6535" s="69" t="s">
        <v>208</v>
      </c>
      <c r="H6535" s="69" t="s">
        <v>208</v>
      </c>
      <c r="I6535" s="69" t="s">
        <v>208</v>
      </c>
      <c r="J6535" s="64">
        <v>1</v>
      </c>
    </row>
    <row r="6536" spans="1:10" x14ac:dyDescent="0.25">
      <c r="A6536" s="3" t="str">
        <f t="shared" si="102"/>
        <v>SubLAPSCE North7/9/2021 (5:50pm-8:55pm)7</v>
      </c>
      <c r="B6536" t="s">
        <v>76</v>
      </c>
      <c r="C6536" t="s">
        <v>121</v>
      </c>
      <c r="D6536" t="s">
        <v>171</v>
      </c>
      <c r="E6536" t="s">
        <v>180</v>
      </c>
      <c r="F6536" s="69" t="s">
        <v>208</v>
      </c>
      <c r="G6536" s="69" t="s">
        <v>208</v>
      </c>
      <c r="H6536" s="69" t="s">
        <v>208</v>
      </c>
      <c r="I6536" s="69" t="s">
        <v>208</v>
      </c>
      <c r="J6536" s="64">
        <v>1</v>
      </c>
    </row>
    <row r="6537" spans="1:10" x14ac:dyDescent="0.25">
      <c r="A6537" s="3" t="str">
        <f t="shared" si="102"/>
        <v>SubLAPSCE North7/9/2021 (5:50pm-8:55pm)8</v>
      </c>
      <c r="B6537" t="s">
        <v>76</v>
      </c>
      <c r="C6537" t="s">
        <v>121</v>
      </c>
      <c r="D6537" t="s">
        <v>171</v>
      </c>
      <c r="E6537" t="s">
        <v>181</v>
      </c>
      <c r="F6537" s="69" t="s">
        <v>208</v>
      </c>
      <c r="G6537" s="69" t="s">
        <v>208</v>
      </c>
      <c r="H6537" s="69" t="s">
        <v>208</v>
      </c>
      <c r="I6537" s="69" t="s">
        <v>208</v>
      </c>
      <c r="J6537" s="64">
        <v>1</v>
      </c>
    </row>
    <row r="6538" spans="1:10" x14ac:dyDescent="0.25">
      <c r="A6538" s="3" t="str">
        <f t="shared" si="102"/>
        <v>SubLAPSCE North7/9/2021 (5:50pm-8:55pm)9</v>
      </c>
      <c r="B6538" t="s">
        <v>76</v>
      </c>
      <c r="C6538" t="s">
        <v>121</v>
      </c>
      <c r="D6538" t="s">
        <v>171</v>
      </c>
      <c r="E6538" t="s">
        <v>182</v>
      </c>
      <c r="F6538" s="69" t="s">
        <v>208</v>
      </c>
      <c r="G6538" s="69" t="s">
        <v>208</v>
      </c>
      <c r="H6538" s="69" t="s">
        <v>208</v>
      </c>
      <c r="I6538" s="69" t="s">
        <v>208</v>
      </c>
      <c r="J6538" s="64">
        <v>1</v>
      </c>
    </row>
    <row r="6539" spans="1:10" x14ac:dyDescent="0.25">
      <c r="A6539" s="3" t="str">
        <f t="shared" si="102"/>
        <v>SubLAPSCE North7/9/2021 (5:50pm-8:55pm)10</v>
      </c>
      <c r="B6539" t="s">
        <v>76</v>
      </c>
      <c r="C6539" t="s">
        <v>121</v>
      </c>
      <c r="D6539" t="s">
        <v>171</v>
      </c>
      <c r="E6539" t="s">
        <v>183</v>
      </c>
      <c r="F6539" s="69" t="s">
        <v>208</v>
      </c>
      <c r="G6539" s="69" t="s">
        <v>208</v>
      </c>
      <c r="H6539" s="69" t="s">
        <v>208</v>
      </c>
      <c r="I6539" s="69" t="s">
        <v>208</v>
      </c>
      <c r="J6539" s="64">
        <v>1</v>
      </c>
    </row>
    <row r="6540" spans="1:10" x14ac:dyDescent="0.25">
      <c r="A6540" s="3" t="str">
        <f t="shared" si="102"/>
        <v>SubLAPSCE North7/9/2021 (5:50pm-8:55pm)11</v>
      </c>
      <c r="B6540" t="s">
        <v>76</v>
      </c>
      <c r="C6540" t="s">
        <v>121</v>
      </c>
      <c r="D6540" t="s">
        <v>171</v>
      </c>
      <c r="E6540" t="s">
        <v>184</v>
      </c>
      <c r="F6540" s="69" t="s">
        <v>208</v>
      </c>
      <c r="G6540" s="69" t="s">
        <v>208</v>
      </c>
      <c r="H6540" s="69" t="s">
        <v>208</v>
      </c>
      <c r="I6540" s="69" t="s">
        <v>208</v>
      </c>
      <c r="J6540" s="64">
        <v>1</v>
      </c>
    </row>
    <row r="6541" spans="1:10" x14ac:dyDescent="0.25">
      <c r="A6541" s="3" t="str">
        <f t="shared" si="102"/>
        <v>SubLAPSCE North7/9/2021 (5:50pm-8:55pm)12</v>
      </c>
      <c r="B6541" t="s">
        <v>76</v>
      </c>
      <c r="C6541" t="s">
        <v>121</v>
      </c>
      <c r="D6541" t="s">
        <v>171</v>
      </c>
      <c r="E6541" t="s">
        <v>185</v>
      </c>
      <c r="F6541" s="69" t="s">
        <v>208</v>
      </c>
      <c r="G6541" s="69" t="s">
        <v>208</v>
      </c>
      <c r="H6541" s="69" t="s">
        <v>208</v>
      </c>
      <c r="I6541" s="69" t="s">
        <v>208</v>
      </c>
      <c r="J6541" s="64">
        <v>1</v>
      </c>
    </row>
    <row r="6542" spans="1:10" x14ac:dyDescent="0.25">
      <c r="A6542" s="3" t="str">
        <f t="shared" si="102"/>
        <v>SubLAPSCE North7/9/2021 (5:50pm-8:55pm)13</v>
      </c>
      <c r="B6542" t="s">
        <v>76</v>
      </c>
      <c r="C6542" t="s">
        <v>121</v>
      </c>
      <c r="D6542" t="s">
        <v>171</v>
      </c>
      <c r="E6542" t="s">
        <v>186</v>
      </c>
      <c r="F6542" s="69" t="s">
        <v>208</v>
      </c>
      <c r="G6542" s="69" t="s">
        <v>208</v>
      </c>
      <c r="H6542" s="69" t="s">
        <v>208</v>
      </c>
      <c r="I6542" s="69" t="s">
        <v>208</v>
      </c>
      <c r="J6542" s="64">
        <v>1</v>
      </c>
    </row>
    <row r="6543" spans="1:10" x14ac:dyDescent="0.25">
      <c r="A6543" s="3" t="str">
        <f t="shared" si="102"/>
        <v>SubLAPSCE North7/9/2021 (5:50pm-8:55pm)14</v>
      </c>
      <c r="B6543" t="s">
        <v>76</v>
      </c>
      <c r="C6543" t="s">
        <v>121</v>
      </c>
      <c r="D6543" t="s">
        <v>171</v>
      </c>
      <c r="E6543" t="s">
        <v>187</v>
      </c>
      <c r="F6543" s="69" t="s">
        <v>208</v>
      </c>
      <c r="G6543" s="69" t="s">
        <v>208</v>
      </c>
      <c r="H6543" s="69" t="s">
        <v>208</v>
      </c>
      <c r="I6543" s="69" t="s">
        <v>208</v>
      </c>
      <c r="J6543" s="64">
        <v>1</v>
      </c>
    </row>
    <row r="6544" spans="1:10" x14ac:dyDescent="0.25">
      <c r="A6544" s="3" t="str">
        <f t="shared" si="102"/>
        <v>SubLAPSCE North7/9/2021 (5:50pm-8:55pm)15</v>
      </c>
      <c r="B6544" t="s">
        <v>76</v>
      </c>
      <c r="C6544" t="s">
        <v>121</v>
      </c>
      <c r="D6544" t="s">
        <v>171</v>
      </c>
      <c r="E6544" t="s">
        <v>188</v>
      </c>
      <c r="F6544" s="69" t="s">
        <v>208</v>
      </c>
      <c r="G6544" s="69" t="s">
        <v>208</v>
      </c>
      <c r="H6544" s="69" t="s">
        <v>208</v>
      </c>
      <c r="I6544" s="69" t="s">
        <v>208</v>
      </c>
      <c r="J6544" s="64">
        <v>1</v>
      </c>
    </row>
    <row r="6545" spans="1:10" x14ac:dyDescent="0.25">
      <c r="A6545" s="3" t="str">
        <f t="shared" si="102"/>
        <v>SubLAPSCE North7/9/2021 (5:50pm-8:55pm)16</v>
      </c>
      <c r="B6545" t="s">
        <v>76</v>
      </c>
      <c r="C6545" t="s">
        <v>121</v>
      </c>
      <c r="D6545" t="s">
        <v>171</v>
      </c>
      <c r="E6545" t="s">
        <v>189</v>
      </c>
      <c r="F6545" s="69" t="s">
        <v>208</v>
      </c>
      <c r="G6545" s="69" t="s">
        <v>208</v>
      </c>
      <c r="H6545" s="69" t="s">
        <v>208</v>
      </c>
      <c r="I6545" s="69" t="s">
        <v>208</v>
      </c>
      <c r="J6545" s="64">
        <v>1</v>
      </c>
    </row>
    <row r="6546" spans="1:10" x14ac:dyDescent="0.25">
      <c r="A6546" s="3" t="str">
        <f t="shared" si="102"/>
        <v>SubLAPSCE North7/9/2021 (5:50pm-8:55pm)17</v>
      </c>
      <c r="B6546" t="s">
        <v>76</v>
      </c>
      <c r="C6546" t="s">
        <v>121</v>
      </c>
      <c r="D6546" t="s">
        <v>171</v>
      </c>
      <c r="E6546" t="s">
        <v>190</v>
      </c>
      <c r="F6546" s="69" t="s">
        <v>208</v>
      </c>
      <c r="G6546" s="69" t="s">
        <v>208</v>
      </c>
      <c r="H6546" s="69" t="s">
        <v>208</v>
      </c>
      <c r="I6546" s="69" t="s">
        <v>208</v>
      </c>
      <c r="J6546" s="64">
        <v>1</v>
      </c>
    </row>
    <row r="6547" spans="1:10" x14ac:dyDescent="0.25">
      <c r="A6547" s="3" t="str">
        <f t="shared" si="102"/>
        <v>SubLAPSCE North7/9/2021 (5:50pm-8:55pm)18</v>
      </c>
      <c r="B6547" t="s">
        <v>76</v>
      </c>
      <c r="C6547" t="s">
        <v>121</v>
      </c>
      <c r="D6547" t="s">
        <v>171</v>
      </c>
      <c r="E6547" t="s">
        <v>191</v>
      </c>
      <c r="F6547" s="69" t="s">
        <v>208</v>
      </c>
      <c r="G6547" s="69" t="s">
        <v>208</v>
      </c>
      <c r="H6547" s="69" t="s">
        <v>208</v>
      </c>
      <c r="I6547" s="69" t="s">
        <v>208</v>
      </c>
      <c r="J6547" s="64">
        <v>1</v>
      </c>
    </row>
    <row r="6548" spans="1:10" x14ac:dyDescent="0.25">
      <c r="A6548" s="3" t="str">
        <f t="shared" si="102"/>
        <v>SubLAPSCE North7/9/2021 (5:50pm-8:55pm)19</v>
      </c>
      <c r="B6548" t="s">
        <v>76</v>
      </c>
      <c r="C6548" t="s">
        <v>121</v>
      </c>
      <c r="D6548" t="s">
        <v>171</v>
      </c>
      <c r="E6548" t="s">
        <v>192</v>
      </c>
      <c r="F6548" s="69" t="s">
        <v>208</v>
      </c>
      <c r="G6548" s="69" t="s">
        <v>208</v>
      </c>
      <c r="H6548" s="69" t="s">
        <v>208</v>
      </c>
      <c r="I6548" s="69" t="s">
        <v>208</v>
      </c>
      <c r="J6548" s="64">
        <v>1</v>
      </c>
    </row>
    <row r="6549" spans="1:10" x14ac:dyDescent="0.25">
      <c r="A6549" s="3" t="str">
        <f t="shared" si="102"/>
        <v>SubLAPSCE North7/9/2021 (5:50pm-8:55pm)20</v>
      </c>
      <c r="B6549" t="s">
        <v>76</v>
      </c>
      <c r="C6549" t="s">
        <v>121</v>
      </c>
      <c r="D6549" t="s">
        <v>171</v>
      </c>
      <c r="E6549" t="s">
        <v>193</v>
      </c>
      <c r="F6549" s="69" t="s">
        <v>208</v>
      </c>
      <c r="G6549" s="69" t="s">
        <v>208</v>
      </c>
      <c r="H6549" s="69" t="s">
        <v>208</v>
      </c>
      <c r="I6549" s="69" t="s">
        <v>208</v>
      </c>
      <c r="J6549" s="64">
        <v>1</v>
      </c>
    </row>
    <row r="6550" spans="1:10" x14ac:dyDescent="0.25">
      <c r="A6550" s="3" t="str">
        <f t="shared" si="102"/>
        <v>SubLAPSCE North7/9/2021 (5:50pm-8:55pm)21</v>
      </c>
      <c r="B6550" t="s">
        <v>76</v>
      </c>
      <c r="C6550" t="s">
        <v>121</v>
      </c>
      <c r="D6550" t="s">
        <v>171</v>
      </c>
      <c r="E6550" t="s">
        <v>194</v>
      </c>
      <c r="F6550" s="69" t="s">
        <v>208</v>
      </c>
      <c r="G6550" s="69" t="s">
        <v>208</v>
      </c>
      <c r="H6550" s="69" t="s">
        <v>208</v>
      </c>
      <c r="I6550" s="69" t="s">
        <v>208</v>
      </c>
      <c r="J6550" s="64">
        <v>1</v>
      </c>
    </row>
    <row r="6551" spans="1:10" x14ac:dyDescent="0.25">
      <c r="A6551" s="3" t="str">
        <f t="shared" si="102"/>
        <v>SubLAPSCE North7/9/2021 (5:50pm-8:55pm)22</v>
      </c>
      <c r="B6551" t="s">
        <v>76</v>
      </c>
      <c r="C6551" t="s">
        <v>121</v>
      </c>
      <c r="D6551" t="s">
        <v>171</v>
      </c>
      <c r="E6551" t="s">
        <v>195</v>
      </c>
      <c r="F6551" s="69" t="s">
        <v>208</v>
      </c>
      <c r="G6551" s="69" t="s">
        <v>208</v>
      </c>
      <c r="H6551" s="69" t="s">
        <v>208</v>
      </c>
      <c r="I6551" s="69" t="s">
        <v>208</v>
      </c>
      <c r="J6551" s="64">
        <v>1</v>
      </c>
    </row>
    <row r="6552" spans="1:10" x14ac:dyDescent="0.25">
      <c r="A6552" s="3" t="str">
        <f t="shared" si="102"/>
        <v>SubLAPSCE North7/9/2021 (5:50pm-8:55pm)23</v>
      </c>
      <c r="B6552" t="s">
        <v>76</v>
      </c>
      <c r="C6552" t="s">
        <v>121</v>
      </c>
      <c r="D6552" t="s">
        <v>171</v>
      </c>
      <c r="E6552" t="s">
        <v>196</v>
      </c>
      <c r="F6552" s="69" t="s">
        <v>208</v>
      </c>
      <c r="G6552" s="69" t="s">
        <v>208</v>
      </c>
      <c r="H6552" s="69" t="s">
        <v>208</v>
      </c>
      <c r="I6552" s="69" t="s">
        <v>208</v>
      </c>
      <c r="J6552" s="64">
        <v>1</v>
      </c>
    </row>
    <row r="6553" spans="1:10" x14ac:dyDescent="0.25">
      <c r="A6553" s="3" t="str">
        <f t="shared" si="102"/>
        <v>SubLAPSCE North7/9/2021 (5:50pm-8:55pm)24</v>
      </c>
      <c r="B6553" t="s">
        <v>76</v>
      </c>
      <c r="C6553" t="s">
        <v>121</v>
      </c>
      <c r="D6553" t="s">
        <v>171</v>
      </c>
      <c r="E6553" t="s">
        <v>197</v>
      </c>
      <c r="F6553" s="69" t="s">
        <v>208</v>
      </c>
      <c r="G6553" s="69" t="s">
        <v>208</v>
      </c>
      <c r="H6553" s="69" t="s">
        <v>208</v>
      </c>
      <c r="I6553" s="69" t="s">
        <v>208</v>
      </c>
      <c r="J6553" s="64">
        <v>1</v>
      </c>
    </row>
    <row r="6554" spans="1:10" x14ac:dyDescent="0.25">
      <c r="A6554" s="3" t="str">
        <f t="shared" si="102"/>
        <v>SubLAPSCE North8/27/2021 (5:00pm-6:00pm)1</v>
      </c>
      <c r="B6554" t="s">
        <v>76</v>
      </c>
      <c r="C6554" t="s">
        <v>121</v>
      </c>
      <c r="D6554" t="s">
        <v>172</v>
      </c>
      <c r="E6554" t="s">
        <v>174</v>
      </c>
      <c r="F6554" s="69" t="s">
        <v>208</v>
      </c>
      <c r="G6554" s="69" t="s">
        <v>208</v>
      </c>
      <c r="H6554" s="69" t="s">
        <v>208</v>
      </c>
      <c r="I6554" s="69" t="s">
        <v>208</v>
      </c>
      <c r="J6554" s="64">
        <v>1</v>
      </c>
    </row>
    <row r="6555" spans="1:10" x14ac:dyDescent="0.25">
      <c r="A6555" s="3" t="str">
        <f t="shared" si="102"/>
        <v>SubLAPSCE North8/27/2021 (5:00pm-6:00pm)2</v>
      </c>
      <c r="B6555" t="s">
        <v>76</v>
      </c>
      <c r="C6555" t="s">
        <v>121</v>
      </c>
      <c r="D6555" t="s">
        <v>172</v>
      </c>
      <c r="E6555" t="s">
        <v>175</v>
      </c>
      <c r="F6555" s="69" t="s">
        <v>208</v>
      </c>
      <c r="G6555" s="69" t="s">
        <v>208</v>
      </c>
      <c r="H6555" s="69" t="s">
        <v>208</v>
      </c>
      <c r="I6555" s="69" t="s">
        <v>208</v>
      </c>
      <c r="J6555" s="64">
        <v>1</v>
      </c>
    </row>
    <row r="6556" spans="1:10" x14ac:dyDescent="0.25">
      <c r="A6556" s="3" t="str">
        <f t="shared" si="102"/>
        <v>SubLAPSCE North8/27/2021 (5:00pm-6:00pm)3</v>
      </c>
      <c r="B6556" t="s">
        <v>76</v>
      </c>
      <c r="C6556" t="s">
        <v>121</v>
      </c>
      <c r="D6556" t="s">
        <v>172</v>
      </c>
      <c r="E6556" t="s">
        <v>176</v>
      </c>
      <c r="F6556" s="69" t="s">
        <v>208</v>
      </c>
      <c r="G6556" s="69" t="s">
        <v>208</v>
      </c>
      <c r="H6556" s="69" t="s">
        <v>208</v>
      </c>
      <c r="I6556" s="69" t="s">
        <v>208</v>
      </c>
      <c r="J6556" s="64">
        <v>1</v>
      </c>
    </row>
    <row r="6557" spans="1:10" x14ac:dyDescent="0.25">
      <c r="A6557" s="3" t="str">
        <f t="shared" si="102"/>
        <v>SubLAPSCE North8/27/2021 (5:00pm-6:00pm)4</v>
      </c>
      <c r="B6557" t="s">
        <v>76</v>
      </c>
      <c r="C6557" t="s">
        <v>121</v>
      </c>
      <c r="D6557" t="s">
        <v>172</v>
      </c>
      <c r="E6557" t="s">
        <v>177</v>
      </c>
      <c r="F6557" s="69" t="s">
        <v>208</v>
      </c>
      <c r="G6557" s="69" t="s">
        <v>208</v>
      </c>
      <c r="H6557" s="69" t="s">
        <v>208</v>
      </c>
      <c r="I6557" s="69" t="s">
        <v>208</v>
      </c>
      <c r="J6557" s="64">
        <v>1</v>
      </c>
    </row>
    <row r="6558" spans="1:10" x14ac:dyDescent="0.25">
      <c r="A6558" s="3" t="str">
        <f t="shared" si="102"/>
        <v>SubLAPSCE North8/27/2021 (5:00pm-6:00pm)5</v>
      </c>
      <c r="B6558" t="s">
        <v>76</v>
      </c>
      <c r="C6558" t="s">
        <v>121</v>
      </c>
      <c r="D6558" t="s">
        <v>172</v>
      </c>
      <c r="E6558" t="s">
        <v>178</v>
      </c>
      <c r="F6558" s="69" t="s">
        <v>208</v>
      </c>
      <c r="G6558" s="69" t="s">
        <v>208</v>
      </c>
      <c r="H6558" s="69" t="s">
        <v>208</v>
      </c>
      <c r="I6558" s="69" t="s">
        <v>208</v>
      </c>
      <c r="J6558" s="64">
        <v>1</v>
      </c>
    </row>
    <row r="6559" spans="1:10" x14ac:dyDescent="0.25">
      <c r="A6559" s="3" t="str">
        <f t="shared" si="102"/>
        <v>SubLAPSCE North8/27/2021 (5:00pm-6:00pm)6</v>
      </c>
      <c r="B6559" t="s">
        <v>76</v>
      </c>
      <c r="C6559" t="s">
        <v>121</v>
      </c>
      <c r="D6559" t="s">
        <v>172</v>
      </c>
      <c r="E6559" t="s">
        <v>179</v>
      </c>
      <c r="F6559" s="69" t="s">
        <v>208</v>
      </c>
      <c r="G6559" s="69" t="s">
        <v>208</v>
      </c>
      <c r="H6559" s="69" t="s">
        <v>208</v>
      </c>
      <c r="I6559" s="69" t="s">
        <v>208</v>
      </c>
      <c r="J6559" s="64">
        <v>1</v>
      </c>
    </row>
    <row r="6560" spans="1:10" x14ac:dyDescent="0.25">
      <c r="A6560" s="3" t="str">
        <f t="shared" si="102"/>
        <v>SubLAPSCE North8/27/2021 (5:00pm-6:00pm)7</v>
      </c>
      <c r="B6560" t="s">
        <v>76</v>
      </c>
      <c r="C6560" t="s">
        <v>121</v>
      </c>
      <c r="D6560" t="s">
        <v>172</v>
      </c>
      <c r="E6560" t="s">
        <v>180</v>
      </c>
      <c r="F6560" s="69" t="s">
        <v>208</v>
      </c>
      <c r="G6560" s="69" t="s">
        <v>208</v>
      </c>
      <c r="H6560" s="69" t="s">
        <v>208</v>
      </c>
      <c r="I6560" s="69" t="s">
        <v>208</v>
      </c>
      <c r="J6560" s="64">
        <v>1</v>
      </c>
    </row>
    <row r="6561" spans="1:10" x14ac:dyDescent="0.25">
      <c r="A6561" s="3" t="str">
        <f t="shared" si="102"/>
        <v>SubLAPSCE North8/27/2021 (5:00pm-6:00pm)8</v>
      </c>
      <c r="B6561" t="s">
        <v>76</v>
      </c>
      <c r="C6561" t="s">
        <v>121</v>
      </c>
      <c r="D6561" t="s">
        <v>172</v>
      </c>
      <c r="E6561" t="s">
        <v>181</v>
      </c>
      <c r="F6561" s="69" t="s">
        <v>208</v>
      </c>
      <c r="G6561" s="69" t="s">
        <v>208</v>
      </c>
      <c r="H6561" s="69" t="s">
        <v>208</v>
      </c>
      <c r="I6561" s="69" t="s">
        <v>208</v>
      </c>
      <c r="J6561" s="64">
        <v>1</v>
      </c>
    </row>
    <row r="6562" spans="1:10" x14ac:dyDescent="0.25">
      <c r="A6562" s="3" t="str">
        <f t="shared" si="102"/>
        <v>SubLAPSCE North8/27/2021 (5:00pm-6:00pm)9</v>
      </c>
      <c r="B6562" t="s">
        <v>76</v>
      </c>
      <c r="C6562" t="s">
        <v>121</v>
      </c>
      <c r="D6562" t="s">
        <v>172</v>
      </c>
      <c r="E6562" t="s">
        <v>182</v>
      </c>
      <c r="F6562" s="69" t="s">
        <v>208</v>
      </c>
      <c r="G6562" s="69" t="s">
        <v>208</v>
      </c>
      <c r="H6562" s="69" t="s">
        <v>208</v>
      </c>
      <c r="I6562" s="69" t="s">
        <v>208</v>
      </c>
      <c r="J6562" s="64">
        <v>1</v>
      </c>
    </row>
    <row r="6563" spans="1:10" x14ac:dyDescent="0.25">
      <c r="A6563" s="3" t="str">
        <f t="shared" si="102"/>
        <v>SubLAPSCE North8/27/2021 (5:00pm-6:00pm)10</v>
      </c>
      <c r="B6563" t="s">
        <v>76</v>
      </c>
      <c r="C6563" t="s">
        <v>121</v>
      </c>
      <c r="D6563" t="s">
        <v>172</v>
      </c>
      <c r="E6563" t="s">
        <v>183</v>
      </c>
      <c r="F6563" s="69" t="s">
        <v>208</v>
      </c>
      <c r="G6563" s="69" t="s">
        <v>208</v>
      </c>
      <c r="H6563" s="69" t="s">
        <v>208</v>
      </c>
      <c r="I6563" s="69" t="s">
        <v>208</v>
      </c>
      <c r="J6563" s="64">
        <v>1</v>
      </c>
    </row>
    <row r="6564" spans="1:10" x14ac:dyDescent="0.25">
      <c r="A6564" s="3" t="str">
        <f t="shared" si="102"/>
        <v>SubLAPSCE North8/27/2021 (5:00pm-6:00pm)11</v>
      </c>
      <c r="B6564" t="s">
        <v>76</v>
      </c>
      <c r="C6564" t="s">
        <v>121</v>
      </c>
      <c r="D6564" t="s">
        <v>172</v>
      </c>
      <c r="E6564" t="s">
        <v>184</v>
      </c>
      <c r="F6564" s="69" t="s">
        <v>208</v>
      </c>
      <c r="G6564" s="69" t="s">
        <v>208</v>
      </c>
      <c r="H6564" s="69" t="s">
        <v>208</v>
      </c>
      <c r="I6564" s="69" t="s">
        <v>208</v>
      </c>
      <c r="J6564" s="64">
        <v>1</v>
      </c>
    </row>
    <row r="6565" spans="1:10" x14ac:dyDescent="0.25">
      <c r="A6565" s="3" t="str">
        <f t="shared" si="102"/>
        <v>SubLAPSCE North8/27/2021 (5:00pm-6:00pm)12</v>
      </c>
      <c r="B6565" t="s">
        <v>76</v>
      </c>
      <c r="C6565" t="s">
        <v>121</v>
      </c>
      <c r="D6565" t="s">
        <v>172</v>
      </c>
      <c r="E6565" t="s">
        <v>185</v>
      </c>
      <c r="F6565" s="69" t="s">
        <v>208</v>
      </c>
      <c r="G6565" s="69" t="s">
        <v>208</v>
      </c>
      <c r="H6565" s="69" t="s">
        <v>208</v>
      </c>
      <c r="I6565" s="69" t="s">
        <v>208</v>
      </c>
      <c r="J6565" s="64">
        <v>1</v>
      </c>
    </row>
    <row r="6566" spans="1:10" x14ac:dyDescent="0.25">
      <c r="A6566" s="3" t="str">
        <f t="shared" si="102"/>
        <v>SubLAPSCE North8/27/2021 (5:00pm-6:00pm)13</v>
      </c>
      <c r="B6566" t="s">
        <v>76</v>
      </c>
      <c r="C6566" t="s">
        <v>121</v>
      </c>
      <c r="D6566" t="s">
        <v>172</v>
      </c>
      <c r="E6566" t="s">
        <v>186</v>
      </c>
      <c r="F6566" s="69" t="s">
        <v>208</v>
      </c>
      <c r="G6566" s="69" t="s">
        <v>208</v>
      </c>
      <c r="H6566" s="69" t="s">
        <v>208</v>
      </c>
      <c r="I6566" s="69" t="s">
        <v>208</v>
      </c>
      <c r="J6566" s="64">
        <v>1</v>
      </c>
    </row>
    <row r="6567" spans="1:10" x14ac:dyDescent="0.25">
      <c r="A6567" s="3" t="str">
        <f t="shared" si="102"/>
        <v>SubLAPSCE North8/27/2021 (5:00pm-6:00pm)14</v>
      </c>
      <c r="B6567" t="s">
        <v>76</v>
      </c>
      <c r="C6567" t="s">
        <v>121</v>
      </c>
      <c r="D6567" t="s">
        <v>172</v>
      </c>
      <c r="E6567" t="s">
        <v>187</v>
      </c>
      <c r="F6567" s="69" t="s">
        <v>208</v>
      </c>
      <c r="G6567" s="69" t="s">
        <v>208</v>
      </c>
      <c r="H6567" s="69" t="s">
        <v>208</v>
      </c>
      <c r="I6567" s="69" t="s">
        <v>208</v>
      </c>
      <c r="J6567" s="64">
        <v>1</v>
      </c>
    </row>
    <row r="6568" spans="1:10" x14ac:dyDescent="0.25">
      <c r="A6568" s="3" t="str">
        <f t="shared" si="102"/>
        <v>SubLAPSCE North8/27/2021 (5:00pm-6:00pm)15</v>
      </c>
      <c r="B6568" t="s">
        <v>76</v>
      </c>
      <c r="C6568" t="s">
        <v>121</v>
      </c>
      <c r="D6568" t="s">
        <v>172</v>
      </c>
      <c r="E6568" t="s">
        <v>188</v>
      </c>
      <c r="F6568" s="69" t="s">
        <v>208</v>
      </c>
      <c r="G6568" s="69" t="s">
        <v>208</v>
      </c>
      <c r="H6568" s="69" t="s">
        <v>208</v>
      </c>
      <c r="I6568" s="69" t="s">
        <v>208</v>
      </c>
      <c r="J6568" s="64">
        <v>1</v>
      </c>
    </row>
    <row r="6569" spans="1:10" x14ac:dyDescent="0.25">
      <c r="A6569" s="3" t="str">
        <f t="shared" si="102"/>
        <v>SubLAPSCE North8/27/2021 (5:00pm-6:00pm)16</v>
      </c>
      <c r="B6569" t="s">
        <v>76</v>
      </c>
      <c r="C6569" t="s">
        <v>121</v>
      </c>
      <c r="D6569" t="s">
        <v>172</v>
      </c>
      <c r="E6569" t="s">
        <v>189</v>
      </c>
      <c r="F6569" s="69" t="s">
        <v>208</v>
      </c>
      <c r="G6569" s="69" t="s">
        <v>208</v>
      </c>
      <c r="H6569" s="69" t="s">
        <v>208</v>
      </c>
      <c r="I6569" s="69" t="s">
        <v>208</v>
      </c>
      <c r="J6569" s="64">
        <v>1</v>
      </c>
    </row>
    <row r="6570" spans="1:10" x14ac:dyDescent="0.25">
      <c r="A6570" s="3" t="str">
        <f t="shared" si="102"/>
        <v>SubLAPSCE North8/27/2021 (5:00pm-6:00pm)17</v>
      </c>
      <c r="B6570" t="s">
        <v>76</v>
      </c>
      <c r="C6570" t="s">
        <v>121</v>
      </c>
      <c r="D6570" t="s">
        <v>172</v>
      </c>
      <c r="E6570" t="s">
        <v>190</v>
      </c>
      <c r="F6570" s="69" t="s">
        <v>208</v>
      </c>
      <c r="G6570" s="69" t="s">
        <v>208</v>
      </c>
      <c r="H6570" s="69" t="s">
        <v>208</v>
      </c>
      <c r="I6570" s="69" t="s">
        <v>208</v>
      </c>
      <c r="J6570" s="64">
        <v>1</v>
      </c>
    </row>
    <row r="6571" spans="1:10" x14ac:dyDescent="0.25">
      <c r="A6571" s="3" t="str">
        <f t="shared" si="102"/>
        <v>SubLAPSCE North8/27/2021 (5:00pm-6:00pm)18</v>
      </c>
      <c r="B6571" t="s">
        <v>76</v>
      </c>
      <c r="C6571" t="s">
        <v>121</v>
      </c>
      <c r="D6571" t="s">
        <v>172</v>
      </c>
      <c r="E6571" t="s">
        <v>191</v>
      </c>
      <c r="F6571" s="69" t="s">
        <v>208</v>
      </c>
      <c r="G6571" s="69" t="s">
        <v>208</v>
      </c>
      <c r="H6571" s="69" t="s">
        <v>208</v>
      </c>
      <c r="I6571" s="69" t="s">
        <v>208</v>
      </c>
      <c r="J6571" s="64">
        <v>1</v>
      </c>
    </row>
    <row r="6572" spans="1:10" x14ac:dyDescent="0.25">
      <c r="A6572" s="3" t="str">
        <f t="shared" si="102"/>
        <v>SubLAPSCE North8/27/2021 (5:00pm-6:00pm)19</v>
      </c>
      <c r="B6572" t="s">
        <v>76</v>
      </c>
      <c r="C6572" t="s">
        <v>121</v>
      </c>
      <c r="D6572" t="s">
        <v>172</v>
      </c>
      <c r="E6572" t="s">
        <v>192</v>
      </c>
      <c r="F6572" s="69" t="s">
        <v>208</v>
      </c>
      <c r="G6572" s="69" t="s">
        <v>208</v>
      </c>
      <c r="H6572" s="69" t="s">
        <v>208</v>
      </c>
      <c r="I6572" s="69" t="s">
        <v>208</v>
      </c>
      <c r="J6572" s="64">
        <v>1</v>
      </c>
    </row>
    <row r="6573" spans="1:10" x14ac:dyDescent="0.25">
      <c r="A6573" s="3" t="str">
        <f t="shared" si="102"/>
        <v>SubLAPSCE North8/27/2021 (5:00pm-6:00pm)20</v>
      </c>
      <c r="B6573" t="s">
        <v>76</v>
      </c>
      <c r="C6573" t="s">
        <v>121</v>
      </c>
      <c r="D6573" t="s">
        <v>172</v>
      </c>
      <c r="E6573" t="s">
        <v>193</v>
      </c>
      <c r="F6573" s="69" t="s">
        <v>208</v>
      </c>
      <c r="G6573" s="69" t="s">
        <v>208</v>
      </c>
      <c r="H6573" s="69" t="s">
        <v>208</v>
      </c>
      <c r="I6573" s="69" t="s">
        <v>208</v>
      </c>
      <c r="J6573" s="64">
        <v>1</v>
      </c>
    </row>
    <row r="6574" spans="1:10" x14ac:dyDescent="0.25">
      <c r="A6574" s="3" t="str">
        <f t="shared" si="102"/>
        <v>SubLAPSCE North8/27/2021 (5:00pm-6:00pm)21</v>
      </c>
      <c r="B6574" t="s">
        <v>76</v>
      </c>
      <c r="C6574" t="s">
        <v>121</v>
      </c>
      <c r="D6574" t="s">
        <v>172</v>
      </c>
      <c r="E6574" t="s">
        <v>194</v>
      </c>
      <c r="F6574" s="69" t="s">
        <v>208</v>
      </c>
      <c r="G6574" s="69" t="s">
        <v>208</v>
      </c>
      <c r="H6574" s="69" t="s">
        <v>208</v>
      </c>
      <c r="I6574" s="69" t="s">
        <v>208</v>
      </c>
      <c r="J6574" s="64">
        <v>1</v>
      </c>
    </row>
    <row r="6575" spans="1:10" x14ac:dyDescent="0.25">
      <c r="A6575" s="3" t="str">
        <f t="shared" si="102"/>
        <v>SubLAPSCE North8/27/2021 (5:00pm-6:00pm)22</v>
      </c>
      <c r="B6575" t="s">
        <v>76</v>
      </c>
      <c r="C6575" t="s">
        <v>121</v>
      </c>
      <c r="D6575" t="s">
        <v>172</v>
      </c>
      <c r="E6575" t="s">
        <v>195</v>
      </c>
      <c r="F6575" s="69" t="s">
        <v>208</v>
      </c>
      <c r="G6575" s="69" t="s">
        <v>208</v>
      </c>
      <c r="H6575" s="69" t="s">
        <v>208</v>
      </c>
      <c r="I6575" s="69" t="s">
        <v>208</v>
      </c>
      <c r="J6575" s="64">
        <v>1</v>
      </c>
    </row>
    <row r="6576" spans="1:10" x14ac:dyDescent="0.25">
      <c r="A6576" s="3" t="str">
        <f t="shared" si="102"/>
        <v>SubLAPSCE North8/27/2021 (5:00pm-6:00pm)23</v>
      </c>
      <c r="B6576" t="s">
        <v>76</v>
      </c>
      <c r="C6576" t="s">
        <v>121</v>
      </c>
      <c r="D6576" t="s">
        <v>172</v>
      </c>
      <c r="E6576" t="s">
        <v>196</v>
      </c>
      <c r="F6576" s="69" t="s">
        <v>208</v>
      </c>
      <c r="G6576" s="69" t="s">
        <v>208</v>
      </c>
      <c r="H6576" s="69" t="s">
        <v>208</v>
      </c>
      <c r="I6576" s="69" t="s">
        <v>208</v>
      </c>
      <c r="J6576" s="64">
        <v>1</v>
      </c>
    </row>
    <row r="6577" spans="1:10" x14ac:dyDescent="0.25">
      <c r="A6577" s="3" t="str">
        <f t="shared" si="102"/>
        <v>SubLAPSCE North8/27/2021 (5:00pm-6:00pm)24</v>
      </c>
      <c r="B6577" t="s">
        <v>76</v>
      </c>
      <c r="C6577" t="s">
        <v>121</v>
      </c>
      <c r="D6577" t="s">
        <v>172</v>
      </c>
      <c r="E6577" t="s">
        <v>197</v>
      </c>
      <c r="F6577" s="69" t="s">
        <v>208</v>
      </c>
      <c r="G6577" s="69" t="s">
        <v>208</v>
      </c>
      <c r="H6577" s="69" t="s">
        <v>208</v>
      </c>
      <c r="I6577" s="69" t="s">
        <v>208</v>
      </c>
      <c r="J6577" s="64">
        <v>1</v>
      </c>
    </row>
    <row r="6578" spans="1:10" x14ac:dyDescent="0.25">
      <c r="A6578" s="3" t="str">
        <f t="shared" si="102"/>
        <v>SubLAPSCE North9/9/2021 (3:58pm-5:00pm)1</v>
      </c>
      <c r="B6578" t="s">
        <v>76</v>
      </c>
      <c r="C6578" t="s">
        <v>121</v>
      </c>
      <c r="D6578" t="s">
        <v>173</v>
      </c>
      <c r="E6578" t="s">
        <v>174</v>
      </c>
      <c r="F6578" s="69" t="s">
        <v>208</v>
      </c>
      <c r="G6578" s="69" t="s">
        <v>208</v>
      </c>
      <c r="H6578" s="69" t="s">
        <v>208</v>
      </c>
      <c r="I6578" s="69" t="s">
        <v>208</v>
      </c>
      <c r="J6578" s="64">
        <v>1</v>
      </c>
    </row>
    <row r="6579" spans="1:10" x14ac:dyDescent="0.25">
      <c r="A6579" s="3" t="str">
        <f t="shared" si="102"/>
        <v>SubLAPSCE North9/9/2021 (3:58pm-5:00pm)2</v>
      </c>
      <c r="B6579" t="s">
        <v>76</v>
      </c>
      <c r="C6579" t="s">
        <v>121</v>
      </c>
      <c r="D6579" t="s">
        <v>173</v>
      </c>
      <c r="E6579" t="s">
        <v>175</v>
      </c>
      <c r="F6579" s="69" t="s">
        <v>208</v>
      </c>
      <c r="G6579" s="69" t="s">
        <v>208</v>
      </c>
      <c r="H6579" s="69" t="s">
        <v>208</v>
      </c>
      <c r="I6579" s="69" t="s">
        <v>208</v>
      </c>
      <c r="J6579" s="64">
        <v>1</v>
      </c>
    </row>
    <row r="6580" spans="1:10" x14ac:dyDescent="0.25">
      <c r="A6580" s="3" t="str">
        <f t="shared" si="102"/>
        <v>SubLAPSCE North9/9/2021 (3:58pm-5:00pm)3</v>
      </c>
      <c r="B6580" t="s">
        <v>76</v>
      </c>
      <c r="C6580" t="s">
        <v>121</v>
      </c>
      <c r="D6580" t="s">
        <v>173</v>
      </c>
      <c r="E6580" t="s">
        <v>176</v>
      </c>
      <c r="F6580" s="69" t="s">
        <v>208</v>
      </c>
      <c r="G6580" s="69" t="s">
        <v>208</v>
      </c>
      <c r="H6580" s="69" t="s">
        <v>208</v>
      </c>
      <c r="I6580" s="69" t="s">
        <v>208</v>
      </c>
      <c r="J6580" s="64">
        <v>1</v>
      </c>
    </row>
    <row r="6581" spans="1:10" x14ac:dyDescent="0.25">
      <c r="A6581" s="3" t="str">
        <f t="shared" si="102"/>
        <v>SubLAPSCE North9/9/2021 (3:58pm-5:00pm)4</v>
      </c>
      <c r="B6581" t="s">
        <v>76</v>
      </c>
      <c r="C6581" t="s">
        <v>121</v>
      </c>
      <c r="D6581" t="s">
        <v>173</v>
      </c>
      <c r="E6581" t="s">
        <v>177</v>
      </c>
      <c r="F6581" s="69" t="s">
        <v>208</v>
      </c>
      <c r="G6581" s="69" t="s">
        <v>208</v>
      </c>
      <c r="H6581" s="69" t="s">
        <v>208</v>
      </c>
      <c r="I6581" s="69" t="s">
        <v>208</v>
      </c>
      <c r="J6581" s="64">
        <v>1</v>
      </c>
    </row>
    <row r="6582" spans="1:10" x14ac:dyDescent="0.25">
      <c r="A6582" s="3" t="str">
        <f t="shared" si="102"/>
        <v>SubLAPSCE North9/9/2021 (3:58pm-5:00pm)5</v>
      </c>
      <c r="B6582" t="s">
        <v>76</v>
      </c>
      <c r="C6582" t="s">
        <v>121</v>
      </c>
      <c r="D6582" t="s">
        <v>173</v>
      </c>
      <c r="E6582" t="s">
        <v>178</v>
      </c>
      <c r="F6582" s="69" t="s">
        <v>208</v>
      </c>
      <c r="G6582" s="69" t="s">
        <v>208</v>
      </c>
      <c r="H6582" s="69" t="s">
        <v>208</v>
      </c>
      <c r="I6582" s="69" t="s">
        <v>208</v>
      </c>
      <c r="J6582" s="64">
        <v>1</v>
      </c>
    </row>
    <row r="6583" spans="1:10" x14ac:dyDescent="0.25">
      <c r="A6583" s="3" t="str">
        <f t="shared" si="102"/>
        <v>SubLAPSCE North9/9/2021 (3:58pm-5:00pm)6</v>
      </c>
      <c r="B6583" t="s">
        <v>76</v>
      </c>
      <c r="C6583" t="s">
        <v>121</v>
      </c>
      <c r="D6583" t="s">
        <v>173</v>
      </c>
      <c r="E6583" t="s">
        <v>179</v>
      </c>
      <c r="F6583" s="69" t="s">
        <v>208</v>
      </c>
      <c r="G6583" s="69" t="s">
        <v>208</v>
      </c>
      <c r="H6583" s="69" t="s">
        <v>208</v>
      </c>
      <c r="I6583" s="69" t="s">
        <v>208</v>
      </c>
      <c r="J6583" s="64">
        <v>1</v>
      </c>
    </row>
    <row r="6584" spans="1:10" x14ac:dyDescent="0.25">
      <c r="A6584" s="3" t="str">
        <f t="shared" si="102"/>
        <v>SubLAPSCE North9/9/2021 (3:58pm-5:00pm)7</v>
      </c>
      <c r="B6584" t="s">
        <v>76</v>
      </c>
      <c r="C6584" t="s">
        <v>121</v>
      </c>
      <c r="D6584" t="s">
        <v>173</v>
      </c>
      <c r="E6584" t="s">
        <v>180</v>
      </c>
      <c r="F6584" s="69" t="s">
        <v>208</v>
      </c>
      <c r="G6584" s="69" t="s">
        <v>208</v>
      </c>
      <c r="H6584" s="69" t="s">
        <v>208</v>
      </c>
      <c r="I6584" s="69" t="s">
        <v>208</v>
      </c>
      <c r="J6584" s="64">
        <v>1</v>
      </c>
    </row>
    <row r="6585" spans="1:10" x14ac:dyDescent="0.25">
      <c r="A6585" s="3" t="str">
        <f t="shared" si="102"/>
        <v>SubLAPSCE North9/9/2021 (3:58pm-5:00pm)8</v>
      </c>
      <c r="B6585" t="s">
        <v>76</v>
      </c>
      <c r="C6585" t="s">
        <v>121</v>
      </c>
      <c r="D6585" t="s">
        <v>173</v>
      </c>
      <c r="E6585" t="s">
        <v>181</v>
      </c>
      <c r="F6585" s="69" t="s">
        <v>208</v>
      </c>
      <c r="G6585" s="69" t="s">
        <v>208</v>
      </c>
      <c r="H6585" s="69" t="s">
        <v>208</v>
      </c>
      <c r="I6585" s="69" t="s">
        <v>208</v>
      </c>
      <c r="J6585" s="64">
        <v>1</v>
      </c>
    </row>
    <row r="6586" spans="1:10" x14ac:dyDescent="0.25">
      <c r="A6586" s="3" t="str">
        <f t="shared" si="102"/>
        <v>SubLAPSCE North9/9/2021 (3:58pm-5:00pm)9</v>
      </c>
      <c r="B6586" t="s">
        <v>76</v>
      </c>
      <c r="C6586" t="s">
        <v>121</v>
      </c>
      <c r="D6586" t="s">
        <v>173</v>
      </c>
      <c r="E6586" t="s">
        <v>182</v>
      </c>
      <c r="F6586" s="69" t="s">
        <v>208</v>
      </c>
      <c r="G6586" s="69" t="s">
        <v>208</v>
      </c>
      <c r="H6586" s="69" t="s">
        <v>208</v>
      </c>
      <c r="I6586" s="69" t="s">
        <v>208</v>
      </c>
      <c r="J6586" s="64">
        <v>1</v>
      </c>
    </row>
    <row r="6587" spans="1:10" x14ac:dyDescent="0.25">
      <c r="A6587" s="3" t="str">
        <f t="shared" si="102"/>
        <v>SubLAPSCE North9/9/2021 (3:58pm-5:00pm)10</v>
      </c>
      <c r="B6587" t="s">
        <v>76</v>
      </c>
      <c r="C6587" t="s">
        <v>121</v>
      </c>
      <c r="D6587" t="s">
        <v>173</v>
      </c>
      <c r="E6587" t="s">
        <v>183</v>
      </c>
      <c r="F6587" s="69" t="s">
        <v>208</v>
      </c>
      <c r="G6587" s="69" t="s">
        <v>208</v>
      </c>
      <c r="H6587" s="69" t="s">
        <v>208</v>
      </c>
      <c r="I6587" s="69" t="s">
        <v>208</v>
      </c>
      <c r="J6587" s="64">
        <v>1</v>
      </c>
    </row>
    <row r="6588" spans="1:10" x14ac:dyDescent="0.25">
      <c r="A6588" s="3" t="str">
        <f t="shared" si="102"/>
        <v>SubLAPSCE North9/9/2021 (3:58pm-5:00pm)11</v>
      </c>
      <c r="B6588" t="s">
        <v>76</v>
      </c>
      <c r="C6588" t="s">
        <v>121</v>
      </c>
      <c r="D6588" t="s">
        <v>173</v>
      </c>
      <c r="E6588" t="s">
        <v>184</v>
      </c>
      <c r="F6588" s="69" t="s">
        <v>208</v>
      </c>
      <c r="G6588" s="69" t="s">
        <v>208</v>
      </c>
      <c r="H6588" s="69" t="s">
        <v>208</v>
      </c>
      <c r="I6588" s="69" t="s">
        <v>208</v>
      </c>
      <c r="J6588" s="64">
        <v>1</v>
      </c>
    </row>
    <row r="6589" spans="1:10" x14ac:dyDescent="0.25">
      <c r="A6589" s="3" t="str">
        <f t="shared" si="102"/>
        <v>SubLAPSCE North9/9/2021 (3:58pm-5:00pm)12</v>
      </c>
      <c r="B6589" t="s">
        <v>76</v>
      </c>
      <c r="C6589" t="s">
        <v>121</v>
      </c>
      <c r="D6589" t="s">
        <v>173</v>
      </c>
      <c r="E6589" t="s">
        <v>185</v>
      </c>
      <c r="F6589" s="69" t="s">
        <v>208</v>
      </c>
      <c r="G6589" s="69" t="s">
        <v>208</v>
      </c>
      <c r="H6589" s="69" t="s">
        <v>208</v>
      </c>
      <c r="I6589" s="69" t="s">
        <v>208</v>
      </c>
      <c r="J6589" s="64">
        <v>1</v>
      </c>
    </row>
    <row r="6590" spans="1:10" x14ac:dyDescent="0.25">
      <c r="A6590" s="3" t="str">
        <f t="shared" si="102"/>
        <v>SubLAPSCE North9/9/2021 (3:58pm-5:00pm)13</v>
      </c>
      <c r="B6590" t="s">
        <v>76</v>
      </c>
      <c r="C6590" t="s">
        <v>121</v>
      </c>
      <c r="D6590" t="s">
        <v>173</v>
      </c>
      <c r="E6590" t="s">
        <v>186</v>
      </c>
      <c r="F6590" s="69" t="s">
        <v>208</v>
      </c>
      <c r="G6590" s="69" t="s">
        <v>208</v>
      </c>
      <c r="H6590" s="69" t="s">
        <v>208</v>
      </c>
      <c r="I6590" s="69" t="s">
        <v>208</v>
      </c>
      <c r="J6590" s="64">
        <v>1</v>
      </c>
    </row>
    <row r="6591" spans="1:10" x14ac:dyDescent="0.25">
      <c r="A6591" s="3" t="str">
        <f t="shared" si="102"/>
        <v>SubLAPSCE North9/9/2021 (3:58pm-5:00pm)14</v>
      </c>
      <c r="B6591" t="s">
        <v>76</v>
      </c>
      <c r="C6591" t="s">
        <v>121</v>
      </c>
      <c r="D6591" t="s">
        <v>173</v>
      </c>
      <c r="E6591" t="s">
        <v>187</v>
      </c>
      <c r="F6591" s="69" t="s">
        <v>208</v>
      </c>
      <c r="G6591" s="69" t="s">
        <v>208</v>
      </c>
      <c r="H6591" s="69" t="s">
        <v>208</v>
      </c>
      <c r="I6591" s="69" t="s">
        <v>208</v>
      </c>
      <c r="J6591" s="64">
        <v>1</v>
      </c>
    </row>
    <row r="6592" spans="1:10" x14ac:dyDescent="0.25">
      <c r="A6592" s="3" t="str">
        <f t="shared" si="102"/>
        <v>SubLAPSCE North9/9/2021 (3:58pm-5:00pm)15</v>
      </c>
      <c r="B6592" t="s">
        <v>76</v>
      </c>
      <c r="C6592" t="s">
        <v>121</v>
      </c>
      <c r="D6592" t="s">
        <v>173</v>
      </c>
      <c r="E6592" t="s">
        <v>188</v>
      </c>
      <c r="F6592" s="69" t="s">
        <v>208</v>
      </c>
      <c r="G6592" s="69" t="s">
        <v>208</v>
      </c>
      <c r="H6592" s="69" t="s">
        <v>208</v>
      </c>
      <c r="I6592" s="69" t="s">
        <v>208</v>
      </c>
      <c r="J6592" s="64">
        <v>1</v>
      </c>
    </row>
    <row r="6593" spans="1:10" x14ac:dyDescent="0.25">
      <c r="A6593" s="3" t="str">
        <f t="shared" si="102"/>
        <v>SubLAPSCE North9/9/2021 (3:58pm-5:00pm)16</v>
      </c>
      <c r="B6593" t="s">
        <v>76</v>
      </c>
      <c r="C6593" t="s">
        <v>121</v>
      </c>
      <c r="D6593" t="s">
        <v>173</v>
      </c>
      <c r="E6593" t="s">
        <v>189</v>
      </c>
      <c r="F6593" s="69" t="s">
        <v>208</v>
      </c>
      <c r="G6593" s="69" t="s">
        <v>208</v>
      </c>
      <c r="H6593" s="69" t="s">
        <v>208</v>
      </c>
      <c r="I6593" s="69" t="s">
        <v>208</v>
      </c>
      <c r="J6593" s="64">
        <v>1</v>
      </c>
    </row>
    <row r="6594" spans="1:10" x14ac:dyDescent="0.25">
      <c r="A6594" s="3" t="str">
        <f t="shared" si="102"/>
        <v>SubLAPSCE North9/9/2021 (3:58pm-5:00pm)17</v>
      </c>
      <c r="B6594" t="s">
        <v>76</v>
      </c>
      <c r="C6594" t="s">
        <v>121</v>
      </c>
      <c r="D6594" t="s">
        <v>173</v>
      </c>
      <c r="E6594" t="s">
        <v>190</v>
      </c>
      <c r="F6594" s="69" t="s">
        <v>208</v>
      </c>
      <c r="G6594" s="69" t="s">
        <v>208</v>
      </c>
      <c r="H6594" s="69" t="s">
        <v>208</v>
      </c>
      <c r="I6594" s="69" t="s">
        <v>208</v>
      </c>
      <c r="J6594" s="64">
        <v>1</v>
      </c>
    </row>
    <row r="6595" spans="1:10" x14ac:dyDescent="0.25">
      <c r="A6595" s="3" t="str">
        <f t="shared" ref="A6595:A6658" si="103">B6595&amp;C6595&amp;D6595&amp;E6595</f>
        <v>SubLAPSCE North9/9/2021 (3:58pm-5:00pm)18</v>
      </c>
      <c r="B6595" t="s">
        <v>76</v>
      </c>
      <c r="C6595" t="s">
        <v>121</v>
      </c>
      <c r="D6595" t="s">
        <v>173</v>
      </c>
      <c r="E6595" t="s">
        <v>191</v>
      </c>
      <c r="F6595" s="69" t="s">
        <v>208</v>
      </c>
      <c r="G6595" s="69" t="s">
        <v>208</v>
      </c>
      <c r="H6595" s="69" t="s">
        <v>208</v>
      </c>
      <c r="I6595" s="69" t="s">
        <v>208</v>
      </c>
      <c r="J6595" s="64">
        <v>1</v>
      </c>
    </row>
    <row r="6596" spans="1:10" x14ac:dyDescent="0.25">
      <c r="A6596" s="3" t="str">
        <f t="shared" si="103"/>
        <v>SubLAPSCE North9/9/2021 (3:58pm-5:00pm)19</v>
      </c>
      <c r="B6596" t="s">
        <v>76</v>
      </c>
      <c r="C6596" t="s">
        <v>121</v>
      </c>
      <c r="D6596" t="s">
        <v>173</v>
      </c>
      <c r="E6596" t="s">
        <v>192</v>
      </c>
      <c r="F6596" s="69" t="s">
        <v>208</v>
      </c>
      <c r="G6596" s="69" t="s">
        <v>208</v>
      </c>
      <c r="H6596" s="69" t="s">
        <v>208</v>
      </c>
      <c r="I6596" s="69" t="s">
        <v>208</v>
      </c>
      <c r="J6596" s="64">
        <v>1</v>
      </c>
    </row>
    <row r="6597" spans="1:10" x14ac:dyDescent="0.25">
      <c r="A6597" s="3" t="str">
        <f t="shared" si="103"/>
        <v>SubLAPSCE North9/9/2021 (3:58pm-5:00pm)20</v>
      </c>
      <c r="B6597" t="s">
        <v>76</v>
      </c>
      <c r="C6597" t="s">
        <v>121</v>
      </c>
      <c r="D6597" t="s">
        <v>173</v>
      </c>
      <c r="E6597" t="s">
        <v>193</v>
      </c>
      <c r="F6597" s="69" t="s">
        <v>208</v>
      </c>
      <c r="G6597" s="69" t="s">
        <v>208</v>
      </c>
      <c r="H6597" s="69" t="s">
        <v>208</v>
      </c>
      <c r="I6597" s="69" t="s">
        <v>208</v>
      </c>
      <c r="J6597" s="64">
        <v>1</v>
      </c>
    </row>
    <row r="6598" spans="1:10" x14ac:dyDescent="0.25">
      <c r="A6598" s="3" t="str">
        <f t="shared" si="103"/>
        <v>SubLAPSCE North9/9/2021 (3:58pm-5:00pm)21</v>
      </c>
      <c r="B6598" t="s">
        <v>76</v>
      </c>
      <c r="C6598" t="s">
        <v>121</v>
      </c>
      <c r="D6598" t="s">
        <v>173</v>
      </c>
      <c r="E6598" t="s">
        <v>194</v>
      </c>
      <c r="F6598" s="69" t="s">
        <v>208</v>
      </c>
      <c r="G6598" s="69" t="s">
        <v>208</v>
      </c>
      <c r="H6598" s="69" t="s">
        <v>208</v>
      </c>
      <c r="I6598" s="69" t="s">
        <v>208</v>
      </c>
      <c r="J6598" s="64">
        <v>1</v>
      </c>
    </row>
    <row r="6599" spans="1:10" x14ac:dyDescent="0.25">
      <c r="A6599" s="3" t="str">
        <f t="shared" si="103"/>
        <v>SubLAPSCE North9/9/2021 (3:58pm-5:00pm)22</v>
      </c>
      <c r="B6599" t="s">
        <v>76</v>
      </c>
      <c r="C6599" t="s">
        <v>121</v>
      </c>
      <c r="D6599" t="s">
        <v>173</v>
      </c>
      <c r="E6599" t="s">
        <v>195</v>
      </c>
      <c r="F6599" s="69" t="s">
        <v>208</v>
      </c>
      <c r="G6599" s="69" t="s">
        <v>208</v>
      </c>
      <c r="H6599" s="69" t="s">
        <v>208</v>
      </c>
      <c r="I6599" s="69" t="s">
        <v>208</v>
      </c>
      <c r="J6599" s="64">
        <v>1</v>
      </c>
    </row>
    <row r="6600" spans="1:10" x14ac:dyDescent="0.25">
      <c r="A6600" s="3" t="str">
        <f t="shared" si="103"/>
        <v>SubLAPSCE North9/9/2021 (3:58pm-5:00pm)23</v>
      </c>
      <c r="B6600" t="s">
        <v>76</v>
      </c>
      <c r="C6600" t="s">
        <v>121</v>
      </c>
      <c r="D6600" t="s">
        <v>173</v>
      </c>
      <c r="E6600" t="s">
        <v>196</v>
      </c>
      <c r="F6600" s="69" t="s">
        <v>208</v>
      </c>
      <c r="G6600" s="69" t="s">
        <v>208</v>
      </c>
      <c r="H6600" s="69" t="s">
        <v>208</v>
      </c>
      <c r="I6600" s="69" t="s">
        <v>208</v>
      </c>
      <c r="J6600" s="64">
        <v>1</v>
      </c>
    </row>
    <row r="6601" spans="1:10" x14ac:dyDescent="0.25">
      <c r="A6601" s="3" t="str">
        <f t="shared" si="103"/>
        <v>SubLAPSCE North9/9/2021 (3:58pm-5:00pm)24</v>
      </c>
      <c r="B6601" t="s">
        <v>76</v>
      </c>
      <c r="C6601" t="s">
        <v>121</v>
      </c>
      <c r="D6601" t="s">
        <v>173</v>
      </c>
      <c r="E6601" t="s">
        <v>197</v>
      </c>
      <c r="F6601" s="69" t="s">
        <v>208</v>
      </c>
      <c r="G6601" s="69" t="s">
        <v>208</v>
      </c>
      <c r="H6601" s="69" t="s">
        <v>208</v>
      </c>
      <c r="I6601" s="69" t="s">
        <v>208</v>
      </c>
      <c r="J6601" s="64">
        <v>1</v>
      </c>
    </row>
    <row r="6602" spans="1:10" x14ac:dyDescent="0.25">
      <c r="A6602" s="3" t="str">
        <f t="shared" si="103"/>
        <v>SubLAPSCE NorthAverage Event Day (5:00pm-6:00pm)1</v>
      </c>
      <c r="B6602" t="s">
        <v>76</v>
      </c>
      <c r="C6602" t="s">
        <v>121</v>
      </c>
      <c r="D6602" t="s">
        <v>167</v>
      </c>
      <c r="E6602" t="s">
        <v>174</v>
      </c>
      <c r="F6602" s="69" t="s">
        <v>208</v>
      </c>
      <c r="G6602" s="69" t="s">
        <v>208</v>
      </c>
      <c r="H6602" s="69" t="s">
        <v>208</v>
      </c>
      <c r="I6602" s="69" t="s">
        <v>208</v>
      </c>
      <c r="J6602" s="64">
        <v>1</v>
      </c>
    </row>
    <row r="6603" spans="1:10" x14ac:dyDescent="0.25">
      <c r="A6603" s="3" t="str">
        <f t="shared" si="103"/>
        <v>SubLAPSCE NorthAverage Event Day (5:00pm-6:00pm)2</v>
      </c>
      <c r="B6603" t="s">
        <v>76</v>
      </c>
      <c r="C6603" t="s">
        <v>121</v>
      </c>
      <c r="D6603" t="s">
        <v>167</v>
      </c>
      <c r="E6603" t="s">
        <v>175</v>
      </c>
      <c r="F6603" s="69" t="s">
        <v>208</v>
      </c>
      <c r="G6603" s="69" t="s">
        <v>208</v>
      </c>
      <c r="H6603" s="69" t="s">
        <v>208</v>
      </c>
      <c r="I6603" s="69" t="s">
        <v>208</v>
      </c>
      <c r="J6603" s="64">
        <v>1</v>
      </c>
    </row>
    <row r="6604" spans="1:10" x14ac:dyDescent="0.25">
      <c r="A6604" s="3" t="str">
        <f t="shared" si="103"/>
        <v>SubLAPSCE NorthAverage Event Day (5:00pm-6:00pm)3</v>
      </c>
      <c r="B6604" t="s">
        <v>76</v>
      </c>
      <c r="C6604" t="s">
        <v>121</v>
      </c>
      <c r="D6604" t="s">
        <v>167</v>
      </c>
      <c r="E6604" t="s">
        <v>176</v>
      </c>
      <c r="F6604" s="69" t="s">
        <v>208</v>
      </c>
      <c r="G6604" s="69" t="s">
        <v>208</v>
      </c>
      <c r="H6604" s="69" t="s">
        <v>208</v>
      </c>
      <c r="I6604" s="69" t="s">
        <v>208</v>
      </c>
      <c r="J6604" s="64">
        <v>1</v>
      </c>
    </row>
    <row r="6605" spans="1:10" x14ac:dyDescent="0.25">
      <c r="A6605" s="3" t="str">
        <f t="shared" si="103"/>
        <v>SubLAPSCE NorthAverage Event Day (5:00pm-6:00pm)4</v>
      </c>
      <c r="B6605" t="s">
        <v>76</v>
      </c>
      <c r="C6605" t="s">
        <v>121</v>
      </c>
      <c r="D6605" t="s">
        <v>167</v>
      </c>
      <c r="E6605" t="s">
        <v>177</v>
      </c>
      <c r="F6605" s="69" t="s">
        <v>208</v>
      </c>
      <c r="G6605" s="69" t="s">
        <v>208</v>
      </c>
      <c r="H6605" s="69" t="s">
        <v>208</v>
      </c>
      <c r="I6605" s="69" t="s">
        <v>208</v>
      </c>
      <c r="J6605" s="64">
        <v>1</v>
      </c>
    </row>
    <row r="6606" spans="1:10" x14ac:dyDescent="0.25">
      <c r="A6606" s="3" t="str">
        <f t="shared" si="103"/>
        <v>SubLAPSCE NorthAverage Event Day (5:00pm-6:00pm)5</v>
      </c>
      <c r="B6606" t="s">
        <v>76</v>
      </c>
      <c r="C6606" t="s">
        <v>121</v>
      </c>
      <c r="D6606" t="s">
        <v>167</v>
      </c>
      <c r="E6606" t="s">
        <v>178</v>
      </c>
      <c r="F6606" s="69" t="s">
        <v>208</v>
      </c>
      <c r="G6606" s="69" t="s">
        <v>208</v>
      </c>
      <c r="H6606" s="69" t="s">
        <v>208</v>
      </c>
      <c r="I6606" s="69" t="s">
        <v>208</v>
      </c>
      <c r="J6606" s="64">
        <v>1</v>
      </c>
    </row>
    <row r="6607" spans="1:10" x14ac:dyDescent="0.25">
      <c r="A6607" s="3" t="str">
        <f t="shared" si="103"/>
        <v>SubLAPSCE NorthAverage Event Day (5:00pm-6:00pm)6</v>
      </c>
      <c r="B6607" t="s">
        <v>76</v>
      </c>
      <c r="C6607" t="s">
        <v>121</v>
      </c>
      <c r="D6607" t="s">
        <v>167</v>
      </c>
      <c r="E6607" t="s">
        <v>179</v>
      </c>
      <c r="F6607" s="69" t="s">
        <v>208</v>
      </c>
      <c r="G6607" s="69" t="s">
        <v>208</v>
      </c>
      <c r="H6607" s="69" t="s">
        <v>208</v>
      </c>
      <c r="I6607" s="69" t="s">
        <v>208</v>
      </c>
      <c r="J6607" s="64">
        <v>1</v>
      </c>
    </row>
    <row r="6608" spans="1:10" x14ac:dyDescent="0.25">
      <c r="A6608" s="3" t="str">
        <f t="shared" si="103"/>
        <v>SubLAPSCE NorthAverage Event Day (5:00pm-6:00pm)7</v>
      </c>
      <c r="B6608" t="s">
        <v>76</v>
      </c>
      <c r="C6608" t="s">
        <v>121</v>
      </c>
      <c r="D6608" t="s">
        <v>167</v>
      </c>
      <c r="E6608" t="s">
        <v>180</v>
      </c>
      <c r="F6608" s="69" t="s">
        <v>208</v>
      </c>
      <c r="G6608" s="69" t="s">
        <v>208</v>
      </c>
      <c r="H6608" s="69" t="s">
        <v>208</v>
      </c>
      <c r="I6608" s="69" t="s">
        <v>208</v>
      </c>
      <c r="J6608" s="64">
        <v>1</v>
      </c>
    </row>
    <row r="6609" spans="1:10" x14ac:dyDescent="0.25">
      <c r="A6609" s="3" t="str">
        <f t="shared" si="103"/>
        <v>SubLAPSCE NorthAverage Event Day (5:00pm-6:00pm)8</v>
      </c>
      <c r="B6609" t="s">
        <v>76</v>
      </c>
      <c r="C6609" t="s">
        <v>121</v>
      </c>
      <c r="D6609" t="s">
        <v>167</v>
      </c>
      <c r="E6609" t="s">
        <v>181</v>
      </c>
      <c r="F6609" s="69" t="s">
        <v>208</v>
      </c>
      <c r="G6609" s="69" t="s">
        <v>208</v>
      </c>
      <c r="H6609" s="69" t="s">
        <v>208</v>
      </c>
      <c r="I6609" s="69" t="s">
        <v>208</v>
      </c>
      <c r="J6609" s="64">
        <v>1</v>
      </c>
    </row>
    <row r="6610" spans="1:10" x14ac:dyDescent="0.25">
      <c r="A6610" s="3" t="str">
        <f t="shared" si="103"/>
        <v>SubLAPSCE NorthAverage Event Day (5:00pm-6:00pm)9</v>
      </c>
      <c r="B6610" t="s">
        <v>76</v>
      </c>
      <c r="C6610" t="s">
        <v>121</v>
      </c>
      <c r="D6610" t="s">
        <v>167</v>
      </c>
      <c r="E6610" t="s">
        <v>182</v>
      </c>
      <c r="F6610" s="69" t="s">
        <v>208</v>
      </c>
      <c r="G6610" s="69" t="s">
        <v>208</v>
      </c>
      <c r="H6610" s="69" t="s">
        <v>208</v>
      </c>
      <c r="I6610" s="69" t="s">
        <v>208</v>
      </c>
      <c r="J6610" s="64">
        <v>1</v>
      </c>
    </row>
    <row r="6611" spans="1:10" x14ac:dyDescent="0.25">
      <c r="A6611" s="3" t="str">
        <f t="shared" si="103"/>
        <v>SubLAPSCE NorthAverage Event Day (5:00pm-6:00pm)10</v>
      </c>
      <c r="B6611" t="s">
        <v>76</v>
      </c>
      <c r="C6611" t="s">
        <v>121</v>
      </c>
      <c r="D6611" t="s">
        <v>167</v>
      </c>
      <c r="E6611" t="s">
        <v>183</v>
      </c>
      <c r="F6611" s="69" t="s">
        <v>208</v>
      </c>
      <c r="G6611" s="69" t="s">
        <v>208</v>
      </c>
      <c r="H6611" s="69" t="s">
        <v>208</v>
      </c>
      <c r="I6611" s="69" t="s">
        <v>208</v>
      </c>
      <c r="J6611" s="64">
        <v>1</v>
      </c>
    </row>
    <row r="6612" spans="1:10" x14ac:dyDescent="0.25">
      <c r="A6612" s="3" t="str">
        <f t="shared" si="103"/>
        <v>SubLAPSCE NorthAverage Event Day (5:00pm-6:00pm)11</v>
      </c>
      <c r="B6612" t="s">
        <v>76</v>
      </c>
      <c r="C6612" t="s">
        <v>121</v>
      </c>
      <c r="D6612" t="s">
        <v>167</v>
      </c>
      <c r="E6612" t="s">
        <v>184</v>
      </c>
      <c r="F6612" s="69" t="s">
        <v>208</v>
      </c>
      <c r="G6612" s="69" t="s">
        <v>208</v>
      </c>
      <c r="H6612" s="69" t="s">
        <v>208</v>
      </c>
      <c r="I6612" s="69" t="s">
        <v>208</v>
      </c>
      <c r="J6612" s="64">
        <v>1</v>
      </c>
    </row>
    <row r="6613" spans="1:10" x14ac:dyDescent="0.25">
      <c r="A6613" s="3" t="str">
        <f t="shared" si="103"/>
        <v>SubLAPSCE NorthAverage Event Day (5:00pm-6:00pm)12</v>
      </c>
      <c r="B6613" t="s">
        <v>76</v>
      </c>
      <c r="C6613" t="s">
        <v>121</v>
      </c>
      <c r="D6613" t="s">
        <v>167</v>
      </c>
      <c r="E6613" t="s">
        <v>185</v>
      </c>
      <c r="F6613" s="69" t="s">
        <v>208</v>
      </c>
      <c r="G6613" s="69" t="s">
        <v>208</v>
      </c>
      <c r="H6613" s="69" t="s">
        <v>208</v>
      </c>
      <c r="I6613" s="69" t="s">
        <v>208</v>
      </c>
      <c r="J6613" s="64">
        <v>1</v>
      </c>
    </row>
    <row r="6614" spans="1:10" x14ac:dyDescent="0.25">
      <c r="A6614" s="3" t="str">
        <f t="shared" si="103"/>
        <v>SubLAPSCE NorthAverage Event Day (5:00pm-6:00pm)13</v>
      </c>
      <c r="B6614" t="s">
        <v>76</v>
      </c>
      <c r="C6614" t="s">
        <v>121</v>
      </c>
      <c r="D6614" t="s">
        <v>167</v>
      </c>
      <c r="E6614" t="s">
        <v>186</v>
      </c>
      <c r="F6614" s="69" t="s">
        <v>208</v>
      </c>
      <c r="G6614" s="69" t="s">
        <v>208</v>
      </c>
      <c r="H6614" s="69" t="s">
        <v>208</v>
      </c>
      <c r="I6614" s="69" t="s">
        <v>208</v>
      </c>
      <c r="J6614" s="64">
        <v>1</v>
      </c>
    </row>
    <row r="6615" spans="1:10" x14ac:dyDescent="0.25">
      <c r="A6615" s="3" t="str">
        <f t="shared" si="103"/>
        <v>SubLAPSCE NorthAverage Event Day (5:00pm-6:00pm)14</v>
      </c>
      <c r="B6615" t="s">
        <v>76</v>
      </c>
      <c r="C6615" t="s">
        <v>121</v>
      </c>
      <c r="D6615" t="s">
        <v>167</v>
      </c>
      <c r="E6615" t="s">
        <v>187</v>
      </c>
      <c r="F6615" s="69" t="s">
        <v>208</v>
      </c>
      <c r="G6615" s="69" t="s">
        <v>208</v>
      </c>
      <c r="H6615" s="69" t="s">
        <v>208</v>
      </c>
      <c r="I6615" s="69" t="s">
        <v>208</v>
      </c>
      <c r="J6615" s="64">
        <v>1</v>
      </c>
    </row>
    <row r="6616" spans="1:10" x14ac:dyDescent="0.25">
      <c r="A6616" s="3" t="str">
        <f t="shared" si="103"/>
        <v>SubLAPSCE NorthAverage Event Day (5:00pm-6:00pm)15</v>
      </c>
      <c r="B6616" t="s">
        <v>76</v>
      </c>
      <c r="C6616" t="s">
        <v>121</v>
      </c>
      <c r="D6616" t="s">
        <v>167</v>
      </c>
      <c r="E6616" t="s">
        <v>188</v>
      </c>
      <c r="F6616" s="69" t="s">
        <v>208</v>
      </c>
      <c r="G6616" s="69" t="s">
        <v>208</v>
      </c>
      <c r="H6616" s="69" t="s">
        <v>208</v>
      </c>
      <c r="I6616" s="69" t="s">
        <v>208</v>
      </c>
      <c r="J6616" s="64">
        <v>1</v>
      </c>
    </row>
    <row r="6617" spans="1:10" x14ac:dyDescent="0.25">
      <c r="A6617" s="3" t="str">
        <f t="shared" si="103"/>
        <v>SubLAPSCE NorthAverage Event Day (5:00pm-6:00pm)16</v>
      </c>
      <c r="B6617" t="s">
        <v>76</v>
      </c>
      <c r="C6617" t="s">
        <v>121</v>
      </c>
      <c r="D6617" t="s">
        <v>167</v>
      </c>
      <c r="E6617" t="s">
        <v>189</v>
      </c>
      <c r="F6617" s="69" t="s">
        <v>208</v>
      </c>
      <c r="G6617" s="69" t="s">
        <v>208</v>
      </c>
      <c r="H6617" s="69" t="s">
        <v>208</v>
      </c>
      <c r="I6617" s="69" t="s">
        <v>208</v>
      </c>
      <c r="J6617" s="64">
        <v>1</v>
      </c>
    </row>
    <row r="6618" spans="1:10" x14ac:dyDescent="0.25">
      <c r="A6618" s="3" t="str">
        <f t="shared" si="103"/>
        <v>SubLAPSCE NorthAverage Event Day (5:00pm-6:00pm)17</v>
      </c>
      <c r="B6618" t="s">
        <v>76</v>
      </c>
      <c r="C6618" t="s">
        <v>121</v>
      </c>
      <c r="D6618" t="s">
        <v>167</v>
      </c>
      <c r="E6618" t="s">
        <v>190</v>
      </c>
      <c r="F6618" s="69" t="s">
        <v>208</v>
      </c>
      <c r="G6618" s="69" t="s">
        <v>208</v>
      </c>
      <c r="H6618" s="69" t="s">
        <v>208</v>
      </c>
      <c r="I6618" s="69" t="s">
        <v>208</v>
      </c>
      <c r="J6618" s="64">
        <v>1</v>
      </c>
    </row>
    <row r="6619" spans="1:10" x14ac:dyDescent="0.25">
      <c r="A6619" s="3" t="str">
        <f t="shared" si="103"/>
        <v>SubLAPSCE NorthAverage Event Day (5:00pm-6:00pm)18</v>
      </c>
      <c r="B6619" t="s">
        <v>76</v>
      </c>
      <c r="C6619" t="s">
        <v>121</v>
      </c>
      <c r="D6619" t="s">
        <v>167</v>
      </c>
      <c r="E6619" t="s">
        <v>191</v>
      </c>
      <c r="F6619" s="69" t="s">
        <v>208</v>
      </c>
      <c r="G6619" s="69" t="s">
        <v>208</v>
      </c>
      <c r="H6619" s="69" t="s">
        <v>208</v>
      </c>
      <c r="I6619" s="69" t="s">
        <v>208</v>
      </c>
      <c r="J6619" s="64">
        <v>1</v>
      </c>
    </row>
    <row r="6620" spans="1:10" x14ac:dyDescent="0.25">
      <c r="A6620" s="3" t="str">
        <f t="shared" si="103"/>
        <v>SubLAPSCE NorthAverage Event Day (5:00pm-6:00pm)19</v>
      </c>
      <c r="B6620" t="s">
        <v>76</v>
      </c>
      <c r="C6620" t="s">
        <v>121</v>
      </c>
      <c r="D6620" t="s">
        <v>167</v>
      </c>
      <c r="E6620" t="s">
        <v>192</v>
      </c>
      <c r="F6620" s="69" t="s">
        <v>208</v>
      </c>
      <c r="G6620" s="69" t="s">
        <v>208</v>
      </c>
      <c r="H6620" s="69" t="s">
        <v>208</v>
      </c>
      <c r="I6620" s="69" t="s">
        <v>208</v>
      </c>
      <c r="J6620" s="64">
        <v>1</v>
      </c>
    </row>
    <row r="6621" spans="1:10" x14ac:dyDescent="0.25">
      <c r="A6621" s="3" t="str">
        <f t="shared" si="103"/>
        <v>SubLAPSCE NorthAverage Event Day (5:00pm-6:00pm)20</v>
      </c>
      <c r="B6621" t="s">
        <v>76</v>
      </c>
      <c r="C6621" t="s">
        <v>121</v>
      </c>
      <c r="D6621" t="s">
        <v>167</v>
      </c>
      <c r="E6621" t="s">
        <v>193</v>
      </c>
      <c r="F6621" s="69" t="s">
        <v>208</v>
      </c>
      <c r="G6621" s="69" t="s">
        <v>208</v>
      </c>
      <c r="H6621" s="69" t="s">
        <v>208</v>
      </c>
      <c r="I6621" s="69" t="s">
        <v>208</v>
      </c>
      <c r="J6621" s="64">
        <v>1</v>
      </c>
    </row>
    <row r="6622" spans="1:10" x14ac:dyDescent="0.25">
      <c r="A6622" s="3" t="str">
        <f t="shared" si="103"/>
        <v>SubLAPSCE NorthAverage Event Day (5:00pm-6:00pm)21</v>
      </c>
      <c r="B6622" t="s">
        <v>76</v>
      </c>
      <c r="C6622" t="s">
        <v>121</v>
      </c>
      <c r="D6622" t="s">
        <v>167</v>
      </c>
      <c r="E6622" t="s">
        <v>194</v>
      </c>
      <c r="F6622" s="69" t="s">
        <v>208</v>
      </c>
      <c r="G6622" s="69" t="s">
        <v>208</v>
      </c>
      <c r="H6622" s="69" t="s">
        <v>208</v>
      </c>
      <c r="I6622" s="69" t="s">
        <v>208</v>
      </c>
      <c r="J6622" s="64">
        <v>1</v>
      </c>
    </row>
    <row r="6623" spans="1:10" x14ac:dyDescent="0.25">
      <c r="A6623" s="3" t="str">
        <f t="shared" si="103"/>
        <v>SubLAPSCE NorthAverage Event Day (5:00pm-6:00pm)22</v>
      </c>
      <c r="B6623" t="s">
        <v>76</v>
      </c>
      <c r="C6623" t="s">
        <v>121</v>
      </c>
      <c r="D6623" t="s">
        <v>167</v>
      </c>
      <c r="E6623" t="s">
        <v>195</v>
      </c>
      <c r="F6623" s="69" t="s">
        <v>208</v>
      </c>
      <c r="G6623" s="69" t="s">
        <v>208</v>
      </c>
      <c r="H6623" s="69" t="s">
        <v>208</v>
      </c>
      <c r="I6623" s="69" t="s">
        <v>208</v>
      </c>
      <c r="J6623" s="64">
        <v>1</v>
      </c>
    </row>
    <row r="6624" spans="1:10" x14ac:dyDescent="0.25">
      <c r="A6624" s="3" t="str">
        <f t="shared" si="103"/>
        <v>SubLAPSCE NorthAverage Event Day (5:00pm-6:00pm)23</v>
      </c>
      <c r="B6624" t="s">
        <v>76</v>
      </c>
      <c r="C6624" t="s">
        <v>121</v>
      </c>
      <c r="D6624" t="s">
        <v>167</v>
      </c>
      <c r="E6624" t="s">
        <v>196</v>
      </c>
      <c r="F6624" s="69" t="s">
        <v>208</v>
      </c>
      <c r="G6624" s="69" t="s">
        <v>208</v>
      </c>
      <c r="H6624" s="69" t="s">
        <v>208</v>
      </c>
      <c r="I6624" s="69" t="s">
        <v>208</v>
      </c>
      <c r="J6624" s="64">
        <v>1</v>
      </c>
    </row>
    <row r="6625" spans="1:10" x14ac:dyDescent="0.25">
      <c r="A6625" s="3" t="str">
        <f t="shared" si="103"/>
        <v>SubLAPSCE NorthAverage Event Day (5:00pm-6:00pm)24</v>
      </c>
      <c r="B6625" t="s">
        <v>76</v>
      </c>
      <c r="C6625" t="s">
        <v>121</v>
      </c>
      <c r="D6625" t="s">
        <v>167</v>
      </c>
      <c r="E6625" t="s">
        <v>197</v>
      </c>
      <c r="F6625" s="69" t="s">
        <v>208</v>
      </c>
      <c r="G6625" s="69" t="s">
        <v>208</v>
      </c>
      <c r="H6625" s="69" t="s">
        <v>208</v>
      </c>
      <c r="I6625" s="69" t="s">
        <v>208</v>
      </c>
      <c r="J6625" s="64">
        <v>1</v>
      </c>
    </row>
    <row r="6626" spans="1:10" x14ac:dyDescent="0.25">
      <c r="A6626" s="3" t="str">
        <f t="shared" si="103"/>
        <v>SubLAPSCE Northwest6/17/2021 (5:00pm-6:00pm)1</v>
      </c>
      <c r="B6626" t="s">
        <v>76</v>
      </c>
      <c r="C6626" t="s">
        <v>122</v>
      </c>
      <c r="D6626" t="s">
        <v>170</v>
      </c>
      <c r="E6626" t="s">
        <v>174</v>
      </c>
      <c r="F6626" s="69">
        <v>10.766058921813965</v>
      </c>
      <c r="G6626" s="69">
        <v>11.406947135925293</v>
      </c>
      <c r="H6626" s="69">
        <v>0.40207007527351379</v>
      </c>
      <c r="I6626" s="69">
        <v>63.52862548828125</v>
      </c>
      <c r="J6626" s="64">
        <v>0</v>
      </c>
    </row>
    <row r="6627" spans="1:10" x14ac:dyDescent="0.25">
      <c r="A6627" s="3" t="str">
        <f t="shared" si="103"/>
        <v>SubLAPSCE Northwest6/17/2021 (5:00pm-6:00pm)2</v>
      </c>
      <c r="B6627" t="s">
        <v>76</v>
      </c>
      <c r="C6627" t="s">
        <v>122</v>
      </c>
      <c r="D6627" t="s">
        <v>170</v>
      </c>
      <c r="E6627" t="s">
        <v>175</v>
      </c>
      <c r="F6627" s="69">
        <v>10.402139663696289</v>
      </c>
      <c r="G6627" s="69">
        <v>11.03229808807373</v>
      </c>
      <c r="H6627" s="69">
        <v>0.41399052739143372</v>
      </c>
      <c r="I6627" s="69">
        <v>63.279029846191406</v>
      </c>
      <c r="J6627" s="64">
        <v>0</v>
      </c>
    </row>
    <row r="6628" spans="1:10" x14ac:dyDescent="0.25">
      <c r="A6628" s="3" t="str">
        <f t="shared" si="103"/>
        <v>SubLAPSCE Northwest6/17/2021 (5:00pm-6:00pm)3</v>
      </c>
      <c r="B6628" t="s">
        <v>76</v>
      </c>
      <c r="C6628" t="s">
        <v>122</v>
      </c>
      <c r="D6628" t="s">
        <v>170</v>
      </c>
      <c r="E6628" t="s">
        <v>176</v>
      </c>
      <c r="F6628" s="69">
        <v>9.7802705764770508</v>
      </c>
      <c r="G6628" s="69">
        <v>10.557241439819336</v>
      </c>
      <c r="H6628" s="69">
        <v>0.41583362221717834</v>
      </c>
      <c r="I6628" s="69">
        <v>62.637088775634766</v>
      </c>
      <c r="J6628" s="64">
        <v>0</v>
      </c>
    </row>
    <row r="6629" spans="1:10" x14ac:dyDescent="0.25">
      <c r="A6629" s="3" t="str">
        <f t="shared" si="103"/>
        <v>SubLAPSCE Northwest6/17/2021 (5:00pm-6:00pm)4</v>
      </c>
      <c r="B6629" t="s">
        <v>76</v>
      </c>
      <c r="C6629" t="s">
        <v>122</v>
      </c>
      <c r="D6629" t="s">
        <v>170</v>
      </c>
      <c r="E6629" t="s">
        <v>177</v>
      </c>
      <c r="F6629" s="69">
        <v>9.6302766799926758</v>
      </c>
      <c r="G6629" s="69">
        <v>10.501816749572754</v>
      </c>
      <c r="H6629" s="69">
        <v>0.39327141642570496</v>
      </c>
      <c r="I6629" s="69">
        <v>61.938301086425781</v>
      </c>
      <c r="J6629" s="64">
        <v>0</v>
      </c>
    </row>
    <row r="6630" spans="1:10" x14ac:dyDescent="0.25">
      <c r="A6630" s="3" t="str">
        <f t="shared" si="103"/>
        <v>SubLAPSCE Northwest6/17/2021 (5:00pm-6:00pm)5</v>
      </c>
      <c r="B6630" t="s">
        <v>76</v>
      </c>
      <c r="C6630" t="s">
        <v>122</v>
      </c>
      <c r="D6630" t="s">
        <v>170</v>
      </c>
      <c r="E6630" t="s">
        <v>178</v>
      </c>
      <c r="F6630" s="69">
        <v>10.165713310241699</v>
      </c>
      <c r="G6630" s="69">
        <v>10.945053100585938</v>
      </c>
      <c r="H6630" s="69">
        <v>0.4274616539478302</v>
      </c>
      <c r="I6630" s="69">
        <v>61.627475738525391</v>
      </c>
      <c r="J6630" s="64">
        <v>0</v>
      </c>
    </row>
    <row r="6631" spans="1:10" x14ac:dyDescent="0.25">
      <c r="A6631" s="3" t="str">
        <f t="shared" si="103"/>
        <v>SubLAPSCE Northwest6/17/2021 (5:00pm-6:00pm)6</v>
      </c>
      <c r="B6631" t="s">
        <v>76</v>
      </c>
      <c r="C6631" t="s">
        <v>122</v>
      </c>
      <c r="D6631" t="s">
        <v>170</v>
      </c>
      <c r="E6631" t="s">
        <v>179</v>
      </c>
      <c r="F6631" s="69">
        <v>11.207377433776855</v>
      </c>
      <c r="G6631" s="69">
        <v>12.243154525756836</v>
      </c>
      <c r="H6631" s="69">
        <v>0.47436580061912537</v>
      </c>
      <c r="I6631" s="69">
        <v>61.498443603515625</v>
      </c>
      <c r="J6631" s="64">
        <v>0</v>
      </c>
    </row>
    <row r="6632" spans="1:10" x14ac:dyDescent="0.25">
      <c r="A6632" s="3" t="str">
        <f t="shared" si="103"/>
        <v>SubLAPSCE Northwest6/17/2021 (5:00pm-6:00pm)7</v>
      </c>
      <c r="B6632" t="s">
        <v>76</v>
      </c>
      <c r="C6632" t="s">
        <v>122</v>
      </c>
      <c r="D6632" t="s">
        <v>170</v>
      </c>
      <c r="E6632" t="s">
        <v>180</v>
      </c>
      <c r="F6632" s="69">
        <v>13.00196647644043</v>
      </c>
      <c r="G6632" s="69">
        <v>14.767962455749512</v>
      </c>
      <c r="H6632" s="69">
        <v>0.74216961860656738</v>
      </c>
      <c r="I6632" s="69">
        <v>61.730281829833984</v>
      </c>
      <c r="J6632" s="64">
        <v>0</v>
      </c>
    </row>
    <row r="6633" spans="1:10" x14ac:dyDescent="0.25">
      <c r="A6633" s="3" t="str">
        <f t="shared" si="103"/>
        <v>SubLAPSCE Northwest6/17/2021 (5:00pm-6:00pm)8</v>
      </c>
      <c r="B6633" t="s">
        <v>76</v>
      </c>
      <c r="C6633" t="s">
        <v>122</v>
      </c>
      <c r="D6633" t="s">
        <v>170</v>
      </c>
      <c r="E6633" t="s">
        <v>181</v>
      </c>
      <c r="F6633" s="69">
        <v>15.760756492614746</v>
      </c>
      <c r="G6633" s="69">
        <v>16.736181259155273</v>
      </c>
      <c r="H6633" s="69">
        <v>0.70562636852264404</v>
      </c>
      <c r="I6633" s="69">
        <v>62.581436157226563</v>
      </c>
      <c r="J6633" s="64">
        <v>0</v>
      </c>
    </row>
    <row r="6634" spans="1:10" x14ac:dyDescent="0.25">
      <c r="A6634" s="3" t="str">
        <f t="shared" si="103"/>
        <v>SubLAPSCE Northwest6/17/2021 (5:00pm-6:00pm)9</v>
      </c>
      <c r="B6634" t="s">
        <v>76</v>
      </c>
      <c r="C6634" t="s">
        <v>122</v>
      </c>
      <c r="D6634" t="s">
        <v>170</v>
      </c>
      <c r="E6634" t="s">
        <v>182</v>
      </c>
      <c r="F6634" s="69">
        <v>18.588319778442383</v>
      </c>
      <c r="G6634" s="69">
        <v>18.974252700805664</v>
      </c>
      <c r="H6634" s="69">
        <v>0.88025254011154175</v>
      </c>
      <c r="I6634" s="69">
        <v>67.828178405761719</v>
      </c>
      <c r="J6634" s="64">
        <v>0</v>
      </c>
    </row>
    <row r="6635" spans="1:10" x14ac:dyDescent="0.25">
      <c r="A6635" s="3" t="str">
        <f t="shared" si="103"/>
        <v>SubLAPSCE Northwest6/17/2021 (5:00pm-6:00pm)10</v>
      </c>
      <c r="B6635" t="s">
        <v>76</v>
      </c>
      <c r="C6635" t="s">
        <v>122</v>
      </c>
      <c r="D6635" t="s">
        <v>170</v>
      </c>
      <c r="E6635" t="s">
        <v>183</v>
      </c>
      <c r="F6635" s="69">
        <v>20.033441543579102</v>
      </c>
      <c r="G6635" s="69">
        <v>20.738151550292969</v>
      </c>
      <c r="H6635" s="69">
        <v>0.95873308181762695</v>
      </c>
      <c r="I6635" s="69">
        <v>73.532402038574219</v>
      </c>
      <c r="J6635" s="64">
        <v>0</v>
      </c>
    </row>
    <row r="6636" spans="1:10" x14ac:dyDescent="0.25">
      <c r="A6636" s="3" t="str">
        <f t="shared" si="103"/>
        <v>SubLAPSCE Northwest6/17/2021 (5:00pm-6:00pm)11</v>
      </c>
      <c r="B6636" t="s">
        <v>76</v>
      </c>
      <c r="C6636" t="s">
        <v>122</v>
      </c>
      <c r="D6636" t="s">
        <v>170</v>
      </c>
      <c r="E6636" t="s">
        <v>184</v>
      </c>
      <c r="F6636" s="69">
        <v>21.273557662963867</v>
      </c>
      <c r="G6636" s="69">
        <v>21.904989242553711</v>
      </c>
      <c r="H6636" s="69">
        <v>0.90635538101196289</v>
      </c>
      <c r="I6636" s="69">
        <v>75.280364990234375</v>
      </c>
      <c r="J6636" s="64">
        <v>0</v>
      </c>
    </row>
    <row r="6637" spans="1:10" x14ac:dyDescent="0.25">
      <c r="A6637" s="3" t="str">
        <f t="shared" si="103"/>
        <v>SubLAPSCE Northwest6/17/2021 (5:00pm-6:00pm)12</v>
      </c>
      <c r="B6637" t="s">
        <v>76</v>
      </c>
      <c r="C6637" t="s">
        <v>122</v>
      </c>
      <c r="D6637" t="s">
        <v>170</v>
      </c>
      <c r="E6637" t="s">
        <v>185</v>
      </c>
      <c r="F6637" s="69">
        <v>22.096273422241211</v>
      </c>
      <c r="G6637" s="69">
        <v>22.685224533081055</v>
      </c>
      <c r="H6637" s="69">
        <v>0.85251247882843018</v>
      </c>
      <c r="I6637" s="69">
        <v>76.3045654296875</v>
      </c>
      <c r="J6637" s="64">
        <v>0</v>
      </c>
    </row>
    <row r="6638" spans="1:10" x14ac:dyDescent="0.25">
      <c r="A6638" s="3" t="str">
        <f t="shared" si="103"/>
        <v>SubLAPSCE Northwest6/17/2021 (5:00pm-6:00pm)13</v>
      </c>
      <c r="B6638" t="s">
        <v>76</v>
      </c>
      <c r="C6638" t="s">
        <v>122</v>
      </c>
      <c r="D6638" t="s">
        <v>170</v>
      </c>
      <c r="E6638" t="s">
        <v>186</v>
      </c>
      <c r="F6638" s="69">
        <v>22.896461486816406</v>
      </c>
      <c r="G6638" s="69">
        <v>23.044960021972656</v>
      </c>
      <c r="H6638" s="69">
        <v>0.71807503700256348</v>
      </c>
      <c r="I6638" s="69">
        <v>75.534782409667969</v>
      </c>
      <c r="J6638" s="64">
        <v>0</v>
      </c>
    </row>
    <row r="6639" spans="1:10" x14ac:dyDescent="0.25">
      <c r="A6639" s="3" t="str">
        <f t="shared" si="103"/>
        <v>SubLAPSCE Northwest6/17/2021 (5:00pm-6:00pm)14</v>
      </c>
      <c r="B6639" t="s">
        <v>76</v>
      </c>
      <c r="C6639" t="s">
        <v>122</v>
      </c>
      <c r="D6639" t="s">
        <v>170</v>
      </c>
      <c r="E6639" t="s">
        <v>187</v>
      </c>
      <c r="F6639" s="69">
        <v>23.12481689453125</v>
      </c>
      <c r="G6639" s="69">
        <v>23.828964233398438</v>
      </c>
      <c r="H6639" s="69">
        <v>0.58389729261398315</v>
      </c>
      <c r="I6639" s="69">
        <v>76.523513793945313</v>
      </c>
      <c r="J6639" s="64">
        <v>0</v>
      </c>
    </row>
    <row r="6640" spans="1:10" x14ac:dyDescent="0.25">
      <c r="A6640" s="3" t="str">
        <f t="shared" si="103"/>
        <v>SubLAPSCE Northwest6/17/2021 (5:00pm-6:00pm)15</v>
      </c>
      <c r="B6640" t="s">
        <v>76</v>
      </c>
      <c r="C6640" t="s">
        <v>122</v>
      </c>
      <c r="D6640" t="s">
        <v>170</v>
      </c>
      <c r="E6640" t="s">
        <v>188</v>
      </c>
      <c r="F6640" s="69">
        <v>23.178606033325195</v>
      </c>
      <c r="G6640" s="69">
        <v>23.404783248901367</v>
      </c>
      <c r="H6640" s="69">
        <v>0.30672651529312134</v>
      </c>
      <c r="I6640" s="69">
        <v>78.085174560546875</v>
      </c>
      <c r="J6640" s="64">
        <v>0</v>
      </c>
    </row>
    <row r="6641" spans="1:10" x14ac:dyDescent="0.25">
      <c r="A6641" s="3" t="str">
        <f t="shared" si="103"/>
        <v>SubLAPSCE Northwest6/17/2021 (5:00pm-6:00pm)16</v>
      </c>
      <c r="B6641" t="s">
        <v>76</v>
      </c>
      <c r="C6641" t="s">
        <v>122</v>
      </c>
      <c r="D6641" t="s">
        <v>170</v>
      </c>
      <c r="E6641" t="s">
        <v>189</v>
      </c>
      <c r="F6641" s="69">
        <v>22.680362701416016</v>
      </c>
      <c r="G6641" s="69">
        <v>22.454187393188477</v>
      </c>
      <c r="H6641" s="69">
        <v>0.30672654509544373</v>
      </c>
      <c r="I6641" s="69">
        <v>74.695632934570313</v>
      </c>
      <c r="J6641" s="64">
        <v>0</v>
      </c>
    </row>
    <row r="6642" spans="1:10" x14ac:dyDescent="0.25">
      <c r="A6642" s="3" t="str">
        <f t="shared" si="103"/>
        <v>SubLAPSCE Northwest6/17/2021 (5:00pm-6:00pm)17</v>
      </c>
      <c r="B6642" t="s">
        <v>76</v>
      </c>
      <c r="C6642" t="s">
        <v>122</v>
      </c>
      <c r="D6642" t="s">
        <v>170</v>
      </c>
      <c r="E6642" t="s">
        <v>190</v>
      </c>
      <c r="F6642" s="69">
        <v>19.838556289672852</v>
      </c>
      <c r="G6642" s="69">
        <v>19.488397598266602</v>
      </c>
      <c r="H6642" s="69">
        <v>0.82308971881866455</v>
      </c>
      <c r="I6642" s="69">
        <v>74.023880004882813</v>
      </c>
      <c r="J6642" s="64">
        <v>0</v>
      </c>
    </row>
    <row r="6643" spans="1:10" x14ac:dyDescent="0.25">
      <c r="A6643" s="3" t="str">
        <f t="shared" si="103"/>
        <v>SubLAPSCE Northwest6/17/2021 (5:00pm-6:00pm)18</v>
      </c>
      <c r="B6643" t="s">
        <v>76</v>
      </c>
      <c r="C6643" t="s">
        <v>122</v>
      </c>
      <c r="D6643" t="s">
        <v>170</v>
      </c>
      <c r="E6643" t="s">
        <v>191</v>
      </c>
      <c r="F6643" s="69">
        <v>17.142219543457031</v>
      </c>
      <c r="G6643" s="69">
        <v>16.405179977416992</v>
      </c>
      <c r="H6643" s="69">
        <v>0.80036646127700806</v>
      </c>
      <c r="I6643" s="69">
        <v>73.426544189453125</v>
      </c>
      <c r="J6643" s="64">
        <v>0</v>
      </c>
    </row>
    <row r="6644" spans="1:10" x14ac:dyDescent="0.25">
      <c r="A6644" s="3" t="str">
        <f t="shared" si="103"/>
        <v>SubLAPSCE Northwest6/17/2021 (5:00pm-6:00pm)19</v>
      </c>
      <c r="B6644" t="s">
        <v>76</v>
      </c>
      <c r="C6644" t="s">
        <v>122</v>
      </c>
      <c r="D6644" t="s">
        <v>170</v>
      </c>
      <c r="E6644" t="s">
        <v>192</v>
      </c>
      <c r="F6644" s="69">
        <v>14.409468650817871</v>
      </c>
      <c r="G6644" s="69">
        <v>16.095708847045898</v>
      </c>
      <c r="H6644" s="69">
        <v>0.88123124837875366</v>
      </c>
      <c r="I6644" s="69">
        <v>72.250625610351563</v>
      </c>
      <c r="J6644" s="64">
        <v>0</v>
      </c>
    </row>
    <row r="6645" spans="1:10" x14ac:dyDescent="0.25">
      <c r="A6645" s="3" t="str">
        <f t="shared" si="103"/>
        <v>SubLAPSCE Northwest6/17/2021 (5:00pm-6:00pm)20</v>
      </c>
      <c r="B6645" t="s">
        <v>76</v>
      </c>
      <c r="C6645" t="s">
        <v>122</v>
      </c>
      <c r="D6645" t="s">
        <v>170</v>
      </c>
      <c r="E6645" t="s">
        <v>193</v>
      </c>
      <c r="F6645" s="69">
        <v>14.416949272155762</v>
      </c>
      <c r="G6645" s="69">
        <v>15.336962699890137</v>
      </c>
      <c r="H6645" s="69">
        <v>0.94984549283981323</v>
      </c>
      <c r="I6645" s="69">
        <v>71.603439331054688</v>
      </c>
      <c r="J6645" s="64">
        <v>0</v>
      </c>
    </row>
    <row r="6646" spans="1:10" x14ac:dyDescent="0.25">
      <c r="A6646" s="3" t="str">
        <f t="shared" si="103"/>
        <v>SubLAPSCE Northwest6/17/2021 (5:00pm-6:00pm)21</v>
      </c>
      <c r="B6646" t="s">
        <v>76</v>
      </c>
      <c r="C6646" t="s">
        <v>122</v>
      </c>
      <c r="D6646" t="s">
        <v>170</v>
      </c>
      <c r="E6646" t="s">
        <v>194</v>
      </c>
      <c r="F6646" s="69">
        <v>14.904101371765137</v>
      </c>
      <c r="G6646" s="69">
        <v>14.636576652526855</v>
      </c>
      <c r="H6646" s="69">
        <v>0.69399571418762207</v>
      </c>
      <c r="I6646" s="69">
        <v>68.643997192382813</v>
      </c>
      <c r="J6646" s="64">
        <v>0</v>
      </c>
    </row>
    <row r="6647" spans="1:10" x14ac:dyDescent="0.25">
      <c r="A6647" s="3" t="str">
        <f t="shared" si="103"/>
        <v>SubLAPSCE Northwest6/17/2021 (5:00pm-6:00pm)22</v>
      </c>
      <c r="B6647" t="s">
        <v>76</v>
      </c>
      <c r="C6647" t="s">
        <v>122</v>
      </c>
      <c r="D6647" t="s">
        <v>170</v>
      </c>
      <c r="E6647" t="s">
        <v>195</v>
      </c>
      <c r="F6647" s="69">
        <v>13.143033981323242</v>
      </c>
      <c r="G6647" s="69">
        <v>13.636001586914063</v>
      </c>
      <c r="H6647" s="69">
        <v>0.44159585237503052</v>
      </c>
      <c r="I6647" s="69">
        <v>65.230361938476563</v>
      </c>
      <c r="J6647" s="64">
        <v>0</v>
      </c>
    </row>
    <row r="6648" spans="1:10" x14ac:dyDescent="0.25">
      <c r="A6648" s="3" t="str">
        <f t="shared" si="103"/>
        <v>SubLAPSCE Northwest6/17/2021 (5:00pm-6:00pm)23</v>
      </c>
      <c r="B6648" t="s">
        <v>76</v>
      </c>
      <c r="C6648" t="s">
        <v>122</v>
      </c>
      <c r="D6648" t="s">
        <v>170</v>
      </c>
      <c r="E6648" t="s">
        <v>196</v>
      </c>
      <c r="F6648" s="69">
        <v>12.235318183898926</v>
      </c>
      <c r="G6648" s="69">
        <v>12.737653732299805</v>
      </c>
      <c r="H6648" s="69">
        <v>0.44402876496315002</v>
      </c>
      <c r="I6648" s="69">
        <v>63.50543212890625</v>
      </c>
      <c r="J6648" s="64">
        <v>0</v>
      </c>
    </row>
    <row r="6649" spans="1:10" x14ac:dyDescent="0.25">
      <c r="A6649" s="3" t="str">
        <f t="shared" si="103"/>
        <v>SubLAPSCE Northwest6/17/2021 (5:00pm-6:00pm)24</v>
      </c>
      <c r="B6649" t="s">
        <v>76</v>
      </c>
      <c r="C6649" t="s">
        <v>122</v>
      </c>
      <c r="D6649" t="s">
        <v>170</v>
      </c>
      <c r="E6649" t="s">
        <v>197</v>
      </c>
      <c r="F6649" s="69">
        <v>11.66922664642334</v>
      </c>
      <c r="G6649" s="69">
        <v>12.028816223144531</v>
      </c>
      <c r="H6649" s="69">
        <v>0.44919472932815552</v>
      </c>
      <c r="I6649" s="69">
        <v>62.453594207763672</v>
      </c>
      <c r="J6649" s="64">
        <v>0</v>
      </c>
    </row>
    <row r="6650" spans="1:10" x14ac:dyDescent="0.25">
      <c r="A6650" s="3" t="str">
        <f t="shared" si="103"/>
        <v>SubLAPSCE Northwest7/9/2021 (5:50pm-8:55pm)1</v>
      </c>
      <c r="B6650" t="s">
        <v>76</v>
      </c>
      <c r="C6650" t="s">
        <v>122</v>
      </c>
      <c r="D6650" t="s">
        <v>171</v>
      </c>
      <c r="E6650" t="s">
        <v>174</v>
      </c>
      <c r="F6650" s="69">
        <v>11.08969783782959</v>
      </c>
      <c r="G6650" s="69">
        <v>10.902387619018555</v>
      </c>
      <c r="H6650" s="69">
        <v>0.26251146197319031</v>
      </c>
      <c r="I6650" s="69">
        <v>66.679023742675781</v>
      </c>
      <c r="J6650" s="64">
        <v>0</v>
      </c>
    </row>
    <row r="6651" spans="1:10" x14ac:dyDescent="0.25">
      <c r="A6651" s="3" t="str">
        <f t="shared" si="103"/>
        <v>SubLAPSCE Northwest7/9/2021 (5:50pm-8:55pm)2</v>
      </c>
      <c r="B6651" t="s">
        <v>76</v>
      </c>
      <c r="C6651" t="s">
        <v>122</v>
      </c>
      <c r="D6651" t="s">
        <v>171</v>
      </c>
      <c r="E6651" t="s">
        <v>175</v>
      </c>
      <c r="F6651" s="69">
        <v>10.635018348693848</v>
      </c>
      <c r="G6651" s="69">
        <v>10.473220825195313</v>
      </c>
      <c r="H6651" s="69">
        <v>0.20922516286373138</v>
      </c>
      <c r="I6651" s="69">
        <v>66.111404418945313</v>
      </c>
      <c r="J6651" s="64">
        <v>0</v>
      </c>
    </row>
    <row r="6652" spans="1:10" x14ac:dyDescent="0.25">
      <c r="A6652" s="3" t="str">
        <f t="shared" si="103"/>
        <v>SubLAPSCE Northwest7/9/2021 (5:50pm-8:55pm)3</v>
      </c>
      <c r="B6652" t="s">
        <v>76</v>
      </c>
      <c r="C6652" t="s">
        <v>122</v>
      </c>
      <c r="D6652" t="s">
        <v>171</v>
      </c>
      <c r="E6652" t="s">
        <v>176</v>
      </c>
      <c r="F6652" s="69">
        <v>10.068848609924316</v>
      </c>
      <c r="G6652" s="69">
        <v>10.051468849182129</v>
      </c>
      <c r="H6652" s="69">
        <v>0.24196255207061768</v>
      </c>
      <c r="I6652" s="69">
        <v>65.530082702636719</v>
      </c>
      <c r="J6652" s="64">
        <v>0</v>
      </c>
    </row>
    <row r="6653" spans="1:10" x14ac:dyDescent="0.25">
      <c r="A6653" s="3" t="str">
        <f t="shared" si="103"/>
        <v>SubLAPSCE Northwest7/9/2021 (5:50pm-8:55pm)4</v>
      </c>
      <c r="B6653" t="s">
        <v>76</v>
      </c>
      <c r="C6653" t="s">
        <v>122</v>
      </c>
      <c r="D6653" t="s">
        <v>171</v>
      </c>
      <c r="E6653" t="s">
        <v>177</v>
      </c>
      <c r="F6653" s="69">
        <v>10.194721221923828</v>
      </c>
      <c r="G6653" s="69">
        <v>10.127067565917969</v>
      </c>
      <c r="H6653" s="69">
        <v>0.27045327425003052</v>
      </c>
      <c r="I6653" s="69">
        <v>64.661422729492188</v>
      </c>
      <c r="J6653" s="64">
        <v>0</v>
      </c>
    </row>
    <row r="6654" spans="1:10" x14ac:dyDescent="0.25">
      <c r="A6654" s="3" t="str">
        <f t="shared" si="103"/>
        <v>SubLAPSCE Northwest7/9/2021 (5:50pm-8:55pm)5</v>
      </c>
      <c r="B6654" t="s">
        <v>76</v>
      </c>
      <c r="C6654" t="s">
        <v>122</v>
      </c>
      <c r="D6654" t="s">
        <v>171</v>
      </c>
      <c r="E6654" t="s">
        <v>178</v>
      </c>
      <c r="F6654" s="69">
        <v>10.920332908630371</v>
      </c>
      <c r="G6654" s="69">
        <v>10.65888786315918</v>
      </c>
      <c r="H6654" s="69">
        <v>0.31721419095993042</v>
      </c>
      <c r="I6654" s="69">
        <v>64.003761291503906</v>
      </c>
      <c r="J6654" s="64">
        <v>0</v>
      </c>
    </row>
    <row r="6655" spans="1:10" x14ac:dyDescent="0.25">
      <c r="A6655" s="3" t="str">
        <f t="shared" si="103"/>
        <v>SubLAPSCE Northwest7/9/2021 (5:50pm-8:55pm)6</v>
      </c>
      <c r="B6655" t="s">
        <v>76</v>
      </c>
      <c r="C6655" t="s">
        <v>122</v>
      </c>
      <c r="D6655" t="s">
        <v>171</v>
      </c>
      <c r="E6655" t="s">
        <v>179</v>
      </c>
      <c r="F6655" s="69">
        <v>12.257135391235352</v>
      </c>
      <c r="G6655" s="69">
        <v>11.848403930664063</v>
      </c>
      <c r="H6655" s="69">
        <v>0.4318048357963562</v>
      </c>
      <c r="I6655" s="69">
        <v>63.584003448486328</v>
      </c>
      <c r="J6655" s="64">
        <v>0</v>
      </c>
    </row>
    <row r="6656" spans="1:10" x14ac:dyDescent="0.25">
      <c r="A6656" s="3" t="str">
        <f t="shared" si="103"/>
        <v>SubLAPSCE Northwest7/9/2021 (5:50pm-8:55pm)7</v>
      </c>
      <c r="B6656" t="s">
        <v>76</v>
      </c>
      <c r="C6656" t="s">
        <v>122</v>
      </c>
      <c r="D6656" t="s">
        <v>171</v>
      </c>
      <c r="E6656" t="s">
        <v>180</v>
      </c>
      <c r="F6656" s="69">
        <v>14.772950172424316</v>
      </c>
      <c r="G6656" s="69">
        <v>14.1302490234375</v>
      </c>
      <c r="H6656" s="69">
        <v>0.73156297206878662</v>
      </c>
      <c r="I6656" s="69">
        <v>63.483089447021484</v>
      </c>
      <c r="J6656" s="64">
        <v>0</v>
      </c>
    </row>
    <row r="6657" spans="1:10" x14ac:dyDescent="0.25">
      <c r="A6657" s="3" t="str">
        <f t="shared" si="103"/>
        <v>SubLAPSCE Northwest7/9/2021 (5:50pm-8:55pm)8</v>
      </c>
      <c r="B6657" t="s">
        <v>76</v>
      </c>
      <c r="C6657" t="s">
        <v>122</v>
      </c>
      <c r="D6657" t="s">
        <v>171</v>
      </c>
      <c r="E6657" t="s">
        <v>181</v>
      </c>
      <c r="F6657" s="69">
        <v>16.328634262084961</v>
      </c>
      <c r="G6657" s="69">
        <v>15.54189395904541</v>
      </c>
      <c r="H6657" s="69">
        <v>0.75908970832824707</v>
      </c>
      <c r="I6657" s="69">
        <v>63.715202331542969</v>
      </c>
      <c r="J6657" s="64">
        <v>0</v>
      </c>
    </row>
    <row r="6658" spans="1:10" x14ac:dyDescent="0.25">
      <c r="A6658" s="3" t="str">
        <f t="shared" si="103"/>
        <v>SubLAPSCE Northwest7/9/2021 (5:50pm-8:55pm)9</v>
      </c>
      <c r="B6658" t="s">
        <v>76</v>
      </c>
      <c r="C6658" t="s">
        <v>122</v>
      </c>
      <c r="D6658" t="s">
        <v>171</v>
      </c>
      <c r="E6658" t="s">
        <v>182</v>
      </c>
      <c r="F6658" s="69">
        <v>17.941751480102539</v>
      </c>
      <c r="G6658" s="69">
        <v>17.649234771728516</v>
      </c>
      <c r="H6658" s="69">
        <v>0.78337943553924561</v>
      </c>
      <c r="I6658" s="69">
        <v>67.201057434082031</v>
      </c>
      <c r="J6658" s="64">
        <v>0</v>
      </c>
    </row>
    <row r="6659" spans="1:10" x14ac:dyDescent="0.25">
      <c r="A6659" s="3" t="str">
        <f t="shared" ref="A6659:A6722" si="104">B6659&amp;C6659&amp;D6659&amp;E6659</f>
        <v>SubLAPSCE Northwest7/9/2021 (5:50pm-8:55pm)10</v>
      </c>
      <c r="B6659" t="s">
        <v>76</v>
      </c>
      <c r="C6659" t="s">
        <v>122</v>
      </c>
      <c r="D6659" t="s">
        <v>171</v>
      </c>
      <c r="E6659" t="s">
        <v>183</v>
      </c>
      <c r="F6659" s="69">
        <v>19.445272445678711</v>
      </c>
      <c r="G6659" s="69">
        <v>18.863460540771484</v>
      </c>
      <c r="H6659" s="69">
        <v>0.81210154294967651</v>
      </c>
      <c r="I6659" s="69">
        <v>71.431907653808594</v>
      </c>
      <c r="J6659" s="64">
        <v>0</v>
      </c>
    </row>
    <row r="6660" spans="1:10" x14ac:dyDescent="0.25">
      <c r="A6660" s="3" t="str">
        <f t="shared" si="104"/>
        <v>SubLAPSCE Northwest7/9/2021 (5:50pm-8:55pm)11</v>
      </c>
      <c r="B6660" t="s">
        <v>76</v>
      </c>
      <c r="C6660" t="s">
        <v>122</v>
      </c>
      <c r="D6660" t="s">
        <v>171</v>
      </c>
      <c r="E6660" t="s">
        <v>184</v>
      </c>
      <c r="F6660" s="69">
        <v>20.614145278930664</v>
      </c>
      <c r="G6660" s="69">
        <v>20.129783630371094</v>
      </c>
      <c r="H6660" s="69">
        <v>0.71588295698165894</v>
      </c>
      <c r="I6660" s="69">
        <v>76.599998474121094</v>
      </c>
      <c r="J6660" s="64">
        <v>0</v>
      </c>
    </row>
    <row r="6661" spans="1:10" x14ac:dyDescent="0.25">
      <c r="A6661" s="3" t="str">
        <f t="shared" si="104"/>
        <v>SubLAPSCE Northwest7/9/2021 (5:50pm-8:55pm)12</v>
      </c>
      <c r="B6661" t="s">
        <v>76</v>
      </c>
      <c r="C6661" t="s">
        <v>122</v>
      </c>
      <c r="D6661" t="s">
        <v>171</v>
      </c>
      <c r="E6661" t="s">
        <v>185</v>
      </c>
      <c r="F6661" s="69">
        <v>21.002813339233398</v>
      </c>
      <c r="G6661" s="69">
        <v>20.751707077026367</v>
      </c>
      <c r="H6661" s="69">
        <v>0.78289252519607544</v>
      </c>
      <c r="I6661" s="69">
        <v>80.01910400390625</v>
      </c>
      <c r="J6661" s="64">
        <v>0</v>
      </c>
    </row>
    <row r="6662" spans="1:10" x14ac:dyDescent="0.25">
      <c r="A6662" s="3" t="str">
        <f t="shared" si="104"/>
        <v>SubLAPSCE Northwest7/9/2021 (5:50pm-8:55pm)13</v>
      </c>
      <c r="B6662" t="s">
        <v>76</v>
      </c>
      <c r="C6662" t="s">
        <v>122</v>
      </c>
      <c r="D6662" t="s">
        <v>171</v>
      </c>
      <c r="E6662" t="s">
        <v>186</v>
      </c>
      <c r="F6662" s="69">
        <v>20.439697265625</v>
      </c>
      <c r="G6662" s="69">
        <v>21.316001892089844</v>
      </c>
      <c r="H6662" s="69">
        <v>0.82286161184310913</v>
      </c>
      <c r="I6662" s="69">
        <v>80.430892944335938</v>
      </c>
      <c r="J6662" s="64">
        <v>0</v>
      </c>
    </row>
    <row r="6663" spans="1:10" x14ac:dyDescent="0.25">
      <c r="A6663" s="3" t="str">
        <f t="shared" si="104"/>
        <v>SubLAPSCE Northwest7/9/2021 (5:50pm-8:55pm)14</v>
      </c>
      <c r="B6663" t="s">
        <v>76</v>
      </c>
      <c r="C6663" t="s">
        <v>122</v>
      </c>
      <c r="D6663" t="s">
        <v>171</v>
      </c>
      <c r="E6663" t="s">
        <v>187</v>
      </c>
      <c r="F6663" s="69">
        <v>19.914993286132813</v>
      </c>
      <c r="G6663" s="69">
        <v>21.287441253662109</v>
      </c>
      <c r="H6663" s="69">
        <v>0.56363224983215332</v>
      </c>
      <c r="I6663" s="69">
        <v>80.249794006347656</v>
      </c>
      <c r="J6663" s="64">
        <v>0</v>
      </c>
    </row>
    <row r="6664" spans="1:10" x14ac:dyDescent="0.25">
      <c r="A6664" s="3" t="str">
        <f t="shared" si="104"/>
        <v>SubLAPSCE Northwest7/9/2021 (5:50pm-8:55pm)15</v>
      </c>
      <c r="B6664" t="s">
        <v>76</v>
      </c>
      <c r="C6664" t="s">
        <v>122</v>
      </c>
      <c r="D6664" t="s">
        <v>171</v>
      </c>
      <c r="E6664" t="s">
        <v>188</v>
      </c>
      <c r="F6664" s="69">
        <v>20.050632476806641</v>
      </c>
      <c r="G6664" s="69">
        <v>21.026514053344727</v>
      </c>
      <c r="H6664" s="69">
        <v>0.4866497814655304</v>
      </c>
      <c r="I6664" s="69">
        <v>80.665443420410156</v>
      </c>
      <c r="J6664" s="64">
        <v>0</v>
      </c>
    </row>
    <row r="6665" spans="1:10" x14ac:dyDescent="0.25">
      <c r="A6665" s="3" t="str">
        <f t="shared" si="104"/>
        <v>SubLAPSCE Northwest7/9/2021 (5:50pm-8:55pm)16</v>
      </c>
      <c r="B6665" t="s">
        <v>76</v>
      </c>
      <c r="C6665" t="s">
        <v>122</v>
      </c>
      <c r="D6665" t="s">
        <v>171</v>
      </c>
      <c r="E6665" t="s">
        <v>189</v>
      </c>
      <c r="F6665" s="69">
        <v>21.535976409912109</v>
      </c>
      <c r="G6665" s="69">
        <v>20.560092926025391</v>
      </c>
      <c r="H6665" s="69">
        <v>0.48664972186088562</v>
      </c>
      <c r="I6665" s="69">
        <v>81.738212585449219</v>
      </c>
      <c r="J6665" s="64">
        <v>0</v>
      </c>
    </row>
    <row r="6666" spans="1:10" x14ac:dyDescent="0.25">
      <c r="A6666" s="3" t="str">
        <f t="shared" si="104"/>
        <v>SubLAPSCE Northwest7/9/2021 (5:50pm-8:55pm)17</v>
      </c>
      <c r="B6666" t="s">
        <v>76</v>
      </c>
      <c r="C6666" t="s">
        <v>122</v>
      </c>
      <c r="D6666" t="s">
        <v>171</v>
      </c>
      <c r="E6666" t="s">
        <v>190</v>
      </c>
      <c r="F6666" s="69">
        <v>19.798948287963867</v>
      </c>
      <c r="G6666" s="69">
        <v>18.766372680664063</v>
      </c>
      <c r="H6666" s="69">
        <v>0.61988288164138794</v>
      </c>
      <c r="I6666" s="69">
        <v>82.644515991210938</v>
      </c>
      <c r="J6666" s="64">
        <v>0</v>
      </c>
    </row>
    <row r="6667" spans="1:10" x14ac:dyDescent="0.25">
      <c r="A6667" s="3" t="str">
        <f t="shared" si="104"/>
        <v>SubLAPSCE Northwest7/9/2021 (5:50pm-8:55pm)18</v>
      </c>
      <c r="B6667" t="s">
        <v>76</v>
      </c>
      <c r="C6667" t="s">
        <v>122</v>
      </c>
      <c r="D6667" t="s">
        <v>171</v>
      </c>
      <c r="E6667" t="s">
        <v>191</v>
      </c>
      <c r="F6667" s="69">
        <v>17.690908432006836</v>
      </c>
      <c r="G6667" s="69">
        <v>16.921640396118164</v>
      </c>
      <c r="H6667" s="69">
        <v>0.63674229383468628</v>
      </c>
      <c r="I6667" s="69">
        <v>82.732315063476563</v>
      </c>
      <c r="J6667" s="64">
        <v>0</v>
      </c>
    </row>
    <row r="6668" spans="1:10" x14ac:dyDescent="0.25">
      <c r="A6668" s="3" t="str">
        <f t="shared" si="104"/>
        <v>SubLAPSCE Northwest7/9/2021 (5:50pm-8:55pm)19</v>
      </c>
      <c r="B6668" t="s">
        <v>76</v>
      </c>
      <c r="C6668" t="s">
        <v>122</v>
      </c>
      <c r="D6668" t="s">
        <v>171</v>
      </c>
      <c r="E6668" t="s">
        <v>192</v>
      </c>
      <c r="F6668" s="69">
        <v>15.80147647857666</v>
      </c>
      <c r="G6668" s="69">
        <v>14.45643138885498</v>
      </c>
      <c r="H6668" s="69">
        <v>0.50079542398452759</v>
      </c>
      <c r="I6668" s="69">
        <v>81.62744140625</v>
      </c>
      <c r="J6668" s="64">
        <v>0</v>
      </c>
    </row>
    <row r="6669" spans="1:10" x14ac:dyDescent="0.25">
      <c r="A6669" s="3" t="str">
        <f t="shared" si="104"/>
        <v>SubLAPSCE Northwest7/9/2021 (5:50pm-8:55pm)20</v>
      </c>
      <c r="B6669" t="s">
        <v>76</v>
      </c>
      <c r="C6669" t="s">
        <v>122</v>
      </c>
      <c r="D6669" t="s">
        <v>171</v>
      </c>
      <c r="E6669" t="s">
        <v>193</v>
      </c>
      <c r="F6669" s="69">
        <v>14.85225772857666</v>
      </c>
      <c r="G6669" s="69">
        <v>14.128464698791504</v>
      </c>
      <c r="H6669" s="69">
        <v>0.45654138922691345</v>
      </c>
      <c r="I6669" s="69">
        <v>77.928657531738281</v>
      </c>
      <c r="J6669" s="64">
        <v>0</v>
      </c>
    </row>
    <row r="6670" spans="1:10" x14ac:dyDescent="0.25">
      <c r="A6670" s="3" t="str">
        <f t="shared" si="104"/>
        <v>SubLAPSCE Northwest7/9/2021 (5:50pm-8:55pm)21</v>
      </c>
      <c r="B6670" t="s">
        <v>76</v>
      </c>
      <c r="C6670" t="s">
        <v>122</v>
      </c>
      <c r="D6670" t="s">
        <v>171</v>
      </c>
      <c r="E6670" t="s">
        <v>194</v>
      </c>
      <c r="F6670" s="69">
        <v>15.374848365783691</v>
      </c>
      <c r="G6670" s="69">
        <v>14.265615463256836</v>
      </c>
      <c r="H6670" s="69">
        <v>0.43531543016433716</v>
      </c>
      <c r="I6670" s="69">
        <v>73.765243530273438</v>
      </c>
      <c r="J6670" s="64">
        <v>0</v>
      </c>
    </row>
    <row r="6671" spans="1:10" x14ac:dyDescent="0.25">
      <c r="A6671" s="3" t="str">
        <f t="shared" si="104"/>
        <v>SubLAPSCE Northwest7/9/2021 (5:50pm-8:55pm)22</v>
      </c>
      <c r="B6671" t="s">
        <v>76</v>
      </c>
      <c r="C6671" t="s">
        <v>122</v>
      </c>
      <c r="D6671" t="s">
        <v>171</v>
      </c>
      <c r="E6671" t="s">
        <v>195</v>
      </c>
      <c r="F6671" s="69">
        <v>14.08202075958252</v>
      </c>
      <c r="G6671" s="69">
        <v>13.632190704345703</v>
      </c>
      <c r="H6671" s="69">
        <v>0.52541935443878174</v>
      </c>
      <c r="I6671" s="69">
        <v>70.360832214355469</v>
      </c>
      <c r="J6671" s="64">
        <v>0</v>
      </c>
    </row>
    <row r="6672" spans="1:10" x14ac:dyDescent="0.25">
      <c r="A6672" s="3" t="str">
        <f t="shared" si="104"/>
        <v>SubLAPSCE Northwest7/9/2021 (5:50pm-8:55pm)23</v>
      </c>
      <c r="B6672" t="s">
        <v>76</v>
      </c>
      <c r="C6672" t="s">
        <v>122</v>
      </c>
      <c r="D6672" t="s">
        <v>171</v>
      </c>
      <c r="E6672" t="s">
        <v>196</v>
      </c>
      <c r="F6672" s="69">
        <v>12.61778450012207</v>
      </c>
      <c r="G6672" s="69">
        <v>12.358037948608398</v>
      </c>
      <c r="H6672" s="69">
        <v>0.3518235981464386</v>
      </c>
      <c r="I6672" s="69">
        <v>69.494979858398438</v>
      </c>
      <c r="J6672" s="64">
        <v>0</v>
      </c>
    </row>
    <row r="6673" spans="1:10" x14ac:dyDescent="0.25">
      <c r="A6673" s="3" t="str">
        <f t="shared" si="104"/>
        <v>SubLAPSCE Northwest7/9/2021 (5:50pm-8:55pm)24</v>
      </c>
      <c r="B6673" t="s">
        <v>76</v>
      </c>
      <c r="C6673" t="s">
        <v>122</v>
      </c>
      <c r="D6673" t="s">
        <v>171</v>
      </c>
      <c r="E6673" t="s">
        <v>197</v>
      </c>
      <c r="F6673" s="69">
        <v>11.747156143188477</v>
      </c>
      <c r="G6673" s="69">
        <v>11.348007202148438</v>
      </c>
      <c r="H6673" s="69">
        <v>0.45381146669387817</v>
      </c>
      <c r="I6673" s="69">
        <v>68.993011474609375</v>
      </c>
      <c r="J6673" s="64">
        <v>0</v>
      </c>
    </row>
    <row r="6674" spans="1:10" x14ac:dyDescent="0.25">
      <c r="A6674" s="3" t="str">
        <f t="shared" si="104"/>
        <v>SubLAPSCE Northwest8/27/2021 (5:00pm-6:00pm)1</v>
      </c>
      <c r="B6674" t="s">
        <v>76</v>
      </c>
      <c r="C6674" t="s">
        <v>122</v>
      </c>
      <c r="D6674" t="s">
        <v>172</v>
      </c>
      <c r="E6674" t="s">
        <v>174</v>
      </c>
      <c r="F6674" s="69">
        <v>11.709024429321289</v>
      </c>
      <c r="G6674" s="69">
        <v>12.33146858215332</v>
      </c>
      <c r="H6674" s="69">
        <v>0.81826823949813843</v>
      </c>
      <c r="I6674" s="69">
        <v>62.505817413330078</v>
      </c>
      <c r="J6674" s="64">
        <v>0</v>
      </c>
    </row>
    <row r="6675" spans="1:10" x14ac:dyDescent="0.25">
      <c r="A6675" s="3" t="str">
        <f t="shared" si="104"/>
        <v>SubLAPSCE Northwest8/27/2021 (5:00pm-6:00pm)2</v>
      </c>
      <c r="B6675" t="s">
        <v>76</v>
      </c>
      <c r="C6675" t="s">
        <v>122</v>
      </c>
      <c r="D6675" t="s">
        <v>172</v>
      </c>
      <c r="E6675" t="s">
        <v>175</v>
      </c>
      <c r="F6675" s="69">
        <v>11.538533210754395</v>
      </c>
      <c r="G6675" s="69">
        <v>11.845705986022949</v>
      </c>
      <c r="H6675" s="69">
        <v>0.68135344982147217</v>
      </c>
      <c r="I6675" s="69">
        <v>60.903797149658203</v>
      </c>
      <c r="J6675" s="64">
        <v>0</v>
      </c>
    </row>
    <row r="6676" spans="1:10" x14ac:dyDescent="0.25">
      <c r="A6676" s="3" t="str">
        <f t="shared" si="104"/>
        <v>SubLAPSCE Northwest8/27/2021 (5:00pm-6:00pm)3</v>
      </c>
      <c r="B6676" t="s">
        <v>76</v>
      </c>
      <c r="C6676" t="s">
        <v>122</v>
      </c>
      <c r="D6676" t="s">
        <v>172</v>
      </c>
      <c r="E6676" t="s">
        <v>176</v>
      </c>
      <c r="F6676" s="69">
        <v>11.11966609954834</v>
      </c>
      <c r="G6676" s="69">
        <v>11.127245903015137</v>
      </c>
      <c r="H6676" s="69">
        <v>0.40867036581039429</v>
      </c>
      <c r="I6676" s="69">
        <v>59.467838287353516</v>
      </c>
      <c r="J6676" s="64">
        <v>0</v>
      </c>
    </row>
    <row r="6677" spans="1:10" x14ac:dyDescent="0.25">
      <c r="A6677" s="3" t="str">
        <f t="shared" si="104"/>
        <v>SubLAPSCE Northwest8/27/2021 (5:00pm-6:00pm)4</v>
      </c>
      <c r="B6677" t="s">
        <v>76</v>
      </c>
      <c r="C6677" t="s">
        <v>122</v>
      </c>
      <c r="D6677" t="s">
        <v>172</v>
      </c>
      <c r="E6677" t="s">
        <v>177</v>
      </c>
      <c r="F6677" s="69">
        <v>11.1143798828125</v>
      </c>
      <c r="G6677" s="69">
        <v>10.908331871032715</v>
      </c>
      <c r="H6677" s="69">
        <v>0.53244274854660034</v>
      </c>
      <c r="I6677" s="69">
        <v>58.274570465087891</v>
      </c>
      <c r="J6677" s="64">
        <v>0</v>
      </c>
    </row>
    <row r="6678" spans="1:10" x14ac:dyDescent="0.25">
      <c r="A6678" s="3" t="str">
        <f t="shared" si="104"/>
        <v>SubLAPSCE Northwest8/27/2021 (5:00pm-6:00pm)5</v>
      </c>
      <c r="B6678" t="s">
        <v>76</v>
      </c>
      <c r="C6678" t="s">
        <v>122</v>
      </c>
      <c r="D6678" t="s">
        <v>172</v>
      </c>
      <c r="E6678" t="s">
        <v>178</v>
      </c>
      <c r="F6678" s="69">
        <v>12.123516082763672</v>
      </c>
      <c r="G6678" s="69">
        <v>11.548192977905273</v>
      </c>
      <c r="H6678" s="69">
        <v>0.53887689113616943</v>
      </c>
      <c r="I6678" s="69">
        <v>57.748611450195313</v>
      </c>
      <c r="J6678" s="64">
        <v>0</v>
      </c>
    </row>
    <row r="6679" spans="1:10" x14ac:dyDescent="0.25">
      <c r="A6679" s="3" t="str">
        <f t="shared" si="104"/>
        <v>SubLAPSCE Northwest8/27/2021 (5:00pm-6:00pm)6</v>
      </c>
      <c r="B6679" t="s">
        <v>76</v>
      </c>
      <c r="C6679" t="s">
        <v>122</v>
      </c>
      <c r="D6679" t="s">
        <v>172</v>
      </c>
      <c r="E6679" t="s">
        <v>179</v>
      </c>
      <c r="F6679" s="69">
        <v>13.461698532104492</v>
      </c>
      <c r="G6679" s="69">
        <v>12.7742919921875</v>
      </c>
      <c r="H6679" s="69">
        <v>0.58355993032455444</v>
      </c>
      <c r="I6679" s="69">
        <v>56.478225708007813</v>
      </c>
      <c r="J6679" s="64">
        <v>0</v>
      </c>
    </row>
    <row r="6680" spans="1:10" x14ac:dyDescent="0.25">
      <c r="A6680" s="3" t="str">
        <f t="shared" si="104"/>
        <v>SubLAPSCE Northwest8/27/2021 (5:00pm-6:00pm)7</v>
      </c>
      <c r="B6680" t="s">
        <v>76</v>
      </c>
      <c r="C6680" t="s">
        <v>122</v>
      </c>
      <c r="D6680" t="s">
        <v>172</v>
      </c>
      <c r="E6680" t="s">
        <v>180</v>
      </c>
      <c r="F6680" s="69">
        <v>14.770960807800293</v>
      </c>
      <c r="G6680" s="69">
        <v>15.716160774230957</v>
      </c>
      <c r="H6680" s="69">
        <v>0.7163550853729248</v>
      </c>
      <c r="I6680" s="69">
        <v>55.908836364746094</v>
      </c>
      <c r="J6680" s="64">
        <v>0</v>
      </c>
    </row>
    <row r="6681" spans="1:10" x14ac:dyDescent="0.25">
      <c r="A6681" s="3" t="str">
        <f t="shared" si="104"/>
        <v>SubLAPSCE Northwest8/27/2021 (5:00pm-6:00pm)8</v>
      </c>
      <c r="B6681" t="s">
        <v>76</v>
      </c>
      <c r="C6681" t="s">
        <v>122</v>
      </c>
      <c r="D6681" t="s">
        <v>172</v>
      </c>
      <c r="E6681" t="s">
        <v>181</v>
      </c>
      <c r="F6681" s="69">
        <v>17.811656951904297</v>
      </c>
      <c r="G6681" s="69">
        <v>18.913721084594727</v>
      </c>
      <c r="H6681" s="69">
        <v>0.69726872444152832</v>
      </c>
      <c r="I6681" s="69">
        <v>56.156917572021484</v>
      </c>
      <c r="J6681" s="64">
        <v>0</v>
      </c>
    </row>
    <row r="6682" spans="1:10" x14ac:dyDescent="0.25">
      <c r="A6682" s="3" t="str">
        <f t="shared" si="104"/>
        <v>SubLAPSCE Northwest8/27/2021 (5:00pm-6:00pm)9</v>
      </c>
      <c r="B6682" t="s">
        <v>76</v>
      </c>
      <c r="C6682" t="s">
        <v>122</v>
      </c>
      <c r="D6682" t="s">
        <v>172</v>
      </c>
      <c r="E6682" t="s">
        <v>182</v>
      </c>
      <c r="F6682" s="69">
        <v>23.748111724853516</v>
      </c>
      <c r="G6682" s="69">
        <v>24.719148635864258</v>
      </c>
      <c r="H6682" s="69">
        <v>0.83892476558685303</v>
      </c>
      <c r="I6682" s="69">
        <v>59.999835968017578</v>
      </c>
      <c r="J6682" s="64">
        <v>0</v>
      </c>
    </row>
    <row r="6683" spans="1:10" x14ac:dyDescent="0.25">
      <c r="A6683" s="3" t="str">
        <f t="shared" si="104"/>
        <v>SubLAPSCE Northwest8/27/2021 (5:00pm-6:00pm)10</v>
      </c>
      <c r="B6683" t="s">
        <v>76</v>
      </c>
      <c r="C6683" t="s">
        <v>122</v>
      </c>
      <c r="D6683" t="s">
        <v>172</v>
      </c>
      <c r="E6683" t="s">
        <v>183</v>
      </c>
      <c r="F6683" s="69">
        <v>28.181375503540039</v>
      </c>
      <c r="G6683" s="69">
        <v>29.378511428833008</v>
      </c>
      <c r="H6683" s="69">
        <v>0.82809430360794067</v>
      </c>
      <c r="I6683" s="69">
        <v>67.740203857421875</v>
      </c>
      <c r="J6683" s="64">
        <v>0</v>
      </c>
    </row>
    <row r="6684" spans="1:10" x14ac:dyDescent="0.25">
      <c r="A6684" s="3" t="str">
        <f t="shared" si="104"/>
        <v>SubLAPSCE Northwest8/27/2021 (5:00pm-6:00pm)11</v>
      </c>
      <c r="B6684" t="s">
        <v>76</v>
      </c>
      <c r="C6684" t="s">
        <v>122</v>
      </c>
      <c r="D6684" t="s">
        <v>172</v>
      </c>
      <c r="E6684" t="s">
        <v>184</v>
      </c>
      <c r="F6684" s="69">
        <v>32.737514495849609</v>
      </c>
      <c r="G6684" s="69">
        <v>33.540805816650391</v>
      </c>
      <c r="H6684" s="69">
        <v>0.86660730838775635</v>
      </c>
      <c r="I6684" s="69">
        <v>73.188552856445313</v>
      </c>
      <c r="J6684" s="64">
        <v>0</v>
      </c>
    </row>
    <row r="6685" spans="1:10" x14ac:dyDescent="0.25">
      <c r="A6685" s="3" t="str">
        <f t="shared" si="104"/>
        <v>SubLAPSCE Northwest8/27/2021 (5:00pm-6:00pm)12</v>
      </c>
      <c r="B6685" t="s">
        <v>76</v>
      </c>
      <c r="C6685" t="s">
        <v>122</v>
      </c>
      <c r="D6685" t="s">
        <v>172</v>
      </c>
      <c r="E6685" t="s">
        <v>185</v>
      </c>
      <c r="F6685" s="69">
        <v>37.035293579101563</v>
      </c>
      <c r="G6685" s="69">
        <v>37.271579742431641</v>
      </c>
      <c r="H6685" s="69">
        <v>0.95573318004608154</v>
      </c>
      <c r="I6685" s="69">
        <v>77.577064514160156</v>
      </c>
      <c r="J6685" s="64">
        <v>0</v>
      </c>
    </row>
    <row r="6686" spans="1:10" x14ac:dyDescent="0.25">
      <c r="A6686" s="3" t="str">
        <f t="shared" si="104"/>
        <v>SubLAPSCE Northwest8/27/2021 (5:00pm-6:00pm)13</v>
      </c>
      <c r="B6686" t="s">
        <v>76</v>
      </c>
      <c r="C6686" t="s">
        <v>122</v>
      </c>
      <c r="D6686" t="s">
        <v>172</v>
      </c>
      <c r="E6686" t="s">
        <v>186</v>
      </c>
      <c r="F6686" s="69">
        <v>38.40374755859375</v>
      </c>
      <c r="G6686" s="69">
        <v>38.427387237548828</v>
      </c>
      <c r="H6686" s="69">
        <v>0.74129331111907959</v>
      </c>
      <c r="I6686" s="69">
        <v>79.575714111328125</v>
      </c>
      <c r="J6686" s="64">
        <v>0</v>
      </c>
    </row>
    <row r="6687" spans="1:10" x14ac:dyDescent="0.25">
      <c r="A6687" s="3" t="str">
        <f t="shared" si="104"/>
        <v>SubLAPSCE Northwest8/27/2021 (5:00pm-6:00pm)14</v>
      </c>
      <c r="B6687" t="s">
        <v>76</v>
      </c>
      <c r="C6687" t="s">
        <v>122</v>
      </c>
      <c r="D6687" t="s">
        <v>172</v>
      </c>
      <c r="E6687" t="s">
        <v>187</v>
      </c>
      <c r="F6687" s="69">
        <v>40.385837554931641</v>
      </c>
      <c r="G6687" s="69">
        <v>40.407478332519531</v>
      </c>
      <c r="H6687" s="69">
        <v>0.70818203687667847</v>
      </c>
      <c r="I6687" s="69">
        <v>81.126655578613281</v>
      </c>
      <c r="J6687" s="64">
        <v>0</v>
      </c>
    </row>
    <row r="6688" spans="1:10" x14ac:dyDescent="0.25">
      <c r="A6688" s="3" t="str">
        <f t="shared" si="104"/>
        <v>SubLAPSCE Northwest8/27/2021 (5:00pm-6:00pm)15</v>
      </c>
      <c r="B6688" t="s">
        <v>76</v>
      </c>
      <c r="C6688" t="s">
        <v>122</v>
      </c>
      <c r="D6688" t="s">
        <v>172</v>
      </c>
      <c r="E6688" t="s">
        <v>188</v>
      </c>
      <c r="F6688" s="69">
        <v>39.735027313232422</v>
      </c>
      <c r="G6688" s="69">
        <v>39.854091644287109</v>
      </c>
      <c r="H6688" s="69">
        <v>0.36694991588592529</v>
      </c>
      <c r="I6688" s="69">
        <v>81.233573913574219</v>
      </c>
      <c r="J6688" s="64">
        <v>0</v>
      </c>
    </row>
    <row r="6689" spans="1:10" x14ac:dyDescent="0.25">
      <c r="A6689" s="3" t="str">
        <f t="shared" si="104"/>
        <v>SubLAPSCE Northwest8/27/2021 (5:00pm-6:00pm)16</v>
      </c>
      <c r="B6689" t="s">
        <v>76</v>
      </c>
      <c r="C6689" t="s">
        <v>122</v>
      </c>
      <c r="D6689" t="s">
        <v>172</v>
      </c>
      <c r="E6689" t="s">
        <v>189</v>
      </c>
      <c r="F6689" s="69">
        <v>35.147953033447266</v>
      </c>
      <c r="G6689" s="69">
        <v>35.028888702392578</v>
      </c>
      <c r="H6689" s="69">
        <v>0.36694991588592529</v>
      </c>
      <c r="I6689" s="69">
        <v>81.010734558105469</v>
      </c>
      <c r="J6689" s="64">
        <v>0</v>
      </c>
    </row>
    <row r="6690" spans="1:10" x14ac:dyDescent="0.25">
      <c r="A6690" s="3" t="str">
        <f t="shared" si="104"/>
        <v>SubLAPSCE Northwest8/27/2021 (5:00pm-6:00pm)17</v>
      </c>
      <c r="B6690" t="s">
        <v>76</v>
      </c>
      <c r="C6690" t="s">
        <v>122</v>
      </c>
      <c r="D6690" t="s">
        <v>172</v>
      </c>
      <c r="E6690" t="s">
        <v>190</v>
      </c>
      <c r="F6690" s="69">
        <v>29.090593338012695</v>
      </c>
      <c r="G6690" s="69">
        <v>28.595830917358398</v>
      </c>
      <c r="H6690" s="69">
        <v>0.81755781173706055</v>
      </c>
      <c r="I6690" s="69">
        <v>80.148078918457031</v>
      </c>
      <c r="J6690" s="64">
        <v>0</v>
      </c>
    </row>
    <row r="6691" spans="1:10" x14ac:dyDescent="0.25">
      <c r="A6691" s="3" t="str">
        <f t="shared" si="104"/>
        <v>SubLAPSCE Northwest8/27/2021 (5:00pm-6:00pm)18</v>
      </c>
      <c r="B6691" t="s">
        <v>76</v>
      </c>
      <c r="C6691" t="s">
        <v>122</v>
      </c>
      <c r="D6691" t="s">
        <v>172</v>
      </c>
      <c r="E6691" t="s">
        <v>191</v>
      </c>
      <c r="F6691" s="69">
        <v>23.405685424804688</v>
      </c>
      <c r="G6691" s="69">
        <v>21.23597526550293</v>
      </c>
      <c r="H6691" s="69">
        <v>0.94225621223449707</v>
      </c>
      <c r="I6691" s="69">
        <v>79.232063293457031</v>
      </c>
      <c r="J6691" s="64">
        <v>0</v>
      </c>
    </row>
    <row r="6692" spans="1:10" x14ac:dyDescent="0.25">
      <c r="A6692" s="3" t="str">
        <f t="shared" si="104"/>
        <v>SubLAPSCE Northwest8/27/2021 (5:00pm-6:00pm)19</v>
      </c>
      <c r="B6692" t="s">
        <v>76</v>
      </c>
      <c r="C6692" t="s">
        <v>122</v>
      </c>
      <c r="D6692" t="s">
        <v>172</v>
      </c>
      <c r="E6692" t="s">
        <v>192</v>
      </c>
      <c r="F6692" s="69">
        <v>19.919879913330078</v>
      </c>
      <c r="G6692" s="69">
        <v>19.525440216064453</v>
      </c>
      <c r="H6692" s="69">
        <v>0.90302503108978271</v>
      </c>
      <c r="I6692" s="69">
        <v>77.4351806640625</v>
      </c>
      <c r="J6692" s="64">
        <v>0</v>
      </c>
    </row>
    <row r="6693" spans="1:10" x14ac:dyDescent="0.25">
      <c r="A6693" s="3" t="str">
        <f t="shared" si="104"/>
        <v>SubLAPSCE Northwest8/27/2021 (5:00pm-6:00pm)20</v>
      </c>
      <c r="B6693" t="s">
        <v>76</v>
      </c>
      <c r="C6693" t="s">
        <v>122</v>
      </c>
      <c r="D6693" t="s">
        <v>172</v>
      </c>
      <c r="E6693" t="s">
        <v>193</v>
      </c>
      <c r="F6693" s="69">
        <v>18.594310760498047</v>
      </c>
      <c r="G6693" s="69">
        <v>18.378732681274414</v>
      </c>
      <c r="H6693" s="69">
        <v>0.86882662773132324</v>
      </c>
      <c r="I6693" s="69">
        <v>74.089591979980469</v>
      </c>
      <c r="J6693" s="64">
        <v>0</v>
      </c>
    </row>
    <row r="6694" spans="1:10" x14ac:dyDescent="0.25">
      <c r="A6694" s="3" t="str">
        <f t="shared" si="104"/>
        <v>SubLAPSCE Northwest8/27/2021 (5:00pm-6:00pm)21</v>
      </c>
      <c r="B6694" t="s">
        <v>76</v>
      </c>
      <c r="C6694" t="s">
        <v>122</v>
      </c>
      <c r="D6694" t="s">
        <v>172</v>
      </c>
      <c r="E6694" t="s">
        <v>194</v>
      </c>
      <c r="F6694" s="69">
        <v>17.515216827392578</v>
      </c>
      <c r="G6694" s="69">
        <v>17.366809844970703</v>
      </c>
      <c r="H6694" s="69">
        <v>0.84930270910263062</v>
      </c>
      <c r="I6694" s="69">
        <v>69.194511413574219</v>
      </c>
      <c r="J6694" s="64">
        <v>0</v>
      </c>
    </row>
    <row r="6695" spans="1:10" x14ac:dyDescent="0.25">
      <c r="A6695" s="3" t="str">
        <f t="shared" si="104"/>
        <v>SubLAPSCE Northwest8/27/2021 (5:00pm-6:00pm)22</v>
      </c>
      <c r="B6695" t="s">
        <v>76</v>
      </c>
      <c r="C6695" t="s">
        <v>122</v>
      </c>
      <c r="D6695" t="s">
        <v>172</v>
      </c>
      <c r="E6695" t="s">
        <v>195</v>
      </c>
      <c r="F6695" s="69">
        <v>15.589704513549805</v>
      </c>
      <c r="G6695" s="69">
        <v>15.781514167785645</v>
      </c>
      <c r="H6695" s="69">
        <v>0.80538433790206909</v>
      </c>
      <c r="I6695" s="69">
        <v>66.083282470703125</v>
      </c>
      <c r="J6695" s="64">
        <v>0</v>
      </c>
    </row>
    <row r="6696" spans="1:10" x14ac:dyDescent="0.25">
      <c r="A6696" s="3" t="str">
        <f t="shared" si="104"/>
        <v>SubLAPSCE Northwest8/27/2021 (5:00pm-6:00pm)23</v>
      </c>
      <c r="B6696" t="s">
        <v>76</v>
      </c>
      <c r="C6696" t="s">
        <v>122</v>
      </c>
      <c r="D6696" t="s">
        <v>172</v>
      </c>
      <c r="E6696" t="s">
        <v>196</v>
      </c>
      <c r="F6696" s="69">
        <v>13.736303329467773</v>
      </c>
      <c r="G6696" s="69">
        <v>14.047357559204102</v>
      </c>
      <c r="H6696" s="69">
        <v>0.7013586163520813</v>
      </c>
      <c r="I6696" s="69">
        <v>63.78887939453125</v>
      </c>
      <c r="J6696" s="64">
        <v>0</v>
      </c>
    </row>
    <row r="6697" spans="1:10" x14ac:dyDescent="0.25">
      <c r="A6697" s="3" t="str">
        <f t="shared" si="104"/>
        <v>SubLAPSCE Northwest8/27/2021 (5:00pm-6:00pm)24</v>
      </c>
      <c r="B6697" t="s">
        <v>76</v>
      </c>
      <c r="C6697" t="s">
        <v>122</v>
      </c>
      <c r="D6697" t="s">
        <v>172</v>
      </c>
      <c r="E6697" t="s">
        <v>197</v>
      </c>
      <c r="F6697" s="69">
        <v>13.037325859069824</v>
      </c>
      <c r="G6697" s="69">
        <v>12.743408203125</v>
      </c>
      <c r="H6697" s="69">
        <v>0.67471379041671753</v>
      </c>
      <c r="I6697" s="69">
        <v>62.366287231445313</v>
      </c>
      <c r="J6697" s="64">
        <v>0</v>
      </c>
    </row>
    <row r="6698" spans="1:10" x14ac:dyDescent="0.25">
      <c r="A6698" s="3" t="str">
        <f t="shared" si="104"/>
        <v>SubLAPSCE Northwest9/9/2021 (3:58pm-5:00pm)1</v>
      </c>
      <c r="B6698" t="s">
        <v>76</v>
      </c>
      <c r="C6698" t="s">
        <v>122</v>
      </c>
      <c r="D6698" t="s">
        <v>173</v>
      </c>
      <c r="E6698" t="s">
        <v>174</v>
      </c>
      <c r="F6698" s="69">
        <v>12.256011962890625</v>
      </c>
      <c r="G6698" s="69">
        <v>12.41121768951416</v>
      </c>
      <c r="H6698" s="69">
        <v>0.28942003846168518</v>
      </c>
      <c r="I6698" s="69">
        <v>61.119735717773438</v>
      </c>
      <c r="J6698" s="64">
        <v>0</v>
      </c>
    </row>
    <row r="6699" spans="1:10" x14ac:dyDescent="0.25">
      <c r="A6699" s="3" t="str">
        <f t="shared" si="104"/>
        <v>SubLAPSCE Northwest9/9/2021 (3:58pm-5:00pm)2</v>
      </c>
      <c r="B6699" t="s">
        <v>76</v>
      </c>
      <c r="C6699" t="s">
        <v>122</v>
      </c>
      <c r="D6699" t="s">
        <v>173</v>
      </c>
      <c r="E6699" t="s">
        <v>175</v>
      </c>
      <c r="F6699" s="69">
        <v>11.935602188110352</v>
      </c>
      <c r="G6699" s="69">
        <v>12.158720016479492</v>
      </c>
      <c r="H6699" s="69">
        <v>0.28176015615463257</v>
      </c>
      <c r="I6699" s="69">
        <v>61.696094512939453</v>
      </c>
      <c r="J6699" s="64">
        <v>0</v>
      </c>
    </row>
    <row r="6700" spans="1:10" x14ac:dyDescent="0.25">
      <c r="A6700" s="3" t="str">
        <f t="shared" si="104"/>
        <v>SubLAPSCE Northwest9/9/2021 (3:58pm-5:00pm)3</v>
      </c>
      <c r="B6700" t="s">
        <v>76</v>
      </c>
      <c r="C6700" t="s">
        <v>122</v>
      </c>
      <c r="D6700" t="s">
        <v>173</v>
      </c>
      <c r="E6700" t="s">
        <v>176</v>
      </c>
      <c r="F6700" s="69">
        <v>11.003514289855957</v>
      </c>
      <c r="G6700" s="69">
        <v>11.263424873352051</v>
      </c>
      <c r="H6700" s="69">
        <v>0.31064364314079285</v>
      </c>
      <c r="I6700" s="69">
        <v>61.693290710449219</v>
      </c>
      <c r="J6700" s="64">
        <v>0</v>
      </c>
    </row>
    <row r="6701" spans="1:10" x14ac:dyDescent="0.25">
      <c r="A6701" s="3" t="str">
        <f t="shared" si="104"/>
        <v>SubLAPSCE Northwest9/9/2021 (3:58pm-5:00pm)4</v>
      </c>
      <c r="B6701" t="s">
        <v>76</v>
      </c>
      <c r="C6701" t="s">
        <v>122</v>
      </c>
      <c r="D6701" t="s">
        <v>173</v>
      </c>
      <c r="E6701" t="s">
        <v>177</v>
      </c>
      <c r="F6701" s="69">
        <v>11.173125267028809</v>
      </c>
      <c r="G6701" s="69">
        <v>11.413179397583008</v>
      </c>
      <c r="H6701" s="69">
        <v>0.31112691760063171</v>
      </c>
      <c r="I6701" s="69">
        <v>61.544048309326172</v>
      </c>
      <c r="J6701" s="64">
        <v>0</v>
      </c>
    </row>
    <row r="6702" spans="1:10" x14ac:dyDescent="0.25">
      <c r="A6702" s="3" t="str">
        <f t="shared" si="104"/>
        <v>SubLAPSCE Northwest9/9/2021 (3:58pm-5:00pm)5</v>
      </c>
      <c r="B6702" t="s">
        <v>76</v>
      </c>
      <c r="C6702" t="s">
        <v>122</v>
      </c>
      <c r="D6702" t="s">
        <v>173</v>
      </c>
      <c r="E6702" t="s">
        <v>178</v>
      </c>
      <c r="F6702" s="69">
        <v>11.799295425415039</v>
      </c>
      <c r="G6702" s="69">
        <v>12.168683052062988</v>
      </c>
      <c r="H6702" s="69">
        <v>0.34073993563652039</v>
      </c>
      <c r="I6702" s="69">
        <v>61.745113372802734</v>
      </c>
      <c r="J6702" s="64">
        <v>0</v>
      </c>
    </row>
    <row r="6703" spans="1:10" x14ac:dyDescent="0.25">
      <c r="A6703" s="3" t="str">
        <f t="shared" si="104"/>
        <v>SubLAPSCE Northwest9/9/2021 (3:58pm-5:00pm)6</v>
      </c>
      <c r="B6703" t="s">
        <v>76</v>
      </c>
      <c r="C6703" t="s">
        <v>122</v>
      </c>
      <c r="D6703" t="s">
        <v>173</v>
      </c>
      <c r="E6703" t="s">
        <v>179</v>
      </c>
      <c r="F6703" s="69">
        <v>13.895496368408203</v>
      </c>
      <c r="G6703" s="69">
        <v>13.938870429992676</v>
      </c>
      <c r="H6703" s="69">
        <v>0.44510537385940552</v>
      </c>
      <c r="I6703" s="69">
        <v>62.930877685546875</v>
      </c>
      <c r="J6703" s="64">
        <v>0</v>
      </c>
    </row>
    <row r="6704" spans="1:10" x14ac:dyDescent="0.25">
      <c r="A6704" s="3" t="str">
        <f t="shared" si="104"/>
        <v>SubLAPSCE Northwest9/9/2021 (3:58pm-5:00pm)7</v>
      </c>
      <c r="B6704" t="s">
        <v>76</v>
      </c>
      <c r="C6704" t="s">
        <v>122</v>
      </c>
      <c r="D6704" t="s">
        <v>173</v>
      </c>
      <c r="E6704" t="s">
        <v>180</v>
      </c>
      <c r="F6704" s="69">
        <v>17.676383972167969</v>
      </c>
      <c r="G6704" s="69">
        <v>18.197746276855469</v>
      </c>
      <c r="H6704" s="69">
        <v>0.53514081239700317</v>
      </c>
      <c r="I6704" s="69">
        <v>63.440040588378906</v>
      </c>
      <c r="J6704" s="64">
        <v>0</v>
      </c>
    </row>
    <row r="6705" spans="1:10" x14ac:dyDescent="0.25">
      <c r="A6705" s="3" t="str">
        <f t="shared" si="104"/>
        <v>SubLAPSCE Northwest9/9/2021 (3:58pm-5:00pm)8</v>
      </c>
      <c r="B6705" t="s">
        <v>76</v>
      </c>
      <c r="C6705" t="s">
        <v>122</v>
      </c>
      <c r="D6705" t="s">
        <v>173</v>
      </c>
      <c r="E6705" t="s">
        <v>181</v>
      </c>
      <c r="F6705" s="69">
        <v>21.053802490234375</v>
      </c>
      <c r="G6705" s="69">
        <v>21.722938537597656</v>
      </c>
      <c r="H6705" s="69">
        <v>0.62174618244171143</v>
      </c>
      <c r="I6705" s="69">
        <v>62.516399383544922</v>
      </c>
      <c r="J6705" s="64">
        <v>0</v>
      </c>
    </row>
    <row r="6706" spans="1:10" x14ac:dyDescent="0.25">
      <c r="A6706" s="3" t="str">
        <f t="shared" si="104"/>
        <v>SubLAPSCE Northwest9/9/2021 (3:58pm-5:00pm)9</v>
      </c>
      <c r="B6706" t="s">
        <v>76</v>
      </c>
      <c r="C6706" t="s">
        <v>122</v>
      </c>
      <c r="D6706" t="s">
        <v>173</v>
      </c>
      <c r="E6706" t="s">
        <v>182</v>
      </c>
      <c r="F6706" s="69">
        <v>27.811935424804688</v>
      </c>
      <c r="G6706" s="69">
        <v>28.027734756469727</v>
      </c>
      <c r="H6706" s="69">
        <v>0.62622720003128052</v>
      </c>
      <c r="I6706" s="69">
        <v>61.601329803466797</v>
      </c>
      <c r="J6706" s="64">
        <v>0</v>
      </c>
    </row>
    <row r="6707" spans="1:10" x14ac:dyDescent="0.25">
      <c r="A6707" s="3" t="str">
        <f t="shared" si="104"/>
        <v>SubLAPSCE Northwest9/9/2021 (3:58pm-5:00pm)10</v>
      </c>
      <c r="B6707" t="s">
        <v>76</v>
      </c>
      <c r="C6707" t="s">
        <v>122</v>
      </c>
      <c r="D6707" t="s">
        <v>173</v>
      </c>
      <c r="E6707" t="s">
        <v>183</v>
      </c>
      <c r="F6707" s="69">
        <v>32.984603881835938</v>
      </c>
      <c r="G6707" s="69">
        <v>31.971332550048828</v>
      </c>
      <c r="H6707" s="69">
        <v>0.62817668914794922</v>
      </c>
      <c r="I6707" s="69">
        <v>62.700653076171875</v>
      </c>
      <c r="J6707" s="64">
        <v>0</v>
      </c>
    </row>
    <row r="6708" spans="1:10" x14ac:dyDescent="0.25">
      <c r="A6708" s="3" t="str">
        <f t="shared" si="104"/>
        <v>SubLAPSCE Northwest9/9/2021 (3:58pm-5:00pm)11</v>
      </c>
      <c r="B6708" t="s">
        <v>76</v>
      </c>
      <c r="C6708" t="s">
        <v>122</v>
      </c>
      <c r="D6708" t="s">
        <v>173</v>
      </c>
      <c r="E6708" t="s">
        <v>184</v>
      </c>
      <c r="F6708" s="69">
        <v>36.503883361816406</v>
      </c>
      <c r="G6708" s="69">
        <v>35.489204406738281</v>
      </c>
      <c r="H6708" s="69">
        <v>0.64768487215042114</v>
      </c>
      <c r="I6708" s="69">
        <v>67.442924499511719</v>
      </c>
      <c r="J6708" s="64">
        <v>0</v>
      </c>
    </row>
    <row r="6709" spans="1:10" x14ac:dyDescent="0.25">
      <c r="A6709" s="3" t="str">
        <f t="shared" si="104"/>
        <v>SubLAPSCE Northwest9/9/2021 (3:58pm-5:00pm)12</v>
      </c>
      <c r="B6709" t="s">
        <v>76</v>
      </c>
      <c r="C6709" t="s">
        <v>122</v>
      </c>
      <c r="D6709" t="s">
        <v>173</v>
      </c>
      <c r="E6709" t="s">
        <v>185</v>
      </c>
      <c r="F6709" s="69">
        <v>39.211353302001953</v>
      </c>
      <c r="G6709" s="69">
        <v>39.241107940673828</v>
      </c>
      <c r="H6709" s="69">
        <v>0.60602772235870361</v>
      </c>
      <c r="I6709" s="69">
        <v>72.183967590332031</v>
      </c>
      <c r="J6709" s="64">
        <v>0</v>
      </c>
    </row>
    <row r="6710" spans="1:10" x14ac:dyDescent="0.25">
      <c r="A6710" s="3" t="str">
        <f t="shared" si="104"/>
        <v>SubLAPSCE Northwest9/9/2021 (3:58pm-5:00pm)13</v>
      </c>
      <c r="B6710" t="s">
        <v>76</v>
      </c>
      <c r="C6710" t="s">
        <v>122</v>
      </c>
      <c r="D6710" t="s">
        <v>173</v>
      </c>
      <c r="E6710" t="s">
        <v>186</v>
      </c>
      <c r="F6710" s="69">
        <v>40.420768737792969</v>
      </c>
      <c r="G6710" s="69">
        <v>40.364017486572266</v>
      </c>
      <c r="H6710" s="69">
        <v>0.32224982976913452</v>
      </c>
      <c r="I6710" s="69">
        <v>75.036506652832031</v>
      </c>
      <c r="J6710" s="64">
        <v>0</v>
      </c>
    </row>
    <row r="6711" spans="1:10" x14ac:dyDescent="0.25">
      <c r="A6711" s="3" t="str">
        <f t="shared" si="104"/>
        <v>SubLAPSCE Northwest9/9/2021 (3:58pm-5:00pm)14</v>
      </c>
      <c r="B6711" t="s">
        <v>76</v>
      </c>
      <c r="C6711" t="s">
        <v>122</v>
      </c>
      <c r="D6711" t="s">
        <v>173</v>
      </c>
      <c r="E6711" t="s">
        <v>187</v>
      </c>
      <c r="F6711" s="69">
        <v>42.960193634033203</v>
      </c>
      <c r="G6711" s="69">
        <v>43.016944885253906</v>
      </c>
      <c r="H6711" s="69">
        <v>0.32224979996681213</v>
      </c>
      <c r="I6711" s="69">
        <v>78.438896179199219</v>
      </c>
      <c r="J6711" s="64">
        <v>0</v>
      </c>
    </row>
    <row r="6712" spans="1:10" x14ac:dyDescent="0.25">
      <c r="A6712" s="3" t="str">
        <f t="shared" si="104"/>
        <v>SubLAPSCE Northwest9/9/2021 (3:58pm-5:00pm)15</v>
      </c>
      <c r="B6712" t="s">
        <v>76</v>
      </c>
      <c r="C6712" t="s">
        <v>122</v>
      </c>
      <c r="D6712" t="s">
        <v>173</v>
      </c>
      <c r="E6712" t="s">
        <v>188</v>
      </c>
      <c r="F6712" s="69">
        <v>42.988029479980469</v>
      </c>
      <c r="G6712" s="69">
        <v>44.072486877441406</v>
      </c>
      <c r="H6712" s="69">
        <v>0.69622063636779785</v>
      </c>
      <c r="I6712" s="69">
        <v>82.258979797363281</v>
      </c>
      <c r="J6712" s="64">
        <v>0</v>
      </c>
    </row>
    <row r="6713" spans="1:10" x14ac:dyDescent="0.25">
      <c r="A6713" s="3" t="str">
        <f t="shared" si="104"/>
        <v>SubLAPSCE Northwest9/9/2021 (3:58pm-5:00pm)16</v>
      </c>
      <c r="B6713" t="s">
        <v>76</v>
      </c>
      <c r="C6713" t="s">
        <v>122</v>
      </c>
      <c r="D6713" t="s">
        <v>173</v>
      </c>
      <c r="E6713" t="s">
        <v>189</v>
      </c>
      <c r="F6713" s="69">
        <v>37.946929931640625</v>
      </c>
      <c r="G6713" s="69">
        <v>39.414077758789063</v>
      </c>
      <c r="H6713" s="69">
        <v>0.89148443937301636</v>
      </c>
      <c r="I6713" s="69">
        <v>84.576278686523438</v>
      </c>
      <c r="J6713" s="64">
        <v>0</v>
      </c>
    </row>
    <row r="6714" spans="1:10" x14ac:dyDescent="0.25">
      <c r="A6714" s="3" t="str">
        <f t="shared" si="104"/>
        <v>SubLAPSCE Northwest9/9/2021 (3:58pm-5:00pm)17</v>
      </c>
      <c r="B6714" t="s">
        <v>76</v>
      </c>
      <c r="C6714" t="s">
        <v>122</v>
      </c>
      <c r="D6714" t="s">
        <v>173</v>
      </c>
      <c r="E6714" t="s">
        <v>190</v>
      </c>
      <c r="F6714" s="69">
        <v>30.220724105834961</v>
      </c>
      <c r="G6714" s="69">
        <v>29.119987487792969</v>
      </c>
      <c r="H6714" s="69">
        <v>0.97742533683776855</v>
      </c>
      <c r="I6714" s="69">
        <v>82.616828918457031</v>
      </c>
      <c r="J6714" s="64">
        <v>0</v>
      </c>
    </row>
    <row r="6715" spans="1:10" x14ac:dyDescent="0.25">
      <c r="A6715" s="3" t="str">
        <f t="shared" si="104"/>
        <v>SubLAPSCE Northwest9/9/2021 (3:58pm-5:00pm)18</v>
      </c>
      <c r="B6715" t="s">
        <v>76</v>
      </c>
      <c r="C6715" t="s">
        <v>122</v>
      </c>
      <c r="D6715" t="s">
        <v>173</v>
      </c>
      <c r="E6715" t="s">
        <v>191</v>
      </c>
      <c r="F6715" s="69">
        <v>24.271129608154297</v>
      </c>
      <c r="G6715" s="69">
        <v>26.327417373657227</v>
      </c>
      <c r="H6715" s="69">
        <v>0.98153311014175415</v>
      </c>
      <c r="I6715" s="69">
        <v>80.47271728515625</v>
      </c>
      <c r="J6715" s="64">
        <v>0</v>
      </c>
    </row>
    <row r="6716" spans="1:10" x14ac:dyDescent="0.25">
      <c r="A6716" s="3" t="str">
        <f t="shared" si="104"/>
        <v>SubLAPSCE Northwest9/9/2021 (3:58pm-5:00pm)19</v>
      </c>
      <c r="B6716" t="s">
        <v>76</v>
      </c>
      <c r="C6716" t="s">
        <v>122</v>
      </c>
      <c r="D6716" t="s">
        <v>173</v>
      </c>
      <c r="E6716" t="s">
        <v>192</v>
      </c>
      <c r="F6716" s="69">
        <v>20.517004013061523</v>
      </c>
      <c r="G6716" s="69">
        <v>22.070388793945313</v>
      </c>
      <c r="H6716" s="69">
        <v>0.98606693744659424</v>
      </c>
      <c r="I6716" s="69">
        <v>77.455299377441406</v>
      </c>
      <c r="J6716" s="64">
        <v>0</v>
      </c>
    </row>
    <row r="6717" spans="1:10" x14ac:dyDescent="0.25">
      <c r="A6717" s="3" t="str">
        <f t="shared" si="104"/>
        <v>SubLAPSCE Northwest9/9/2021 (3:58pm-5:00pm)20</v>
      </c>
      <c r="B6717" t="s">
        <v>76</v>
      </c>
      <c r="C6717" t="s">
        <v>122</v>
      </c>
      <c r="D6717" t="s">
        <v>173</v>
      </c>
      <c r="E6717" t="s">
        <v>193</v>
      </c>
      <c r="F6717" s="69">
        <v>19.065649032592773</v>
      </c>
      <c r="G6717" s="69">
        <v>20.741308212280273</v>
      </c>
      <c r="H6717" s="69">
        <v>1.0999187231063843</v>
      </c>
      <c r="I6717" s="69">
        <v>73.065559387207031</v>
      </c>
      <c r="J6717" s="64">
        <v>0</v>
      </c>
    </row>
    <row r="6718" spans="1:10" x14ac:dyDescent="0.25">
      <c r="A6718" s="3" t="str">
        <f t="shared" si="104"/>
        <v>SubLAPSCE Northwest9/9/2021 (3:58pm-5:00pm)21</v>
      </c>
      <c r="B6718" t="s">
        <v>76</v>
      </c>
      <c r="C6718" t="s">
        <v>122</v>
      </c>
      <c r="D6718" t="s">
        <v>173</v>
      </c>
      <c r="E6718" t="s">
        <v>194</v>
      </c>
      <c r="F6718" s="69">
        <v>17.523538589477539</v>
      </c>
      <c r="G6718" s="69">
        <v>18.731977462768555</v>
      </c>
      <c r="H6718" s="69">
        <v>0.94626957178115845</v>
      </c>
      <c r="I6718" s="69">
        <v>68.028877258300781</v>
      </c>
      <c r="J6718" s="64">
        <v>0</v>
      </c>
    </row>
    <row r="6719" spans="1:10" x14ac:dyDescent="0.25">
      <c r="A6719" s="3" t="str">
        <f t="shared" si="104"/>
        <v>SubLAPSCE Northwest9/9/2021 (3:58pm-5:00pm)22</v>
      </c>
      <c r="B6719" t="s">
        <v>76</v>
      </c>
      <c r="C6719" t="s">
        <v>122</v>
      </c>
      <c r="D6719" t="s">
        <v>173</v>
      </c>
      <c r="E6719" t="s">
        <v>195</v>
      </c>
      <c r="F6719" s="69">
        <v>16.164613723754883</v>
      </c>
      <c r="G6719" s="69">
        <v>16.045551300048828</v>
      </c>
      <c r="H6719" s="69">
        <v>0.72122776508331299</v>
      </c>
      <c r="I6719" s="69">
        <v>65.843086242675781</v>
      </c>
      <c r="J6719" s="64">
        <v>0</v>
      </c>
    </row>
    <row r="6720" spans="1:10" x14ac:dyDescent="0.25">
      <c r="A6720" s="3" t="str">
        <f t="shared" si="104"/>
        <v>SubLAPSCE Northwest9/9/2021 (3:58pm-5:00pm)23</v>
      </c>
      <c r="B6720" t="s">
        <v>76</v>
      </c>
      <c r="C6720" t="s">
        <v>122</v>
      </c>
      <c r="D6720" t="s">
        <v>173</v>
      </c>
      <c r="E6720" t="s">
        <v>196</v>
      </c>
      <c r="F6720" s="69">
        <v>14.181493759155273</v>
      </c>
      <c r="G6720" s="69">
        <v>13.775153160095215</v>
      </c>
      <c r="H6720" s="69">
        <v>0.60691064596176147</v>
      </c>
      <c r="I6720" s="69">
        <v>64.636993408203125</v>
      </c>
      <c r="J6720" s="64">
        <v>0</v>
      </c>
    </row>
    <row r="6721" spans="1:10" x14ac:dyDescent="0.25">
      <c r="A6721" s="3" t="str">
        <f t="shared" si="104"/>
        <v>SubLAPSCE Northwest9/9/2021 (3:58pm-5:00pm)24</v>
      </c>
      <c r="B6721" t="s">
        <v>76</v>
      </c>
      <c r="C6721" t="s">
        <v>122</v>
      </c>
      <c r="D6721" t="s">
        <v>173</v>
      </c>
      <c r="E6721" t="s">
        <v>197</v>
      </c>
      <c r="F6721" s="69">
        <v>12.900352478027344</v>
      </c>
      <c r="G6721" s="69">
        <v>12.815337181091309</v>
      </c>
      <c r="H6721" s="69">
        <v>0.52911096811294556</v>
      </c>
      <c r="I6721" s="69">
        <v>63.437217712402344</v>
      </c>
      <c r="J6721" s="64">
        <v>0</v>
      </c>
    </row>
    <row r="6722" spans="1:10" x14ac:dyDescent="0.25">
      <c r="A6722" s="3" t="str">
        <f t="shared" si="104"/>
        <v>SubLAPSCE NorthwestAverage Event Day (5:00pm-6:00pm)1</v>
      </c>
      <c r="B6722" t="s">
        <v>76</v>
      </c>
      <c r="C6722" t="s">
        <v>122</v>
      </c>
      <c r="D6722" t="s">
        <v>167</v>
      </c>
      <c r="E6722" t="s">
        <v>174</v>
      </c>
      <c r="F6722" s="69">
        <v>11.016581535339355</v>
      </c>
      <c r="G6722" s="69">
        <v>11.402628898620605</v>
      </c>
      <c r="H6722" s="69">
        <v>0.22514885663986206</v>
      </c>
      <c r="I6722" s="69">
        <v>64.049644470214844</v>
      </c>
      <c r="J6722" s="64">
        <v>0</v>
      </c>
    </row>
    <row r="6723" spans="1:10" x14ac:dyDescent="0.25">
      <c r="A6723" s="3" t="str">
        <f t="shared" ref="A6723:A6786" si="105">B6723&amp;C6723&amp;D6723&amp;E6723</f>
        <v>SubLAPSCE NorthwestAverage Event Day (5:00pm-6:00pm)2</v>
      </c>
      <c r="B6723" t="s">
        <v>76</v>
      </c>
      <c r="C6723" t="s">
        <v>122</v>
      </c>
      <c r="D6723" t="s">
        <v>167</v>
      </c>
      <c r="E6723" t="s">
        <v>175</v>
      </c>
      <c r="F6723" s="69">
        <v>10.962246894836426</v>
      </c>
      <c r="G6723" s="69">
        <v>11.332549095153809</v>
      </c>
      <c r="H6723" s="69">
        <v>0.16291455924510956</v>
      </c>
      <c r="I6723" s="69">
        <v>62.713291168212891</v>
      </c>
      <c r="J6723" s="64">
        <v>0</v>
      </c>
    </row>
    <row r="6724" spans="1:10" x14ac:dyDescent="0.25">
      <c r="A6724" s="3" t="str">
        <f t="shared" si="105"/>
        <v>SubLAPSCE NorthwestAverage Event Day (5:00pm-6:00pm)3</v>
      </c>
      <c r="B6724" t="s">
        <v>76</v>
      </c>
      <c r="C6724" t="s">
        <v>122</v>
      </c>
      <c r="D6724" t="s">
        <v>167</v>
      </c>
      <c r="E6724" t="s">
        <v>176</v>
      </c>
      <c r="F6724" s="69">
        <v>10.689699172973633</v>
      </c>
      <c r="G6724" s="69">
        <v>10.989988327026367</v>
      </c>
      <c r="H6724" s="69">
        <v>0.14187780022621155</v>
      </c>
      <c r="I6724" s="69">
        <v>62.119739532470703</v>
      </c>
      <c r="J6724" s="64">
        <v>0</v>
      </c>
    </row>
    <row r="6725" spans="1:10" x14ac:dyDescent="0.25">
      <c r="A6725" s="3" t="str">
        <f t="shared" si="105"/>
        <v>SubLAPSCE NorthwestAverage Event Day (5:00pm-6:00pm)4</v>
      </c>
      <c r="B6725" t="s">
        <v>76</v>
      </c>
      <c r="C6725" t="s">
        <v>122</v>
      </c>
      <c r="D6725" t="s">
        <v>167</v>
      </c>
      <c r="E6725" t="s">
        <v>177</v>
      </c>
      <c r="F6725" s="69">
        <v>10.638392448425293</v>
      </c>
      <c r="G6725" s="69">
        <v>10.831876754760742</v>
      </c>
      <c r="H6725" s="69">
        <v>0.14257065951824188</v>
      </c>
      <c r="I6725" s="69">
        <v>61.481113433837891</v>
      </c>
      <c r="J6725" s="64">
        <v>0</v>
      </c>
    </row>
    <row r="6726" spans="1:10" x14ac:dyDescent="0.25">
      <c r="A6726" s="3" t="str">
        <f t="shared" si="105"/>
        <v>SubLAPSCE NorthwestAverage Event Day (5:00pm-6:00pm)5</v>
      </c>
      <c r="B6726" t="s">
        <v>76</v>
      </c>
      <c r="C6726" t="s">
        <v>122</v>
      </c>
      <c r="D6726" t="s">
        <v>167</v>
      </c>
      <c r="E6726" t="s">
        <v>178</v>
      </c>
      <c r="F6726" s="69">
        <v>11.299311637878418</v>
      </c>
      <c r="G6726" s="69">
        <v>11.437881469726563</v>
      </c>
      <c r="H6726" s="69">
        <v>0.14729849994182587</v>
      </c>
      <c r="I6726" s="69">
        <v>61.129596710205078</v>
      </c>
      <c r="J6726" s="64">
        <v>0</v>
      </c>
    </row>
    <row r="6727" spans="1:10" x14ac:dyDescent="0.25">
      <c r="A6727" s="3" t="str">
        <f t="shared" si="105"/>
        <v>SubLAPSCE NorthwestAverage Event Day (5:00pm-6:00pm)6</v>
      </c>
      <c r="B6727" t="s">
        <v>76</v>
      </c>
      <c r="C6727" t="s">
        <v>122</v>
      </c>
      <c r="D6727" t="s">
        <v>167</v>
      </c>
      <c r="E6727" t="s">
        <v>179</v>
      </c>
      <c r="F6727" s="69">
        <v>12.576556205749512</v>
      </c>
      <c r="G6727" s="69">
        <v>12.829263687133789</v>
      </c>
      <c r="H6727" s="69">
        <v>0.21463751792907715</v>
      </c>
      <c r="I6727" s="69">
        <v>60.805240631103516</v>
      </c>
      <c r="J6727" s="64">
        <v>0</v>
      </c>
    </row>
    <row r="6728" spans="1:10" x14ac:dyDescent="0.25">
      <c r="A6728" s="3" t="str">
        <f t="shared" si="105"/>
        <v>SubLAPSCE NorthwestAverage Event Day (5:00pm-6:00pm)7</v>
      </c>
      <c r="B6728" t="s">
        <v>76</v>
      </c>
      <c r="C6728" t="s">
        <v>122</v>
      </c>
      <c r="D6728" t="s">
        <v>167</v>
      </c>
      <c r="E6728" t="s">
        <v>180</v>
      </c>
      <c r="F6728" s="69">
        <v>14.336566925048828</v>
      </c>
      <c r="G6728" s="69">
        <v>14.99174976348877</v>
      </c>
      <c r="H6728" s="69">
        <v>0.26905804872512817</v>
      </c>
      <c r="I6728" s="69">
        <v>61.074718475341797</v>
      </c>
      <c r="J6728" s="64">
        <v>0</v>
      </c>
    </row>
    <row r="6729" spans="1:10" x14ac:dyDescent="0.25">
      <c r="A6729" s="3" t="str">
        <f t="shared" si="105"/>
        <v>SubLAPSCE NorthwestAverage Event Day (5:00pm-6:00pm)8</v>
      </c>
      <c r="B6729" t="s">
        <v>76</v>
      </c>
      <c r="C6729" t="s">
        <v>122</v>
      </c>
      <c r="D6729" t="s">
        <v>167</v>
      </c>
      <c r="E6729" t="s">
        <v>181</v>
      </c>
      <c r="F6729" s="69">
        <v>17.308349609375</v>
      </c>
      <c r="G6729" s="69">
        <v>17.870933532714844</v>
      </c>
      <c r="H6729" s="69">
        <v>0.26993855834007263</v>
      </c>
      <c r="I6729" s="69">
        <v>62.349845886230469</v>
      </c>
      <c r="J6729" s="64">
        <v>0</v>
      </c>
    </row>
    <row r="6730" spans="1:10" x14ac:dyDescent="0.25">
      <c r="A6730" s="3" t="str">
        <f t="shared" si="105"/>
        <v>SubLAPSCE NorthwestAverage Event Day (5:00pm-6:00pm)9</v>
      </c>
      <c r="B6730" t="s">
        <v>76</v>
      </c>
      <c r="C6730" t="s">
        <v>122</v>
      </c>
      <c r="D6730" t="s">
        <v>167</v>
      </c>
      <c r="E6730" t="s">
        <v>182</v>
      </c>
      <c r="F6730" s="69">
        <v>20.552810668945313</v>
      </c>
      <c r="G6730" s="69">
        <v>21.062044143676758</v>
      </c>
      <c r="H6730" s="69">
        <v>0.26918524503707886</v>
      </c>
      <c r="I6730" s="69">
        <v>65.457725524902344</v>
      </c>
      <c r="J6730" s="64">
        <v>0</v>
      </c>
    </row>
    <row r="6731" spans="1:10" x14ac:dyDescent="0.25">
      <c r="A6731" s="3" t="str">
        <f t="shared" si="105"/>
        <v>SubLAPSCE NorthwestAverage Event Day (5:00pm-6:00pm)10</v>
      </c>
      <c r="B6731" t="s">
        <v>76</v>
      </c>
      <c r="C6731" t="s">
        <v>122</v>
      </c>
      <c r="D6731" t="s">
        <v>167</v>
      </c>
      <c r="E6731" t="s">
        <v>183</v>
      </c>
      <c r="F6731" s="69">
        <v>23.963752746582031</v>
      </c>
      <c r="G6731" s="69">
        <v>24.552528381347656</v>
      </c>
      <c r="H6731" s="69">
        <v>0.29228353500366211</v>
      </c>
      <c r="I6731" s="69">
        <v>69.88885498046875</v>
      </c>
      <c r="J6731" s="64">
        <v>0</v>
      </c>
    </row>
    <row r="6732" spans="1:10" x14ac:dyDescent="0.25">
      <c r="A6732" s="3" t="str">
        <f t="shared" si="105"/>
        <v>SubLAPSCE NorthwestAverage Event Day (5:00pm-6:00pm)11</v>
      </c>
      <c r="B6732" t="s">
        <v>76</v>
      </c>
      <c r="C6732" t="s">
        <v>122</v>
      </c>
      <c r="D6732" t="s">
        <v>167</v>
      </c>
      <c r="E6732" t="s">
        <v>184</v>
      </c>
      <c r="F6732" s="69">
        <v>26.76384162902832</v>
      </c>
      <c r="G6732" s="69">
        <v>27.020236968994141</v>
      </c>
      <c r="H6732" s="69">
        <v>0.28570502996444702</v>
      </c>
      <c r="I6732" s="69">
        <v>72.815963745117188</v>
      </c>
      <c r="J6732" s="64">
        <v>0</v>
      </c>
    </row>
    <row r="6733" spans="1:10" x14ac:dyDescent="0.25">
      <c r="A6733" s="3" t="str">
        <f t="shared" si="105"/>
        <v>SubLAPSCE NorthwestAverage Event Day (5:00pm-6:00pm)12</v>
      </c>
      <c r="B6733" t="s">
        <v>76</v>
      </c>
      <c r="C6733" t="s">
        <v>122</v>
      </c>
      <c r="D6733" t="s">
        <v>167</v>
      </c>
      <c r="E6733" t="s">
        <v>185</v>
      </c>
      <c r="F6733" s="69">
        <v>28.82325553894043</v>
      </c>
      <c r="G6733" s="69">
        <v>29.162742614746094</v>
      </c>
      <c r="H6733" s="69">
        <v>0.2544577419757843</v>
      </c>
      <c r="I6733" s="69">
        <v>75.450210571289063</v>
      </c>
      <c r="J6733" s="64">
        <v>0</v>
      </c>
    </row>
    <row r="6734" spans="1:10" x14ac:dyDescent="0.25">
      <c r="A6734" s="3" t="str">
        <f t="shared" si="105"/>
        <v>SubLAPSCE NorthwestAverage Event Day (5:00pm-6:00pm)13</v>
      </c>
      <c r="B6734" t="s">
        <v>76</v>
      </c>
      <c r="C6734" t="s">
        <v>122</v>
      </c>
      <c r="D6734" t="s">
        <v>167</v>
      </c>
      <c r="E6734" t="s">
        <v>186</v>
      </c>
      <c r="F6734" s="69">
        <v>29.9730224609375</v>
      </c>
      <c r="G6734" s="69">
        <v>30.467445373535156</v>
      </c>
      <c r="H6734" s="69">
        <v>0.12034564465284348</v>
      </c>
      <c r="I6734" s="69">
        <v>76.888442993164063</v>
      </c>
      <c r="J6734" s="64">
        <v>0</v>
      </c>
    </row>
    <row r="6735" spans="1:10" x14ac:dyDescent="0.25">
      <c r="A6735" s="3" t="str">
        <f t="shared" si="105"/>
        <v>SubLAPSCE NorthwestAverage Event Day (5:00pm-6:00pm)14</v>
      </c>
      <c r="B6735" t="s">
        <v>76</v>
      </c>
      <c r="C6735" t="s">
        <v>122</v>
      </c>
      <c r="D6735" t="s">
        <v>167</v>
      </c>
      <c r="E6735" t="s">
        <v>187</v>
      </c>
      <c r="F6735" s="69">
        <v>30.897724151611328</v>
      </c>
      <c r="G6735" s="69">
        <v>31.372354507446289</v>
      </c>
      <c r="H6735" s="69">
        <v>0.12184476107358932</v>
      </c>
      <c r="I6735" s="69">
        <v>78.33746337890625</v>
      </c>
      <c r="J6735" s="64">
        <v>0</v>
      </c>
    </row>
    <row r="6736" spans="1:10" x14ac:dyDescent="0.25">
      <c r="A6736" s="3" t="str">
        <f t="shared" si="105"/>
        <v>SubLAPSCE NorthwestAverage Event Day (5:00pm-6:00pm)15</v>
      </c>
      <c r="B6736" t="s">
        <v>76</v>
      </c>
      <c r="C6736" t="s">
        <v>122</v>
      </c>
      <c r="D6736" t="s">
        <v>167</v>
      </c>
      <c r="E6736" t="s">
        <v>188</v>
      </c>
      <c r="F6736" s="69">
        <v>31.697616577148438</v>
      </c>
      <c r="G6736" s="69">
        <v>31.670766830444336</v>
      </c>
      <c r="H6736" s="69">
        <v>0.25465685129165649</v>
      </c>
      <c r="I6736" s="69">
        <v>79.872039794921875</v>
      </c>
      <c r="J6736" s="64">
        <v>0</v>
      </c>
    </row>
    <row r="6737" spans="1:10" x14ac:dyDescent="0.25">
      <c r="A6737" s="3" t="str">
        <f t="shared" si="105"/>
        <v>SubLAPSCE NorthwestAverage Event Day (5:00pm-6:00pm)16</v>
      </c>
      <c r="B6737" t="s">
        <v>76</v>
      </c>
      <c r="C6737" t="s">
        <v>122</v>
      </c>
      <c r="D6737" t="s">
        <v>167</v>
      </c>
      <c r="E6737" t="s">
        <v>189</v>
      </c>
      <c r="F6737" s="69">
        <v>29.991243362426758</v>
      </c>
      <c r="G6737" s="69">
        <v>30.042461395263672</v>
      </c>
      <c r="H6737" s="69">
        <v>0.30375957489013672</v>
      </c>
      <c r="I6737" s="69">
        <v>80.140052795410156</v>
      </c>
      <c r="J6737" s="64">
        <v>0</v>
      </c>
    </row>
    <row r="6738" spans="1:10" x14ac:dyDescent="0.25">
      <c r="A6738" s="3" t="str">
        <f t="shared" si="105"/>
        <v>SubLAPSCE NorthwestAverage Event Day (5:00pm-6:00pm)17</v>
      </c>
      <c r="B6738" t="s">
        <v>76</v>
      </c>
      <c r="C6738" t="s">
        <v>122</v>
      </c>
      <c r="D6738" t="s">
        <v>167</v>
      </c>
      <c r="E6738" t="s">
        <v>190</v>
      </c>
      <c r="F6738" s="69">
        <v>26.067617416381836</v>
      </c>
      <c r="G6738" s="69">
        <v>26.072046279907227</v>
      </c>
      <c r="H6738" s="69">
        <v>0.31890681385993958</v>
      </c>
      <c r="I6738" s="69">
        <v>80.354263305664063</v>
      </c>
      <c r="J6738" s="64">
        <v>0</v>
      </c>
    </row>
    <row r="6739" spans="1:10" x14ac:dyDescent="0.25">
      <c r="A6739" s="3" t="str">
        <f t="shared" si="105"/>
        <v>SubLAPSCE NorthwestAverage Event Day (5:00pm-6:00pm)18</v>
      </c>
      <c r="B6739" t="s">
        <v>76</v>
      </c>
      <c r="C6739" t="s">
        <v>122</v>
      </c>
      <c r="D6739" t="s">
        <v>167</v>
      </c>
      <c r="E6739" t="s">
        <v>191</v>
      </c>
      <c r="F6739" s="69">
        <v>21.614542007446289</v>
      </c>
      <c r="G6739" s="69">
        <v>20.28404426574707</v>
      </c>
      <c r="H6739" s="69">
        <v>0.34842467308044434</v>
      </c>
      <c r="I6739" s="69">
        <v>79.211685180664063</v>
      </c>
      <c r="J6739" s="64">
        <v>0</v>
      </c>
    </row>
    <row r="6740" spans="1:10" x14ac:dyDescent="0.25">
      <c r="A6740" s="3" t="str">
        <f t="shared" si="105"/>
        <v>SubLAPSCE NorthwestAverage Event Day (5:00pm-6:00pm)19</v>
      </c>
      <c r="B6740" t="s">
        <v>76</v>
      </c>
      <c r="C6740" t="s">
        <v>122</v>
      </c>
      <c r="D6740" t="s">
        <v>167</v>
      </c>
      <c r="E6740" t="s">
        <v>192</v>
      </c>
      <c r="F6740" s="69">
        <v>19.395160675048828</v>
      </c>
      <c r="G6740" s="69">
        <v>20.630222320556641</v>
      </c>
      <c r="H6740" s="69">
        <v>0.41721075773239136</v>
      </c>
      <c r="I6740" s="69">
        <v>76.701805114746094</v>
      </c>
      <c r="J6740" s="64">
        <v>0</v>
      </c>
    </row>
    <row r="6741" spans="1:10" x14ac:dyDescent="0.25">
      <c r="A6741" s="3" t="str">
        <f t="shared" si="105"/>
        <v>SubLAPSCE NorthwestAverage Event Day (5:00pm-6:00pm)20</v>
      </c>
      <c r="B6741" t="s">
        <v>76</v>
      </c>
      <c r="C6741" t="s">
        <v>122</v>
      </c>
      <c r="D6741" t="s">
        <v>167</v>
      </c>
      <c r="E6741" t="s">
        <v>193</v>
      </c>
      <c r="F6741" s="69">
        <v>17.524925231933594</v>
      </c>
      <c r="G6741" s="69">
        <v>18.581951141357422</v>
      </c>
      <c r="H6741" s="69">
        <v>0.40202495455741882</v>
      </c>
      <c r="I6741" s="69">
        <v>74.371261596679688</v>
      </c>
      <c r="J6741" s="64">
        <v>0</v>
      </c>
    </row>
    <row r="6742" spans="1:10" x14ac:dyDescent="0.25">
      <c r="A6742" s="3" t="str">
        <f t="shared" si="105"/>
        <v>SubLAPSCE NorthwestAverage Event Day (5:00pm-6:00pm)21</v>
      </c>
      <c r="B6742" t="s">
        <v>76</v>
      </c>
      <c r="C6742" t="s">
        <v>122</v>
      </c>
      <c r="D6742" t="s">
        <v>167</v>
      </c>
      <c r="E6742" t="s">
        <v>194</v>
      </c>
      <c r="F6742" s="69">
        <v>16.7447509765625</v>
      </c>
      <c r="G6742" s="69">
        <v>17.569431304931641</v>
      </c>
      <c r="H6742" s="69">
        <v>0.37220138311386108</v>
      </c>
      <c r="I6742" s="69">
        <v>70.293861389160156</v>
      </c>
      <c r="J6742" s="64">
        <v>0</v>
      </c>
    </row>
    <row r="6743" spans="1:10" x14ac:dyDescent="0.25">
      <c r="A6743" s="3" t="str">
        <f t="shared" si="105"/>
        <v>SubLAPSCE NorthwestAverage Event Day (5:00pm-6:00pm)22</v>
      </c>
      <c r="B6743" t="s">
        <v>76</v>
      </c>
      <c r="C6743" t="s">
        <v>122</v>
      </c>
      <c r="D6743" t="s">
        <v>167</v>
      </c>
      <c r="E6743" t="s">
        <v>195</v>
      </c>
      <c r="F6743" s="69">
        <v>15.210604667663574</v>
      </c>
      <c r="G6743" s="69">
        <v>16.039823532104492</v>
      </c>
      <c r="H6743" s="69">
        <v>0.33620736002922058</v>
      </c>
      <c r="I6743" s="69">
        <v>66.442306518554688</v>
      </c>
      <c r="J6743" s="64">
        <v>0</v>
      </c>
    </row>
    <row r="6744" spans="1:10" x14ac:dyDescent="0.25">
      <c r="A6744" s="3" t="str">
        <f t="shared" si="105"/>
        <v>SubLAPSCE NorthwestAverage Event Day (5:00pm-6:00pm)23</v>
      </c>
      <c r="B6744" t="s">
        <v>76</v>
      </c>
      <c r="C6744" t="s">
        <v>122</v>
      </c>
      <c r="D6744" t="s">
        <v>167</v>
      </c>
      <c r="E6744" t="s">
        <v>196</v>
      </c>
      <c r="F6744" s="69">
        <v>13.922410011291504</v>
      </c>
      <c r="G6744" s="69">
        <v>14.27043342590332</v>
      </c>
      <c r="H6744" s="69">
        <v>0.27516144514083862</v>
      </c>
      <c r="I6744" s="69">
        <v>64.375175476074219</v>
      </c>
      <c r="J6744" s="64">
        <v>0</v>
      </c>
    </row>
    <row r="6745" spans="1:10" x14ac:dyDescent="0.25">
      <c r="A6745" s="3" t="str">
        <f t="shared" si="105"/>
        <v>SubLAPSCE NorthwestAverage Event Day (5:00pm-6:00pm)24</v>
      </c>
      <c r="B6745" t="s">
        <v>76</v>
      </c>
      <c r="C6745" t="s">
        <v>122</v>
      </c>
      <c r="D6745" t="s">
        <v>167</v>
      </c>
      <c r="E6745" t="s">
        <v>197</v>
      </c>
      <c r="F6745" s="69">
        <v>12.778950691223145</v>
      </c>
      <c r="G6745" s="69">
        <v>12.845714569091797</v>
      </c>
      <c r="H6745" s="69">
        <v>0.2129121869802475</v>
      </c>
      <c r="I6745" s="69">
        <v>63.148914337158203</v>
      </c>
      <c r="J6745" s="64">
        <v>0</v>
      </c>
    </row>
    <row r="6746" spans="1:10" x14ac:dyDescent="0.25">
      <c r="A6746" s="3" t="str">
        <f t="shared" si="105"/>
        <v>SubLAPSCE West6/17/2021 (5:00pm-6:00pm)1</v>
      </c>
      <c r="B6746" t="s">
        <v>76</v>
      </c>
      <c r="C6746" t="s">
        <v>123</v>
      </c>
      <c r="D6746" t="s">
        <v>170</v>
      </c>
      <c r="E6746" t="s">
        <v>174</v>
      </c>
      <c r="F6746" s="69">
        <v>9.7305440902709961</v>
      </c>
      <c r="G6746" s="69">
        <v>9.8781232833862305</v>
      </c>
      <c r="H6746" s="69">
        <v>0.33474728465080261</v>
      </c>
      <c r="I6746" s="69">
        <v>66.746940612792969</v>
      </c>
      <c r="J6746" s="64">
        <v>0</v>
      </c>
    </row>
    <row r="6747" spans="1:10" x14ac:dyDescent="0.25">
      <c r="A6747" s="3" t="str">
        <f t="shared" si="105"/>
        <v>SubLAPSCE West6/17/2021 (5:00pm-6:00pm)2</v>
      </c>
      <c r="B6747" t="s">
        <v>76</v>
      </c>
      <c r="C6747" t="s">
        <v>123</v>
      </c>
      <c r="D6747" t="s">
        <v>170</v>
      </c>
      <c r="E6747" t="s">
        <v>175</v>
      </c>
      <c r="F6747" s="69">
        <v>9.4882307052612305</v>
      </c>
      <c r="G6747" s="69">
        <v>9.532109260559082</v>
      </c>
      <c r="H6747" s="69">
        <v>0.23709385097026825</v>
      </c>
      <c r="I6747" s="69">
        <v>66.312057495117188</v>
      </c>
      <c r="J6747" s="64">
        <v>0</v>
      </c>
    </row>
    <row r="6748" spans="1:10" x14ac:dyDescent="0.25">
      <c r="A6748" s="3" t="str">
        <f t="shared" si="105"/>
        <v>SubLAPSCE West6/17/2021 (5:00pm-6:00pm)3</v>
      </c>
      <c r="B6748" t="s">
        <v>76</v>
      </c>
      <c r="C6748" t="s">
        <v>123</v>
      </c>
      <c r="D6748" t="s">
        <v>170</v>
      </c>
      <c r="E6748" t="s">
        <v>176</v>
      </c>
      <c r="F6748" s="69">
        <v>9.3598976135253906</v>
      </c>
      <c r="G6748" s="69">
        <v>9.4218063354492188</v>
      </c>
      <c r="H6748" s="69">
        <v>0.25305253267288208</v>
      </c>
      <c r="I6748" s="69">
        <v>65.547561645507813</v>
      </c>
      <c r="J6748" s="64">
        <v>0</v>
      </c>
    </row>
    <row r="6749" spans="1:10" x14ac:dyDescent="0.25">
      <c r="A6749" s="3" t="str">
        <f t="shared" si="105"/>
        <v>SubLAPSCE West6/17/2021 (5:00pm-6:00pm)4</v>
      </c>
      <c r="B6749" t="s">
        <v>76</v>
      </c>
      <c r="C6749" t="s">
        <v>123</v>
      </c>
      <c r="D6749" t="s">
        <v>170</v>
      </c>
      <c r="E6749" t="s">
        <v>177</v>
      </c>
      <c r="F6749" s="69">
        <v>9.3311195373535156</v>
      </c>
      <c r="G6749" s="69">
        <v>9.4666166305541992</v>
      </c>
      <c r="H6749" s="69">
        <v>0.28811043500900269</v>
      </c>
      <c r="I6749" s="69">
        <v>65.176033020019531</v>
      </c>
      <c r="J6749" s="64">
        <v>0</v>
      </c>
    </row>
    <row r="6750" spans="1:10" x14ac:dyDescent="0.25">
      <c r="A6750" s="3" t="str">
        <f t="shared" si="105"/>
        <v>SubLAPSCE West6/17/2021 (5:00pm-6:00pm)5</v>
      </c>
      <c r="B6750" t="s">
        <v>76</v>
      </c>
      <c r="C6750" t="s">
        <v>123</v>
      </c>
      <c r="D6750" t="s">
        <v>170</v>
      </c>
      <c r="E6750" t="s">
        <v>178</v>
      </c>
      <c r="F6750" s="69">
        <v>10.305479049682617</v>
      </c>
      <c r="G6750" s="69">
        <v>10.133011817932129</v>
      </c>
      <c r="H6750" s="69">
        <v>0.24475091695785522</v>
      </c>
      <c r="I6750" s="69">
        <v>64.826347351074219</v>
      </c>
      <c r="J6750" s="64">
        <v>0</v>
      </c>
    </row>
    <row r="6751" spans="1:10" x14ac:dyDescent="0.25">
      <c r="A6751" s="3" t="str">
        <f t="shared" si="105"/>
        <v>SubLAPSCE West6/17/2021 (5:00pm-6:00pm)6</v>
      </c>
      <c r="B6751" t="s">
        <v>76</v>
      </c>
      <c r="C6751" t="s">
        <v>123</v>
      </c>
      <c r="D6751" t="s">
        <v>170</v>
      </c>
      <c r="E6751" t="s">
        <v>179</v>
      </c>
      <c r="F6751" s="69">
        <v>11.207484245300293</v>
      </c>
      <c r="G6751" s="69">
        <v>11.544290542602539</v>
      </c>
      <c r="H6751" s="69">
        <v>0.34526592493057251</v>
      </c>
      <c r="I6751" s="69">
        <v>64.613845825195313</v>
      </c>
      <c r="J6751" s="64">
        <v>0</v>
      </c>
    </row>
    <row r="6752" spans="1:10" x14ac:dyDescent="0.25">
      <c r="A6752" s="3" t="str">
        <f t="shared" si="105"/>
        <v>SubLAPSCE West6/17/2021 (5:00pm-6:00pm)7</v>
      </c>
      <c r="B6752" t="s">
        <v>76</v>
      </c>
      <c r="C6752" t="s">
        <v>123</v>
      </c>
      <c r="D6752" t="s">
        <v>170</v>
      </c>
      <c r="E6752" t="s">
        <v>180</v>
      </c>
      <c r="F6752" s="69">
        <v>13.727727890014648</v>
      </c>
      <c r="G6752" s="69">
        <v>13.479556083679199</v>
      </c>
      <c r="H6752" s="69">
        <v>0.46676567196846008</v>
      </c>
      <c r="I6752" s="69">
        <v>64.228713989257813</v>
      </c>
      <c r="J6752" s="64">
        <v>0</v>
      </c>
    </row>
    <row r="6753" spans="1:10" x14ac:dyDescent="0.25">
      <c r="A6753" s="3" t="str">
        <f t="shared" si="105"/>
        <v>SubLAPSCE West6/17/2021 (5:00pm-6:00pm)8</v>
      </c>
      <c r="B6753" t="s">
        <v>76</v>
      </c>
      <c r="C6753" t="s">
        <v>123</v>
      </c>
      <c r="D6753" t="s">
        <v>170</v>
      </c>
      <c r="E6753" t="s">
        <v>181</v>
      </c>
      <c r="F6753" s="69">
        <v>16.65283203125</v>
      </c>
      <c r="G6753" s="69">
        <v>16.786882400512695</v>
      </c>
      <c r="H6753" s="69">
        <v>0.44505828619003296</v>
      </c>
      <c r="I6753" s="69">
        <v>64.823265075683594</v>
      </c>
      <c r="J6753" s="64">
        <v>0</v>
      </c>
    </row>
    <row r="6754" spans="1:10" x14ac:dyDescent="0.25">
      <c r="A6754" s="3" t="str">
        <f t="shared" si="105"/>
        <v>SubLAPSCE West6/17/2021 (5:00pm-6:00pm)9</v>
      </c>
      <c r="B6754" t="s">
        <v>76</v>
      </c>
      <c r="C6754" t="s">
        <v>123</v>
      </c>
      <c r="D6754" t="s">
        <v>170</v>
      </c>
      <c r="E6754" t="s">
        <v>182</v>
      </c>
      <c r="F6754" s="69">
        <v>19.994209289550781</v>
      </c>
      <c r="G6754" s="69">
        <v>19.832187652587891</v>
      </c>
      <c r="H6754" s="69">
        <v>0.59887516498565674</v>
      </c>
      <c r="I6754" s="69">
        <v>67.710006713867188</v>
      </c>
      <c r="J6754" s="64">
        <v>0</v>
      </c>
    </row>
    <row r="6755" spans="1:10" x14ac:dyDescent="0.25">
      <c r="A6755" s="3" t="str">
        <f t="shared" si="105"/>
        <v>SubLAPSCE West6/17/2021 (5:00pm-6:00pm)10</v>
      </c>
      <c r="B6755" t="s">
        <v>76</v>
      </c>
      <c r="C6755" t="s">
        <v>123</v>
      </c>
      <c r="D6755" t="s">
        <v>170</v>
      </c>
      <c r="E6755" t="s">
        <v>183</v>
      </c>
      <c r="F6755" s="69">
        <v>20.39851188659668</v>
      </c>
      <c r="G6755" s="69">
        <v>20.349153518676758</v>
      </c>
      <c r="H6755" s="69">
        <v>0.59803241491317749</v>
      </c>
      <c r="I6755" s="69">
        <v>69.080589294433594</v>
      </c>
      <c r="J6755" s="64">
        <v>0</v>
      </c>
    </row>
    <row r="6756" spans="1:10" x14ac:dyDescent="0.25">
      <c r="A6756" s="3" t="str">
        <f t="shared" si="105"/>
        <v>SubLAPSCE West6/17/2021 (5:00pm-6:00pm)11</v>
      </c>
      <c r="B6756" t="s">
        <v>76</v>
      </c>
      <c r="C6756" t="s">
        <v>123</v>
      </c>
      <c r="D6756" t="s">
        <v>170</v>
      </c>
      <c r="E6756" t="s">
        <v>184</v>
      </c>
      <c r="F6756" s="69">
        <v>20.587930679321289</v>
      </c>
      <c r="G6756" s="69">
        <v>19.943454742431641</v>
      </c>
      <c r="H6756" s="69">
        <v>0.57751929759979248</v>
      </c>
      <c r="I6756" s="69">
        <v>68.673744201660156</v>
      </c>
      <c r="J6756" s="64">
        <v>0</v>
      </c>
    </row>
    <row r="6757" spans="1:10" x14ac:dyDescent="0.25">
      <c r="A6757" s="3" t="str">
        <f t="shared" si="105"/>
        <v>SubLAPSCE West6/17/2021 (5:00pm-6:00pm)12</v>
      </c>
      <c r="B6757" t="s">
        <v>76</v>
      </c>
      <c r="C6757" t="s">
        <v>123</v>
      </c>
      <c r="D6757" t="s">
        <v>170</v>
      </c>
      <c r="E6757" t="s">
        <v>185</v>
      </c>
      <c r="F6757" s="69">
        <v>20.723031997680664</v>
      </c>
      <c r="G6757" s="69">
        <v>20.77375602722168</v>
      </c>
      <c r="H6757" s="69">
        <v>0.58235955238342285</v>
      </c>
      <c r="I6757" s="69">
        <v>72.443534851074219</v>
      </c>
      <c r="J6757" s="64">
        <v>0</v>
      </c>
    </row>
    <row r="6758" spans="1:10" x14ac:dyDescent="0.25">
      <c r="A6758" s="3" t="str">
        <f t="shared" si="105"/>
        <v>SubLAPSCE West6/17/2021 (5:00pm-6:00pm)13</v>
      </c>
      <c r="B6758" t="s">
        <v>76</v>
      </c>
      <c r="C6758" t="s">
        <v>123</v>
      </c>
      <c r="D6758" t="s">
        <v>170</v>
      </c>
      <c r="E6758" t="s">
        <v>186</v>
      </c>
      <c r="F6758" s="69">
        <v>20.833099365234375</v>
      </c>
      <c r="G6758" s="69">
        <v>21.172327041625977</v>
      </c>
      <c r="H6758" s="69">
        <v>0.53360480070114136</v>
      </c>
      <c r="I6758" s="69">
        <v>76.421302795410156</v>
      </c>
      <c r="J6758" s="64">
        <v>0</v>
      </c>
    </row>
    <row r="6759" spans="1:10" x14ac:dyDescent="0.25">
      <c r="A6759" s="3" t="str">
        <f t="shared" si="105"/>
        <v>SubLAPSCE West6/17/2021 (5:00pm-6:00pm)14</v>
      </c>
      <c r="B6759" t="s">
        <v>76</v>
      </c>
      <c r="C6759" t="s">
        <v>123</v>
      </c>
      <c r="D6759" t="s">
        <v>170</v>
      </c>
      <c r="E6759" t="s">
        <v>187</v>
      </c>
      <c r="F6759" s="69">
        <v>20.882089614868164</v>
      </c>
      <c r="G6759" s="69">
        <v>21.148212432861328</v>
      </c>
      <c r="H6759" s="69">
        <v>0.50289809703826904</v>
      </c>
      <c r="I6759" s="69">
        <v>77.130287170410156</v>
      </c>
      <c r="J6759" s="64">
        <v>0</v>
      </c>
    </row>
    <row r="6760" spans="1:10" x14ac:dyDescent="0.25">
      <c r="A6760" s="3" t="str">
        <f t="shared" si="105"/>
        <v>SubLAPSCE West6/17/2021 (5:00pm-6:00pm)15</v>
      </c>
      <c r="B6760" t="s">
        <v>76</v>
      </c>
      <c r="C6760" t="s">
        <v>123</v>
      </c>
      <c r="D6760" t="s">
        <v>170</v>
      </c>
      <c r="E6760" t="s">
        <v>188</v>
      </c>
      <c r="F6760" s="69">
        <v>19.98774528503418</v>
      </c>
      <c r="G6760" s="69">
        <v>20.078271865844727</v>
      </c>
      <c r="H6760" s="69">
        <v>0.35269385576248169</v>
      </c>
      <c r="I6760" s="69">
        <v>76.659934997558594</v>
      </c>
      <c r="J6760" s="64">
        <v>0</v>
      </c>
    </row>
    <row r="6761" spans="1:10" x14ac:dyDescent="0.25">
      <c r="A6761" s="3" t="str">
        <f t="shared" si="105"/>
        <v>SubLAPSCE West6/17/2021 (5:00pm-6:00pm)16</v>
      </c>
      <c r="B6761" t="s">
        <v>76</v>
      </c>
      <c r="C6761" t="s">
        <v>123</v>
      </c>
      <c r="D6761" t="s">
        <v>170</v>
      </c>
      <c r="E6761" t="s">
        <v>189</v>
      </c>
      <c r="F6761" s="69">
        <v>18.715869903564453</v>
      </c>
      <c r="G6761" s="69">
        <v>18.625341415405273</v>
      </c>
      <c r="H6761" s="69">
        <v>0.35269388556480408</v>
      </c>
      <c r="I6761" s="69">
        <v>75.083328247070313</v>
      </c>
      <c r="J6761" s="64">
        <v>0</v>
      </c>
    </row>
    <row r="6762" spans="1:10" x14ac:dyDescent="0.25">
      <c r="A6762" s="3" t="str">
        <f t="shared" si="105"/>
        <v>SubLAPSCE West6/17/2021 (5:00pm-6:00pm)17</v>
      </c>
      <c r="B6762" t="s">
        <v>76</v>
      </c>
      <c r="C6762" t="s">
        <v>123</v>
      </c>
      <c r="D6762" t="s">
        <v>170</v>
      </c>
      <c r="E6762" t="s">
        <v>190</v>
      </c>
      <c r="F6762" s="69">
        <v>16.581306457519531</v>
      </c>
      <c r="G6762" s="69">
        <v>16.306116104125977</v>
      </c>
      <c r="H6762" s="69">
        <v>0.47380226850509644</v>
      </c>
      <c r="I6762" s="69">
        <v>75.810806274414063</v>
      </c>
      <c r="J6762" s="64">
        <v>0</v>
      </c>
    </row>
    <row r="6763" spans="1:10" x14ac:dyDescent="0.25">
      <c r="A6763" s="3" t="str">
        <f t="shared" si="105"/>
        <v>SubLAPSCE West6/17/2021 (5:00pm-6:00pm)18</v>
      </c>
      <c r="B6763" t="s">
        <v>76</v>
      </c>
      <c r="C6763" t="s">
        <v>123</v>
      </c>
      <c r="D6763" t="s">
        <v>170</v>
      </c>
      <c r="E6763" t="s">
        <v>191</v>
      </c>
      <c r="F6763" s="69">
        <v>14.678512573242188</v>
      </c>
      <c r="G6763" s="69">
        <v>14.082736015319824</v>
      </c>
      <c r="H6763" s="69">
        <v>0.45582315325737</v>
      </c>
      <c r="I6763" s="69">
        <v>75.3388671875</v>
      </c>
      <c r="J6763" s="64">
        <v>0</v>
      </c>
    </row>
    <row r="6764" spans="1:10" x14ac:dyDescent="0.25">
      <c r="A6764" s="3" t="str">
        <f t="shared" si="105"/>
        <v>SubLAPSCE West6/17/2021 (5:00pm-6:00pm)19</v>
      </c>
      <c r="B6764" t="s">
        <v>76</v>
      </c>
      <c r="C6764" t="s">
        <v>123</v>
      </c>
      <c r="D6764" t="s">
        <v>170</v>
      </c>
      <c r="E6764" t="s">
        <v>192</v>
      </c>
      <c r="F6764" s="69">
        <v>14.019859313964844</v>
      </c>
      <c r="G6764" s="69">
        <v>13.822288513183594</v>
      </c>
      <c r="H6764" s="69">
        <v>0.37866249680519104</v>
      </c>
      <c r="I6764" s="69">
        <v>74.024398803710938</v>
      </c>
      <c r="J6764" s="64">
        <v>0</v>
      </c>
    </row>
    <row r="6765" spans="1:10" x14ac:dyDescent="0.25">
      <c r="A6765" s="3" t="str">
        <f t="shared" si="105"/>
        <v>SubLAPSCE West6/17/2021 (5:00pm-6:00pm)20</v>
      </c>
      <c r="B6765" t="s">
        <v>76</v>
      </c>
      <c r="C6765" t="s">
        <v>123</v>
      </c>
      <c r="D6765" t="s">
        <v>170</v>
      </c>
      <c r="E6765" t="s">
        <v>193</v>
      </c>
      <c r="F6765" s="69">
        <v>13.671754837036133</v>
      </c>
      <c r="G6765" s="69">
        <v>13.351380348205566</v>
      </c>
      <c r="H6765" s="69">
        <v>0.3593086302280426</v>
      </c>
      <c r="I6765" s="69">
        <v>71.222381591796875</v>
      </c>
      <c r="J6765" s="64">
        <v>0</v>
      </c>
    </row>
    <row r="6766" spans="1:10" x14ac:dyDescent="0.25">
      <c r="A6766" s="3" t="str">
        <f t="shared" si="105"/>
        <v>SubLAPSCE West6/17/2021 (5:00pm-6:00pm)21</v>
      </c>
      <c r="B6766" t="s">
        <v>76</v>
      </c>
      <c r="C6766" t="s">
        <v>123</v>
      </c>
      <c r="D6766" t="s">
        <v>170</v>
      </c>
      <c r="E6766" t="s">
        <v>194</v>
      </c>
      <c r="F6766" s="69">
        <v>13.460715293884277</v>
      </c>
      <c r="G6766" s="69">
        <v>13.249756813049316</v>
      </c>
      <c r="H6766" s="69">
        <v>0.34337660670280457</v>
      </c>
      <c r="I6766" s="69">
        <v>68.382369995117188</v>
      </c>
      <c r="J6766" s="64">
        <v>0</v>
      </c>
    </row>
    <row r="6767" spans="1:10" x14ac:dyDescent="0.25">
      <c r="A6767" s="3" t="str">
        <f t="shared" si="105"/>
        <v>SubLAPSCE West6/17/2021 (5:00pm-6:00pm)22</v>
      </c>
      <c r="B6767" t="s">
        <v>76</v>
      </c>
      <c r="C6767" t="s">
        <v>123</v>
      </c>
      <c r="D6767" t="s">
        <v>170</v>
      </c>
      <c r="E6767" t="s">
        <v>195</v>
      </c>
      <c r="F6767" s="69">
        <v>12.826192855834961</v>
      </c>
      <c r="G6767" s="69">
        <v>12.251433372497559</v>
      </c>
      <c r="H6767" s="69">
        <v>0.32273757457733154</v>
      </c>
      <c r="I6767" s="69">
        <v>66.695045471191406</v>
      </c>
      <c r="J6767" s="64">
        <v>0</v>
      </c>
    </row>
    <row r="6768" spans="1:10" x14ac:dyDescent="0.25">
      <c r="A6768" s="3" t="str">
        <f t="shared" si="105"/>
        <v>SubLAPSCE West6/17/2021 (5:00pm-6:00pm)23</v>
      </c>
      <c r="B6768" t="s">
        <v>76</v>
      </c>
      <c r="C6768" t="s">
        <v>123</v>
      </c>
      <c r="D6768" t="s">
        <v>170</v>
      </c>
      <c r="E6768" t="s">
        <v>196</v>
      </c>
      <c r="F6768" s="69">
        <v>11.468813896179199</v>
      </c>
      <c r="G6768" s="69">
        <v>11.187459945678711</v>
      </c>
      <c r="H6768" s="69">
        <v>0.27765798568725586</v>
      </c>
      <c r="I6768" s="69">
        <v>65.900466918945313</v>
      </c>
      <c r="J6768" s="64">
        <v>0</v>
      </c>
    </row>
    <row r="6769" spans="1:10" x14ac:dyDescent="0.25">
      <c r="A6769" s="3" t="str">
        <f t="shared" si="105"/>
        <v>SubLAPSCE West6/17/2021 (5:00pm-6:00pm)24</v>
      </c>
      <c r="B6769" t="s">
        <v>76</v>
      </c>
      <c r="C6769" t="s">
        <v>123</v>
      </c>
      <c r="D6769" t="s">
        <v>170</v>
      </c>
      <c r="E6769" t="s">
        <v>197</v>
      </c>
      <c r="F6769" s="69">
        <v>10.634535789489746</v>
      </c>
      <c r="G6769" s="69">
        <v>10.341159820556641</v>
      </c>
      <c r="H6769" s="69">
        <v>0.32838541269302368</v>
      </c>
      <c r="I6769" s="69">
        <v>65.579299926757813</v>
      </c>
      <c r="J6769" s="64">
        <v>0</v>
      </c>
    </row>
    <row r="6770" spans="1:10" x14ac:dyDescent="0.25">
      <c r="A6770" s="3" t="str">
        <f t="shared" si="105"/>
        <v>SubLAPSCE West7/9/2021 (5:50pm-8:55pm)1</v>
      </c>
      <c r="B6770" t="s">
        <v>76</v>
      </c>
      <c r="C6770" t="s">
        <v>123</v>
      </c>
      <c r="D6770" t="s">
        <v>171</v>
      </c>
      <c r="E6770" t="s">
        <v>174</v>
      </c>
      <c r="F6770" s="69">
        <v>10.283848762512207</v>
      </c>
      <c r="G6770" s="69">
        <v>10.097735404968262</v>
      </c>
      <c r="H6770" s="69">
        <v>0.1583172082901001</v>
      </c>
      <c r="I6770" s="69">
        <v>69.702812194824219</v>
      </c>
      <c r="J6770" s="64">
        <v>0</v>
      </c>
    </row>
    <row r="6771" spans="1:10" x14ac:dyDescent="0.25">
      <c r="A6771" s="3" t="str">
        <f t="shared" si="105"/>
        <v>SubLAPSCE West7/9/2021 (5:50pm-8:55pm)2</v>
      </c>
      <c r="B6771" t="s">
        <v>76</v>
      </c>
      <c r="C6771" t="s">
        <v>123</v>
      </c>
      <c r="D6771" t="s">
        <v>171</v>
      </c>
      <c r="E6771" t="s">
        <v>175</v>
      </c>
      <c r="F6771" s="69">
        <v>10.036022186279297</v>
      </c>
      <c r="G6771" s="69">
        <v>9.7395143508911133</v>
      </c>
      <c r="H6771" s="69">
        <v>0.15963247418403625</v>
      </c>
      <c r="I6771" s="69">
        <v>69.485298156738281</v>
      </c>
      <c r="J6771" s="64">
        <v>0</v>
      </c>
    </row>
    <row r="6772" spans="1:10" x14ac:dyDescent="0.25">
      <c r="A6772" s="3" t="str">
        <f t="shared" si="105"/>
        <v>SubLAPSCE West7/9/2021 (5:50pm-8:55pm)3</v>
      </c>
      <c r="B6772" t="s">
        <v>76</v>
      </c>
      <c r="C6772" t="s">
        <v>123</v>
      </c>
      <c r="D6772" t="s">
        <v>171</v>
      </c>
      <c r="E6772" t="s">
        <v>176</v>
      </c>
      <c r="F6772" s="69">
        <v>9.8216209411621094</v>
      </c>
      <c r="G6772" s="69">
        <v>9.6642894744873047</v>
      </c>
      <c r="H6772" s="69">
        <v>0.15649428963661194</v>
      </c>
      <c r="I6772" s="69">
        <v>69.435005187988281</v>
      </c>
      <c r="J6772" s="64">
        <v>0</v>
      </c>
    </row>
    <row r="6773" spans="1:10" x14ac:dyDescent="0.25">
      <c r="A6773" s="3" t="str">
        <f t="shared" si="105"/>
        <v>SubLAPSCE West7/9/2021 (5:50pm-8:55pm)4</v>
      </c>
      <c r="B6773" t="s">
        <v>76</v>
      </c>
      <c r="C6773" t="s">
        <v>123</v>
      </c>
      <c r="D6773" t="s">
        <v>171</v>
      </c>
      <c r="E6773" t="s">
        <v>177</v>
      </c>
      <c r="F6773" s="69">
        <v>9.9730987548828125</v>
      </c>
      <c r="G6773" s="69">
        <v>9.661961555480957</v>
      </c>
      <c r="H6773" s="69">
        <v>0.15912646055221558</v>
      </c>
      <c r="I6773" s="69">
        <v>68.833663940429688</v>
      </c>
      <c r="J6773" s="64">
        <v>0</v>
      </c>
    </row>
    <row r="6774" spans="1:10" x14ac:dyDescent="0.25">
      <c r="A6774" s="3" t="str">
        <f t="shared" si="105"/>
        <v>SubLAPSCE West7/9/2021 (5:50pm-8:55pm)5</v>
      </c>
      <c r="B6774" t="s">
        <v>76</v>
      </c>
      <c r="C6774" t="s">
        <v>123</v>
      </c>
      <c r="D6774" t="s">
        <v>171</v>
      </c>
      <c r="E6774" t="s">
        <v>178</v>
      </c>
      <c r="F6774" s="69">
        <v>10.50319766998291</v>
      </c>
      <c r="G6774" s="69">
        <v>10.243911743164063</v>
      </c>
      <c r="H6774" s="69">
        <v>0.17214576900005341</v>
      </c>
      <c r="I6774" s="69">
        <v>68.446403503417969</v>
      </c>
      <c r="J6774" s="64">
        <v>0</v>
      </c>
    </row>
    <row r="6775" spans="1:10" x14ac:dyDescent="0.25">
      <c r="A6775" s="3" t="str">
        <f t="shared" si="105"/>
        <v>SubLAPSCE West7/9/2021 (5:50pm-8:55pm)6</v>
      </c>
      <c r="B6775" t="s">
        <v>76</v>
      </c>
      <c r="C6775" t="s">
        <v>123</v>
      </c>
      <c r="D6775" t="s">
        <v>171</v>
      </c>
      <c r="E6775" t="s">
        <v>179</v>
      </c>
      <c r="F6775" s="69">
        <v>12.111515998840332</v>
      </c>
      <c r="G6775" s="69">
        <v>11.657371520996094</v>
      </c>
      <c r="H6775" s="69">
        <v>0.2149842381477356</v>
      </c>
      <c r="I6775" s="69">
        <v>68.608100891113281</v>
      </c>
      <c r="J6775" s="64">
        <v>0</v>
      </c>
    </row>
    <row r="6776" spans="1:10" x14ac:dyDescent="0.25">
      <c r="A6776" s="3" t="str">
        <f t="shared" si="105"/>
        <v>SubLAPSCE West7/9/2021 (5:50pm-8:55pm)7</v>
      </c>
      <c r="B6776" t="s">
        <v>76</v>
      </c>
      <c r="C6776" t="s">
        <v>123</v>
      </c>
      <c r="D6776" t="s">
        <v>171</v>
      </c>
      <c r="E6776" t="s">
        <v>180</v>
      </c>
      <c r="F6776" s="69">
        <v>14.344390869140625</v>
      </c>
      <c r="G6776" s="69">
        <v>14.093017578125</v>
      </c>
      <c r="H6776" s="69">
        <v>0.36588263511657715</v>
      </c>
      <c r="I6776" s="69">
        <v>68.260238647460938</v>
      </c>
      <c r="J6776" s="64">
        <v>0</v>
      </c>
    </row>
    <row r="6777" spans="1:10" x14ac:dyDescent="0.25">
      <c r="A6777" s="3" t="str">
        <f t="shared" si="105"/>
        <v>SubLAPSCE West7/9/2021 (5:50pm-8:55pm)8</v>
      </c>
      <c r="B6777" t="s">
        <v>76</v>
      </c>
      <c r="C6777" t="s">
        <v>123</v>
      </c>
      <c r="D6777" t="s">
        <v>171</v>
      </c>
      <c r="E6777" t="s">
        <v>181</v>
      </c>
      <c r="F6777" s="69">
        <v>16.82594108581543</v>
      </c>
      <c r="G6777" s="69">
        <v>16.993825912475586</v>
      </c>
      <c r="H6777" s="69">
        <v>0.48238286375999451</v>
      </c>
      <c r="I6777" s="69">
        <v>68.508491516113281</v>
      </c>
      <c r="J6777" s="64">
        <v>0</v>
      </c>
    </row>
    <row r="6778" spans="1:10" x14ac:dyDescent="0.25">
      <c r="A6778" s="3" t="str">
        <f t="shared" si="105"/>
        <v>SubLAPSCE West7/9/2021 (5:50pm-8:55pm)9</v>
      </c>
      <c r="B6778" t="s">
        <v>76</v>
      </c>
      <c r="C6778" t="s">
        <v>123</v>
      </c>
      <c r="D6778" t="s">
        <v>171</v>
      </c>
      <c r="E6778" t="s">
        <v>182</v>
      </c>
      <c r="F6778" s="69">
        <v>19.195028305053711</v>
      </c>
      <c r="G6778" s="69">
        <v>19.103935241699219</v>
      </c>
      <c r="H6778" s="69">
        <v>0.42757922410964966</v>
      </c>
      <c r="I6778" s="69">
        <v>70.770240783691406</v>
      </c>
      <c r="J6778" s="64">
        <v>0</v>
      </c>
    </row>
    <row r="6779" spans="1:10" x14ac:dyDescent="0.25">
      <c r="A6779" s="3" t="str">
        <f t="shared" si="105"/>
        <v>SubLAPSCE West7/9/2021 (5:50pm-8:55pm)10</v>
      </c>
      <c r="B6779" t="s">
        <v>76</v>
      </c>
      <c r="C6779" t="s">
        <v>123</v>
      </c>
      <c r="D6779" t="s">
        <v>171</v>
      </c>
      <c r="E6779" t="s">
        <v>183</v>
      </c>
      <c r="F6779" s="69">
        <v>20.82670783996582</v>
      </c>
      <c r="G6779" s="69">
        <v>20.430866241455078</v>
      </c>
      <c r="H6779" s="69">
        <v>0.47436472773551941</v>
      </c>
      <c r="I6779" s="69">
        <v>74.538162231445313</v>
      </c>
      <c r="J6779" s="64">
        <v>0</v>
      </c>
    </row>
    <row r="6780" spans="1:10" x14ac:dyDescent="0.25">
      <c r="A6780" s="3" t="str">
        <f t="shared" si="105"/>
        <v>SubLAPSCE West7/9/2021 (5:50pm-8:55pm)11</v>
      </c>
      <c r="B6780" t="s">
        <v>76</v>
      </c>
      <c r="C6780" t="s">
        <v>123</v>
      </c>
      <c r="D6780" t="s">
        <v>171</v>
      </c>
      <c r="E6780" t="s">
        <v>184</v>
      </c>
      <c r="F6780" s="69">
        <v>21.549480438232422</v>
      </c>
      <c r="G6780" s="69">
        <v>21.414306640625</v>
      </c>
      <c r="H6780" s="69">
        <v>0.49513599276542664</v>
      </c>
      <c r="I6780" s="69">
        <v>78.779930114746094</v>
      </c>
      <c r="J6780" s="64">
        <v>0</v>
      </c>
    </row>
    <row r="6781" spans="1:10" x14ac:dyDescent="0.25">
      <c r="A6781" s="3" t="str">
        <f t="shared" si="105"/>
        <v>SubLAPSCE West7/9/2021 (5:50pm-8:55pm)12</v>
      </c>
      <c r="B6781" t="s">
        <v>76</v>
      </c>
      <c r="C6781" t="s">
        <v>123</v>
      </c>
      <c r="D6781" t="s">
        <v>171</v>
      </c>
      <c r="E6781" t="s">
        <v>185</v>
      </c>
      <c r="F6781" s="69">
        <v>21.935487747192383</v>
      </c>
      <c r="G6781" s="69">
        <v>21.930608749389648</v>
      </c>
      <c r="H6781" s="69">
        <v>0.52019792795181274</v>
      </c>
      <c r="I6781" s="69">
        <v>80.761787414550781</v>
      </c>
      <c r="J6781" s="64">
        <v>0</v>
      </c>
    </row>
    <row r="6782" spans="1:10" x14ac:dyDescent="0.25">
      <c r="A6782" s="3" t="str">
        <f t="shared" si="105"/>
        <v>SubLAPSCE West7/9/2021 (5:50pm-8:55pm)13</v>
      </c>
      <c r="B6782" t="s">
        <v>76</v>
      </c>
      <c r="C6782" t="s">
        <v>123</v>
      </c>
      <c r="D6782" t="s">
        <v>171</v>
      </c>
      <c r="E6782" t="s">
        <v>186</v>
      </c>
      <c r="F6782" s="69">
        <v>21.906150817871094</v>
      </c>
      <c r="G6782" s="69">
        <v>21.792022705078125</v>
      </c>
      <c r="H6782" s="69">
        <v>0.46647566556930542</v>
      </c>
      <c r="I6782" s="69">
        <v>81.866127014160156</v>
      </c>
      <c r="J6782" s="64">
        <v>0</v>
      </c>
    </row>
    <row r="6783" spans="1:10" x14ac:dyDescent="0.25">
      <c r="A6783" s="3" t="str">
        <f t="shared" si="105"/>
        <v>SubLAPSCE West7/9/2021 (5:50pm-8:55pm)14</v>
      </c>
      <c r="B6783" t="s">
        <v>76</v>
      </c>
      <c r="C6783" t="s">
        <v>123</v>
      </c>
      <c r="D6783" t="s">
        <v>171</v>
      </c>
      <c r="E6783" t="s">
        <v>187</v>
      </c>
      <c r="F6783" s="69">
        <v>21.827028274536133</v>
      </c>
      <c r="G6783" s="69">
        <v>21.504482269287109</v>
      </c>
      <c r="H6783" s="69">
        <v>0.36212331056594849</v>
      </c>
      <c r="I6783" s="69">
        <v>83.329360961914063</v>
      </c>
      <c r="J6783" s="64">
        <v>0</v>
      </c>
    </row>
    <row r="6784" spans="1:10" x14ac:dyDescent="0.25">
      <c r="A6784" s="3" t="str">
        <f t="shared" si="105"/>
        <v>SubLAPSCE West7/9/2021 (5:50pm-8:55pm)15</v>
      </c>
      <c r="B6784" t="s">
        <v>76</v>
      </c>
      <c r="C6784" t="s">
        <v>123</v>
      </c>
      <c r="D6784" t="s">
        <v>171</v>
      </c>
      <c r="E6784" t="s">
        <v>188</v>
      </c>
      <c r="F6784" s="69">
        <v>20.579988479614258</v>
      </c>
      <c r="G6784" s="69">
        <v>20.67985725402832</v>
      </c>
      <c r="H6784" s="69">
        <v>0.14347392320632935</v>
      </c>
      <c r="I6784" s="69">
        <v>83.522476196289063</v>
      </c>
      <c r="J6784" s="64">
        <v>0</v>
      </c>
    </row>
    <row r="6785" spans="1:10" x14ac:dyDescent="0.25">
      <c r="A6785" s="3" t="str">
        <f t="shared" si="105"/>
        <v>SubLAPSCE West7/9/2021 (5:50pm-8:55pm)16</v>
      </c>
      <c r="B6785" t="s">
        <v>76</v>
      </c>
      <c r="C6785" t="s">
        <v>123</v>
      </c>
      <c r="D6785" t="s">
        <v>171</v>
      </c>
      <c r="E6785" t="s">
        <v>189</v>
      </c>
      <c r="F6785" s="69">
        <v>19.366781234741211</v>
      </c>
      <c r="G6785" s="69">
        <v>19.266912460327148</v>
      </c>
      <c r="H6785" s="69">
        <v>0.14347392320632935</v>
      </c>
      <c r="I6785" s="69">
        <v>83.482650756835938</v>
      </c>
      <c r="J6785" s="64">
        <v>0</v>
      </c>
    </row>
    <row r="6786" spans="1:10" x14ac:dyDescent="0.25">
      <c r="A6786" s="3" t="str">
        <f t="shared" si="105"/>
        <v>SubLAPSCE West7/9/2021 (5:50pm-8:55pm)17</v>
      </c>
      <c r="B6786" t="s">
        <v>76</v>
      </c>
      <c r="C6786" t="s">
        <v>123</v>
      </c>
      <c r="D6786" t="s">
        <v>171</v>
      </c>
      <c r="E6786" t="s">
        <v>190</v>
      </c>
      <c r="F6786" s="69">
        <v>16.937665939331055</v>
      </c>
      <c r="G6786" s="69">
        <v>16.738515853881836</v>
      </c>
      <c r="H6786" s="69">
        <v>0.23611696064472198</v>
      </c>
      <c r="I6786" s="69">
        <v>84.217277526855469</v>
      </c>
      <c r="J6786" s="64">
        <v>0</v>
      </c>
    </row>
    <row r="6787" spans="1:10" x14ac:dyDescent="0.25">
      <c r="A6787" s="3" t="str">
        <f t="shared" ref="A6787:A6850" si="106">B6787&amp;C6787&amp;D6787&amp;E6787</f>
        <v>SubLAPSCE West7/9/2021 (5:50pm-8:55pm)18</v>
      </c>
      <c r="B6787" t="s">
        <v>76</v>
      </c>
      <c r="C6787" t="s">
        <v>123</v>
      </c>
      <c r="D6787" t="s">
        <v>171</v>
      </c>
      <c r="E6787" t="s">
        <v>191</v>
      </c>
      <c r="F6787" s="69">
        <v>15.443099975585938</v>
      </c>
      <c r="G6787" s="69">
        <v>15.128170013427734</v>
      </c>
      <c r="H6787" s="69">
        <v>0.29740962386131287</v>
      </c>
      <c r="I6787" s="69">
        <v>83.668746948242188</v>
      </c>
      <c r="J6787" s="64">
        <v>0</v>
      </c>
    </row>
    <row r="6788" spans="1:10" x14ac:dyDescent="0.25">
      <c r="A6788" s="3" t="str">
        <f t="shared" si="106"/>
        <v>SubLAPSCE West7/9/2021 (5:50pm-8:55pm)19</v>
      </c>
      <c r="B6788" t="s">
        <v>76</v>
      </c>
      <c r="C6788" t="s">
        <v>123</v>
      </c>
      <c r="D6788" t="s">
        <v>171</v>
      </c>
      <c r="E6788" t="s">
        <v>192</v>
      </c>
      <c r="F6788" s="69">
        <v>14.430229187011719</v>
      </c>
      <c r="G6788" s="69">
        <v>13.500730514526367</v>
      </c>
      <c r="H6788" s="69">
        <v>0.27789983153343201</v>
      </c>
      <c r="I6788" s="69">
        <v>82.720657348632813</v>
      </c>
      <c r="J6788" s="64">
        <v>0</v>
      </c>
    </row>
    <row r="6789" spans="1:10" x14ac:dyDescent="0.25">
      <c r="A6789" s="3" t="str">
        <f t="shared" si="106"/>
        <v>SubLAPSCE West7/9/2021 (5:50pm-8:55pm)20</v>
      </c>
      <c r="B6789" t="s">
        <v>76</v>
      </c>
      <c r="C6789" t="s">
        <v>123</v>
      </c>
      <c r="D6789" t="s">
        <v>171</v>
      </c>
      <c r="E6789" t="s">
        <v>193</v>
      </c>
      <c r="F6789" s="69">
        <v>13.98300838470459</v>
      </c>
      <c r="G6789" s="69">
        <v>13.382135391235352</v>
      </c>
      <c r="H6789" s="69">
        <v>0.26539799571037292</v>
      </c>
      <c r="I6789" s="69">
        <v>80.196388244628906</v>
      </c>
      <c r="J6789" s="64">
        <v>0</v>
      </c>
    </row>
    <row r="6790" spans="1:10" x14ac:dyDescent="0.25">
      <c r="A6790" s="3" t="str">
        <f t="shared" si="106"/>
        <v>SubLAPSCE West7/9/2021 (5:50pm-8:55pm)21</v>
      </c>
      <c r="B6790" t="s">
        <v>76</v>
      </c>
      <c r="C6790" t="s">
        <v>123</v>
      </c>
      <c r="D6790" t="s">
        <v>171</v>
      </c>
      <c r="E6790" t="s">
        <v>194</v>
      </c>
      <c r="F6790" s="69">
        <v>13.950631141662598</v>
      </c>
      <c r="G6790" s="69">
        <v>13.345566749572754</v>
      </c>
      <c r="H6790" s="69">
        <v>0.21315117180347443</v>
      </c>
      <c r="I6790" s="69">
        <v>76.923614501953125</v>
      </c>
      <c r="J6790" s="64">
        <v>0</v>
      </c>
    </row>
    <row r="6791" spans="1:10" x14ac:dyDescent="0.25">
      <c r="A6791" s="3" t="str">
        <f t="shared" si="106"/>
        <v>SubLAPSCE West7/9/2021 (5:50pm-8:55pm)22</v>
      </c>
      <c r="B6791" t="s">
        <v>76</v>
      </c>
      <c r="C6791" t="s">
        <v>123</v>
      </c>
      <c r="D6791" t="s">
        <v>171</v>
      </c>
      <c r="E6791" t="s">
        <v>195</v>
      </c>
      <c r="F6791" s="69">
        <v>12.999836921691895</v>
      </c>
      <c r="G6791" s="69">
        <v>12.998045921325684</v>
      </c>
      <c r="H6791" s="69">
        <v>0.20133565366268158</v>
      </c>
      <c r="I6791" s="69">
        <v>74.214347839355469</v>
      </c>
      <c r="J6791" s="64">
        <v>0</v>
      </c>
    </row>
    <row r="6792" spans="1:10" x14ac:dyDescent="0.25">
      <c r="A6792" s="3" t="str">
        <f t="shared" si="106"/>
        <v>SubLAPSCE West7/9/2021 (5:50pm-8:55pm)23</v>
      </c>
      <c r="B6792" t="s">
        <v>76</v>
      </c>
      <c r="C6792" t="s">
        <v>123</v>
      </c>
      <c r="D6792" t="s">
        <v>171</v>
      </c>
      <c r="E6792" t="s">
        <v>196</v>
      </c>
      <c r="F6792" s="69">
        <v>11.888515472412109</v>
      </c>
      <c r="G6792" s="69">
        <v>11.85978889465332</v>
      </c>
      <c r="H6792" s="69">
        <v>0.19005870819091797</v>
      </c>
      <c r="I6792" s="69">
        <v>73.416557312011719</v>
      </c>
      <c r="J6792" s="64">
        <v>0</v>
      </c>
    </row>
    <row r="6793" spans="1:10" x14ac:dyDescent="0.25">
      <c r="A6793" s="3" t="str">
        <f t="shared" si="106"/>
        <v>SubLAPSCE West7/9/2021 (5:50pm-8:55pm)24</v>
      </c>
      <c r="B6793" t="s">
        <v>76</v>
      </c>
      <c r="C6793" t="s">
        <v>123</v>
      </c>
      <c r="D6793" t="s">
        <v>171</v>
      </c>
      <c r="E6793" t="s">
        <v>197</v>
      </c>
      <c r="F6793" s="69">
        <v>11.090921401977539</v>
      </c>
      <c r="G6793" s="69">
        <v>10.987546920776367</v>
      </c>
      <c r="H6793" s="69">
        <v>0.21340027451515198</v>
      </c>
      <c r="I6793" s="69">
        <v>72.693740844726563</v>
      </c>
      <c r="J6793" s="64">
        <v>0</v>
      </c>
    </row>
    <row r="6794" spans="1:10" x14ac:dyDescent="0.25">
      <c r="A6794" s="3" t="str">
        <f t="shared" si="106"/>
        <v>SubLAPSCE West8/27/2021 (5:00pm-6:00pm)1</v>
      </c>
      <c r="B6794" t="s">
        <v>76</v>
      </c>
      <c r="C6794" t="s">
        <v>123</v>
      </c>
      <c r="D6794" t="s">
        <v>172</v>
      </c>
      <c r="E6794" t="s">
        <v>174</v>
      </c>
      <c r="F6794" s="69">
        <v>10.442320823669434</v>
      </c>
      <c r="G6794" s="69">
        <v>10.737629890441895</v>
      </c>
      <c r="H6794" s="69">
        <v>0.25523954629898071</v>
      </c>
      <c r="I6794" s="69">
        <v>70.846405029296875</v>
      </c>
      <c r="J6794" s="64">
        <v>0</v>
      </c>
    </row>
    <row r="6795" spans="1:10" x14ac:dyDescent="0.25">
      <c r="A6795" s="3" t="str">
        <f t="shared" si="106"/>
        <v>SubLAPSCE West8/27/2021 (5:00pm-6:00pm)2</v>
      </c>
      <c r="B6795" t="s">
        <v>76</v>
      </c>
      <c r="C6795" t="s">
        <v>123</v>
      </c>
      <c r="D6795" t="s">
        <v>172</v>
      </c>
      <c r="E6795" t="s">
        <v>175</v>
      </c>
      <c r="F6795" s="69">
        <v>10.037521362304688</v>
      </c>
      <c r="G6795" s="69">
        <v>10.28065013885498</v>
      </c>
      <c r="H6795" s="69">
        <v>0.22976231575012207</v>
      </c>
      <c r="I6795" s="69">
        <v>69.36224365234375</v>
      </c>
      <c r="J6795" s="64">
        <v>0</v>
      </c>
    </row>
    <row r="6796" spans="1:10" x14ac:dyDescent="0.25">
      <c r="A6796" s="3" t="str">
        <f t="shared" si="106"/>
        <v>SubLAPSCE West8/27/2021 (5:00pm-6:00pm)3</v>
      </c>
      <c r="B6796" t="s">
        <v>76</v>
      </c>
      <c r="C6796" t="s">
        <v>123</v>
      </c>
      <c r="D6796" t="s">
        <v>172</v>
      </c>
      <c r="E6796" t="s">
        <v>176</v>
      </c>
      <c r="F6796" s="69">
        <v>9.6546154022216797</v>
      </c>
      <c r="G6796" s="69">
        <v>9.9381885528564453</v>
      </c>
      <c r="H6796" s="69">
        <v>0.19996838271617889</v>
      </c>
      <c r="I6796" s="69">
        <v>68.334938049316406</v>
      </c>
      <c r="J6796" s="64">
        <v>0</v>
      </c>
    </row>
    <row r="6797" spans="1:10" x14ac:dyDescent="0.25">
      <c r="A6797" s="3" t="str">
        <f t="shared" si="106"/>
        <v>SubLAPSCE West8/27/2021 (5:00pm-6:00pm)4</v>
      </c>
      <c r="B6797" t="s">
        <v>76</v>
      </c>
      <c r="C6797" t="s">
        <v>123</v>
      </c>
      <c r="D6797" t="s">
        <v>172</v>
      </c>
      <c r="E6797" t="s">
        <v>177</v>
      </c>
      <c r="F6797" s="69">
        <v>9.7720985412597656</v>
      </c>
      <c r="G6797" s="69">
        <v>9.8600969314575195</v>
      </c>
      <c r="H6797" s="69">
        <v>0.18665535748004913</v>
      </c>
      <c r="I6797" s="69">
        <v>67.7755126953125</v>
      </c>
      <c r="J6797" s="64">
        <v>0</v>
      </c>
    </row>
    <row r="6798" spans="1:10" x14ac:dyDescent="0.25">
      <c r="A6798" s="3" t="str">
        <f t="shared" si="106"/>
        <v>SubLAPSCE West8/27/2021 (5:00pm-6:00pm)5</v>
      </c>
      <c r="B6798" t="s">
        <v>76</v>
      </c>
      <c r="C6798" t="s">
        <v>123</v>
      </c>
      <c r="D6798" t="s">
        <v>172</v>
      </c>
      <c r="E6798" t="s">
        <v>178</v>
      </c>
      <c r="F6798" s="69">
        <v>10.071113586425781</v>
      </c>
      <c r="G6798" s="69">
        <v>10.518426895141602</v>
      </c>
      <c r="H6798" s="69">
        <v>0.25354889035224915</v>
      </c>
      <c r="I6798" s="69">
        <v>67.283164978027344</v>
      </c>
      <c r="J6798" s="64">
        <v>0</v>
      </c>
    </row>
    <row r="6799" spans="1:10" x14ac:dyDescent="0.25">
      <c r="A6799" s="3" t="str">
        <f t="shared" si="106"/>
        <v>SubLAPSCE West8/27/2021 (5:00pm-6:00pm)6</v>
      </c>
      <c r="B6799" t="s">
        <v>76</v>
      </c>
      <c r="C6799" t="s">
        <v>123</v>
      </c>
      <c r="D6799" t="s">
        <v>172</v>
      </c>
      <c r="E6799" t="s">
        <v>179</v>
      </c>
      <c r="F6799" s="69">
        <v>11.997067451477051</v>
      </c>
      <c r="G6799" s="69">
        <v>12.305288314819336</v>
      </c>
      <c r="H6799" s="69">
        <v>0.41299664974212646</v>
      </c>
      <c r="I6799" s="69">
        <v>66.773147583007813</v>
      </c>
      <c r="J6799" s="64">
        <v>0</v>
      </c>
    </row>
    <row r="6800" spans="1:10" x14ac:dyDescent="0.25">
      <c r="A6800" s="3" t="str">
        <f t="shared" si="106"/>
        <v>SubLAPSCE West8/27/2021 (5:00pm-6:00pm)7</v>
      </c>
      <c r="B6800" t="s">
        <v>76</v>
      </c>
      <c r="C6800" t="s">
        <v>123</v>
      </c>
      <c r="D6800" t="s">
        <v>172</v>
      </c>
      <c r="E6800" t="s">
        <v>180</v>
      </c>
      <c r="F6800" s="69">
        <v>14.865645408630371</v>
      </c>
      <c r="G6800" s="69">
        <v>15.447531700134277</v>
      </c>
      <c r="H6800" s="69">
        <v>0.39770734310150146</v>
      </c>
      <c r="I6800" s="69">
        <v>66.106857299804688</v>
      </c>
      <c r="J6800" s="64">
        <v>0</v>
      </c>
    </row>
    <row r="6801" spans="1:10" x14ac:dyDescent="0.25">
      <c r="A6801" s="3" t="str">
        <f t="shared" si="106"/>
        <v>SubLAPSCE West8/27/2021 (5:00pm-6:00pm)8</v>
      </c>
      <c r="B6801" t="s">
        <v>76</v>
      </c>
      <c r="C6801" t="s">
        <v>123</v>
      </c>
      <c r="D6801" t="s">
        <v>172</v>
      </c>
      <c r="E6801" t="s">
        <v>181</v>
      </c>
      <c r="F6801" s="69">
        <v>20.475400924682617</v>
      </c>
      <c r="G6801" s="69">
        <v>20.281637191772461</v>
      </c>
      <c r="H6801" s="69">
        <v>0.31143331527709961</v>
      </c>
      <c r="I6801" s="69">
        <v>66.105796813964844</v>
      </c>
      <c r="J6801" s="64">
        <v>0</v>
      </c>
    </row>
    <row r="6802" spans="1:10" x14ac:dyDescent="0.25">
      <c r="A6802" s="3" t="str">
        <f t="shared" si="106"/>
        <v>SubLAPSCE West8/27/2021 (5:00pm-6:00pm)9</v>
      </c>
      <c r="B6802" t="s">
        <v>76</v>
      </c>
      <c r="C6802" t="s">
        <v>123</v>
      </c>
      <c r="D6802" t="s">
        <v>172</v>
      </c>
      <c r="E6802" t="s">
        <v>182</v>
      </c>
      <c r="F6802" s="69">
        <v>26.489757537841797</v>
      </c>
      <c r="G6802" s="69">
        <v>26.447000503540039</v>
      </c>
      <c r="H6802" s="69">
        <v>0.38741067051887512</v>
      </c>
      <c r="I6802" s="69">
        <v>68.249427795410156</v>
      </c>
      <c r="J6802" s="64">
        <v>0</v>
      </c>
    </row>
    <row r="6803" spans="1:10" x14ac:dyDescent="0.25">
      <c r="A6803" s="3" t="str">
        <f t="shared" si="106"/>
        <v>SubLAPSCE West8/27/2021 (5:00pm-6:00pm)10</v>
      </c>
      <c r="B6803" t="s">
        <v>76</v>
      </c>
      <c r="C6803" t="s">
        <v>123</v>
      </c>
      <c r="D6803" t="s">
        <v>172</v>
      </c>
      <c r="E6803" t="s">
        <v>183</v>
      </c>
      <c r="F6803" s="69">
        <v>29.191171646118164</v>
      </c>
      <c r="G6803" s="69">
        <v>29.270717620849609</v>
      </c>
      <c r="H6803" s="69">
        <v>0.43520516157150269</v>
      </c>
      <c r="I6803" s="69">
        <v>72.139190673828125</v>
      </c>
      <c r="J6803" s="64">
        <v>0</v>
      </c>
    </row>
    <row r="6804" spans="1:10" x14ac:dyDescent="0.25">
      <c r="A6804" s="3" t="str">
        <f t="shared" si="106"/>
        <v>SubLAPSCE West8/27/2021 (5:00pm-6:00pm)11</v>
      </c>
      <c r="B6804" t="s">
        <v>76</v>
      </c>
      <c r="C6804" t="s">
        <v>123</v>
      </c>
      <c r="D6804" t="s">
        <v>172</v>
      </c>
      <c r="E6804" t="s">
        <v>184</v>
      </c>
      <c r="F6804" s="69">
        <v>31.558956146240234</v>
      </c>
      <c r="G6804" s="69">
        <v>31.549371719360352</v>
      </c>
      <c r="H6804" s="69">
        <v>0.48899847269058228</v>
      </c>
      <c r="I6804" s="69">
        <v>76.571784973144531</v>
      </c>
      <c r="J6804" s="64">
        <v>0</v>
      </c>
    </row>
    <row r="6805" spans="1:10" x14ac:dyDescent="0.25">
      <c r="A6805" s="3" t="str">
        <f t="shared" si="106"/>
        <v>SubLAPSCE West8/27/2021 (5:00pm-6:00pm)12</v>
      </c>
      <c r="B6805" t="s">
        <v>76</v>
      </c>
      <c r="C6805" t="s">
        <v>123</v>
      </c>
      <c r="D6805" t="s">
        <v>172</v>
      </c>
      <c r="E6805" t="s">
        <v>185</v>
      </c>
      <c r="F6805" s="69">
        <v>34.326469421386719</v>
      </c>
      <c r="G6805" s="69">
        <v>34.017242431640625</v>
      </c>
      <c r="H6805" s="69">
        <v>0.51231873035430908</v>
      </c>
      <c r="I6805" s="69">
        <v>80.70220947265625</v>
      </c>
      <c r="J6805" s="64">
        <v>0</v>
      </c>
    </row>
    <row r="6806" spans="1:10" x14ac:dyDescent="0.25">
      <c r="A6806" s="3" t="str">
        <f t="shared" si="106"/>
        <v>SubLAPSCE West8/27/2021 (5:00pm-6:00pm)13</v>
      </c>
      <c r="B6806" t="s">
        <v>76</v>
      </c>
      <c r="C6806" t="s">
        <v>123</v>
      </c>
      <c r="D6806" t="s">
        <v>172</v>
      </c>
      <c r="E6806" t="s">
        <v>186</v>
      </c>
      <c r="F6806" s="69">
        <v>35.268341064453125</v>
      </c>
      <c r="G6806" s="69">
        <v>34.960838317871094</v>
      </c>
      <c r="H6806" s="69">
        <v>0.46819061040878296</v>
      </c>
      <c r="I6806" s="69">
        <v>83.102455139160156</v>
      </c>
      <c r="J6806" s="64">
        <v>0</v>
      </c>
    </row>
    <row r="6807" spans="1:10" x14ac:dyDescent="0.25">
      <c r="A6807" s="3" t="str">
        <f t="shared" si="106"/>
        <v>SubLAPSCE West8/27/2021 (5:00pm-6:00pm)14</v>
      </c>
      <c r="B6807" t="s">
        <v>76</v>
      </c>
      <c r="C6807" t="s">
        <v>123</v>
      </c>
      <c r="D6807" t="s">
        <v>172</v>
      </c>
      <c r="E6807" t="s">
        <v>187</v>
      </c>
      <c r="F6807" s="69">
        <v>37.225566864013672</v>
      </c>
      <c r="G6807" s="69">
        <v>36.663311004638672</v>
      </c>
      <c r="H6807" s="69">
        <v>0.41215923428535461</v>
      </c>
      <c r="I6807" s="69">
        <v>84.806533813476563</v>
      </c>
      <c r="J6807" s="64">
        <v>0</v>
      </c>
    </row>
    <row r="6808" spans="1:10" x14ac:dyDescent="0.25">
      <c r="A6808" s="3" t="str">
        <f t="shared" si="106"/>
        <v>SubLAPSCE West8/27/2021 (5:00pm-6:00pm)15</v>
      </c>
      <c r="B6808" t="s">
        <v>76</v>
      </c>
      <c r="C6808" t="s">
        <v>123</v>
      </c>
      <c r="D6808" t="s">
        <v>172</v>
      </c>
      <c r="E6808" t="s">
        <v>188</v>
      </c>
      <c r="F6808" s="69">
        <v>35.543251037597656</v>
      </c>
      <c r="G6808" s="69">
        <v>35.425880432128906</v>
      </c>
      <c r="H6808" s="69">
        <v>0.1951281875371933</v>
      </c>
      <c r="I6808" s="69">
        <v>85.341873168945313</v>
      </c>
      <c r="J6808" s="64">
        <v>0</v>
      </c>
    </row>
    <row r="6809" spans="1:10" x14ac:dyDescent="0.25">
      <c r="A6809" s="3" t="str">
        <f t="shared" si="106"/>
        <v>SubLAPSCE West8/27/2021 (5:00pm-6:00pm)16</v>
      </c>
      <c r="B6809" t="s">
        <v>76</v>
      </c>
      <c r="C6809" t="s">
        <v>123</v>
      </c>
      <c r="D6809" t="s">
        <v>172</v>
      </c>
      <c r="E6809" t="s">
        <v>189</v>
      </c>
      <c r="F6809" s="69">
        <v>29.673162460327148</v>
      </c>
      <c r="G6809" s="69">
        <v>29.790536880493164</v>
      </c>
      <c r="H6809" s="69">
        <v>0.1951281875371933</v>
      </c>
      <c r="I6809" s="69">
        <v>86.426795959472656</v>
      </c>
      <c r="J6809" s="64">
        <v>0</v>
      </c>
    </row>
    <row r="6810" spans="1:10" x14ac:dyDescent="0.25">
      <c r="A6810" s="3" t="str">
        <f t="shared" si="106"/>
        <v>SubLAPSCE West8/27/2021 (5:00pm-6:00pm)17</v>
      </c>
      <c r="B6810" t="s">
        <v>76</v>
      </c>
      <c r="C6810" t="s">
        <v>123</v>
      </c>
      <c r="D6810" t="s">
        <v>172</v>
      </c>
      <c r="E6810" t="s">
        <v>190</v>
      </c>
      <c r="F6810" s="69">
        <v>22.975114822387695</v>
      </c>
      <c r="G6810" s="69">
        <v>23.105091094970703</v>
      </c>
      <c r="H6810" s="69">
        <v>0.41122949123382568</v>
      </c>
      <c r="I6810" s="69">
        <v>85.340736389160156</v>
      </c>
      <c r="J6810" s="64">
        <v>0</v>
      </c>
    </row>
    <row r="6811" spans="1:10" x14ac:dyDescent="0.25">
      <c r="A6811" s="3" t="str">
        <f t="shared" si="106"/>
        <v>SubLAPSCE West8/27/2021 (5:00pm-6:00pm)18</v>
      </c>
      <c r="B6811" t="s">
        <v>76</v>
      </c>
      <c r="C6811" t="s">
        <v>123</v>
      </c>
      <c r="D6811" t="s">
        <v>172</v>
      </c>
      <c r="E6811" t="s">
        <v>191</v>
      </c>
      <c r="F6811" s="69">
        <v>19.653406143188477</v>
      </c>
      <c r="G6811" s="69">
        <v>17.910369873046875</v>
      </c>
      <c r="H6811" s="69">
        <v>0.50364869832992554</v>
      </c>
      <c r="I6811" s="69">
        <v>82.336273193359375</v>
      </c>
      <c r="J6811" s="64">
        <v>0</v>
      </c>
    </row>
    <row r="6812" spans="1:10" x14ac:dyDescent="0.25">
      <c r="A6812" s="3" t="str">
        <f t="shared" si="106"/>
        <v>SubLAPSCE West8/27/2021 (5:00pm-6:00pm)19</v>
      </c>
      <c r="B6812" t="s">
        <v>76</v>
      </c>
      <c r="C6812" t="s">
        <v>123</v>
      </c>
      <c r="D6812" t="s">
        <v>172</v>
      </c>
      <c r="E6812" t="s">
        <v>192</v>
      </c>
      <c r="F6812" s="69">
        <v>16.580698013305664</v>
      </c>
      <c r="G6812" s="69">
        <v>16.754983901977539</v>
      </c>
      <c r="H6812" s="69">
        <v>0.41913238167762756</v>
      </c>
      <c r="I6812" s="69">
        <v>80.480812072753906</v>
      </c>
      <c r="J6812" s="64">
        <v>0</v>
      </c>
    </row>
    <row r="6813" spans="1:10" x14ac:dyDescent="0.25">
      <c r="A6813" s="3" t="str">
        <f t="shared" si="106"/>
        <v>SubLAPSCE West8/27/2021 (5:00pm-6:00pm)20</v>
      </c>
      <c r="B6813" t="s">
        <v>76</v>
      </c>
      <c r="C6813" t="s">
        <v>123</v>
      </c>
      <c r="D6813" t="s">
        <v>172</v>
      </c>
      <c r="E6813" t="s">
        <v>193</v>
      </c>
      <c r="F6813" s="69">
        <v>16.02192497253418</v>
      </c>
      <c r="G6813" s="69">
        <v>16.20152473449707</v>
      </c>
      <c r="H6813" s="69">
        <v>0.42131432890892029</v>
      </c>
      <c r="I6813" s="69">
        <v>78.918846130371094</v>
      </c>
      <c r="J6813" s="64">
        <v>0</v>
      </c>
    </row>
    <row r="6814" spans="1:10" x14ac:dyDescent="0.25">
      <c r="A6814" s="3" t="str">
        <f t="shared" si="106"/>
        <v>SubLAPSCE West8/27/2021 (5:00pm-6:00pm)21</v>
      </c>
      <c r="B6814" t="s">
        <v>76</v>
      </c>
      <c r="C6814" t="s">
        <v>123</v>
      </c>
      <c r="D6814" t="s">
        <v>172</v>
      </c>
      <c r="E6814" t="s">
        <v>194</v>
      </c>
      <c r="F6814" s="69">
        <v>15.13542366027832</v>
      </c>
      <c r="G6814" s="69">
        <v>15.184552192687988</v>
      </c>
      <c r="H6814" s="69">
        <v>0.47744151949882507</v>
      </c>
      <c r="I6814" s="69">
        <v>75.019157409667969</v>
      </c>
      <c r="J6814" s="64">
        <v>0</v>
      </c>
    </row>
    <row r="6815" spans="1:10" x14ac:dyDescent="0.25">
      <c r="A6815" s="3" t="str">
        <f t="shared" si="106"/>
        <v>SubLAPSCE West8/27/2021 (5:00pm-6:00pm)22</v>
      </c>
      <c r="B6815" t="s">
        <v>76</v>
      </c>
      <c r="C6815" t="s">
        <v>123</v>
      </c>
      <c r="D6815" t="s">
        <v>172</v>
      </c>
      <c r="E6815" t="s">
        <v>195</v>
      </c>
      <c r="F6815" s="69">
        <v>13.76764965057373</v>
      </c>
      <c r="G6815" s="69">
        <v>13.847074508666992</v>
      </c>
      <c r="H6815" s="69">
        <v>0.50951600074768066</v>
      </c>
      <c r="I6815" s="69">
        <v>71.708892822265625</v>
      </c>
      <c r="J6815" s="64">
        <v>0</v>
      </c>
    </row>
    <row r="6816" spans="1:10" x14ac:dyDescent="0.25">
      <c r="A6816" s="3" t="str">
        <f t="shared" si="106"/>
        <v>SubLAPSCE West8/27/2021 (5:00pm-6:00pm)23</v>
      </c>
      <c r="B6816" t="s">
        <v>76</v>
      </c>
      <c r="C6816" t="s">
        <v>123</v>
      </c>
      <c r="D6816" t="s">
        <v>172</v>
      </c>
      <c r="E6816" t="s">
        <v>196</v>
      </c>
      <c r="F6816" s="69">
        <v>12.44425106048584</v>
      </c>
      <c r="G6816" s="69">
        <v>12.44200611114502</v>
      </c>
      <c r="H6816" s="69">
        <v>0.37977325916290283</v>
      </c>
      <c r="I6816" s="69">
        <v>70.273529052734375</v>
      </c>
      <c r="J6816" s="64">
        <v>0</v>
      </c>
    </row>
    <row r="6817" spans="1:10" x14ac:dyDescent="0.25">
      <c r="A6817" s="3" t="str">
        <f t="shared" si="106"/>
        <v>SubLAPSCE West8/27/2021 (5:00pm-6:00pm)24</v>
      </c>
      <c r="B6817" t="s">
        <v>76</v>
      </c>
      <c r="C6817" t="s">
        <v>123</v>
      </c>
      <c r="D6817" t="s">
        <v>172</v>
      </c>
      <c r="E6817" t="s">
        <v>197</v>
      </c>
      <c r="F6817" s="69">
        <v>11.22571849822998</v>
      </c>
      <c r="G6817" s="69">
        <v>11.255578994750977</v>
      </c>
      <c r="H6817" s="69">
        <v>0.32806539535522461</v>
      </c>
      <c r="I6817" s="69">
        <v>68.90411376953125</v>
      </c>
      <c r="J6817" s="64">
        <v>0</v>
      </c>
    </row>
    <row r="6818" spans="1:10" x14ac:dyDescent="0.25">
      <c r="A6818" s="3" t="str">
        <f t="shared" si="106"/>
        <v>SubLAPSCE West9/9/2021 (3:58pm-5:00pm)1</v>
      </c>
      <c r="B6818" t="s">
        <v>76</v>
      </c>
      <c r="C6818" t="s">
        <v>123</v>
      </c>
      <c r="D6818" t="s">
        <v>173</v>
      </c>
      <c r="E6818" t="s">
        <v>174</v>
      </c>
      <c r="F6818" s="69">
        <v>10.465293884277344</v>
      </c>
      <c r="G6818" s="69">
        <v>10.514143943786621</v>
      </c>
      <c r="H6818" s="69">
        <v>0.17308181524276733</v>
      </c>
      <c r="I6818" s="69">
        <v>67.589584350585938</v>
      </c>
      <c r="J6818" s="64">
        <v>0</v>
      </c>
    </row>
    <row r="6819" spans="1:10" x14ac:dyDescent="0.25">
      <c r="A6819" s="3" t="str">
        <f t="shared" si="106"/>
        <v>SubLAPSCE West9/9/2021 (3:58pm-5:00pm)2</v>
      </c>
      <c r="B6819" t="s">
        <v>76</v>
      </c>
      <c r="C6819" t="s">
        <v>123</v>
      </c>
      <c r="D6819" t="s">
        <v>173</v>
      </c>
      <c r="E6819" t="s">
        <v>175</v>
      </c>
      <c r="F6819" s="69">
        <v>10.110363006591797</v>
      </c>
      <c r="G6819" s="69">
        <v>10.28266716003418</v>
      </c>
      <c r="H6819" s="69">
        <v>0.19416964054107666</v>
      </c>
      <c r="I6819" s="69">
        <v>67.702468872070313</v>
      </c>
      <c r="J6819" s="64">
        <v>0</v>
      </c>
    </row>
    <row r="6820" spans="1:10" x14ac:dyDescent="0.25">
      <c r="A6820" s="3" t="str">
        <f t="shared" si="106"/>
        <v>SubLAPSCE West9/9/2021 (3:58pm-5:00pm)3</v>
      </c>
      <c r="B6820" t="s">
        <v>76</v>
      </c>
      <c r="C6820" t="s">
        <v>123</v>
      </c>
      <c r="D6820" t="s">
        <v>173</v>
      </c>
      <c r="E6820" t="s">
        <v>176</v>
      </c>
      <c r="F6820" s="69">
        <v>9.985051155090332</v>
      </c>
      <c r="G6820" s="69">
        <v>10.016744613647461</v>
      </c>
      <c r="H6820" s="69">
        <v>0.14401242136955261</v>
      </c>
      <c r="I6820" s="69">
        <v>67.510520935058594</v>
      </c>
      <c r="J6820" s="64">
        <v>0</v>
      </c>
    </row>
    <row r="6821" spans="1:10" x14ac:dyDescent="0.25">
      <c r="A6821" s="3" t="str">
        <f t="shared" si="106"/>
        <v>SubLAPSCE West9/9/2021 (3:58pm-5:00pm)4</v>
      </c>
      <c r="B6821" t="s">
        <v>76</v>
      </c>
      <c r="C6821" t="s">
        <v>123</v>
      </c>
      <c r="D6821" t="s">
        <v>173</v>
      </c>
      <c r="E6821" t="s">
        <v>177</v>
      </c>
      <c r="F6821" s="69">
        <v>10.054476737976074</v>
      </c>
      <c r="G6821" s="69">
        <v>10.023849487304688</v>
      </c>
      <c r="H6821" s="69">
        <v>0.14547261595726013</v>
      </c>
      <c r="I6821" s="69">
        <v>67.318450927734375</v>
      </c>
      <c r="J6821" s="64">
        <v>0</v>
      </c>
    </row>
    <row r="6822" spans="1:10" x14ac:dyDescent="0.25">
      <c r="A6822" s="3" t="str">
        <f t="shared" si="106"/>
        <v>SubLAPSCE West9/9/2021 (3:58pm-5:00pm)5</v>
      </c>
      <c r="B6822" t="s">
        <v>76</v>
      </c>
      <c r="C6822" t="s">
        <v>123</v>
      </c>
      <c r="D6822" t="s">
        <v>173</v>
      </c>
      <c r="E6822" t="s">
        <v>178</v>
      </c>
      <c r="F6822" s="69">
        <v>10.747160911560059</v>
      </c>
      <c r="G6822" s="69">
        <v>10.579896926879883</v>
      </c>
      <c r="H6822" s="69">
        <v>0.15593619644641876</v>
      </c>
      <c r="I6822" s="69">
        <v>67.650604248046875</v>
      </c>
      <c r="J6822" s="64">
        <v>0</v>
      </c>
    </row>
    <row r="6823" spans="1:10" x14ac:dyDescent="0.25">
      <c r="A6823" s="3" t="str">
        <f t="shared" si="106"/>
        <v>SubLAPSCE West9/9/2021 (3:58pm-5:00pm)6</v>
      </c>
      <c r="B6823" t="s">
        <v>76</v>
      </c>
      <c r="C6823" t="s">
        <v>123</v>
      </c>
      <c r="D6823" t="s">
        <v>173</v>
      </c>
      <c r="E6823" t="s">
        <v>179</v>
      </c>
      <c r="F6823" s="69">
        <v>12.887455940246582</v>
      </c>
      <c r="G6823" s="69">
        <v>12.62191104888916</v>
      </c>
      <c r="H6823" s="69">
        <v>0.19444368779659271</v>
      </c>
      <c r="I6823" s="69">
        <v>67.828140258789063</v>
      </c>
      <c r="J6823" s="64">
        <v>0</v>
      </c>
    </row>
    <row r="6824" spans="1:10" x14ac:dyDescent="0.25">
      <c r="A6824" s="3" t="str">
        <f t="shared" si="106"/>
        <v>SubLAPSCE West9/9/2021 (3:58pm-5:00pm)7</v>
      </c>
      <c r="B6824" t="s">
        <v>76</v>
      </c>
      <c r="C6824" t="s">
        <v>123</v>
      </c>
      <c r="D6824" t="s">
        <v>173</v>
      </c>
      <c r="E6824" t="s">
        <v>180</v>
      </c>
      <c r="F6824" s="69">
        <v>16.330236434936523</v>
      </c>
      <c r="G6824" s="69">
        <v>16.535171508789063</v>
      </c>
      <c r="H6824" s="69">
        <v>0.28612875938415527</v>
      </c>
      <c r="I6824" s="69">
        <v>68.156936645507813</v>
      </c>
      <c r="J6824" s="64">
        <v>0</v>
      </c>
    </row>
    <row r="6825" spans="1:10" x14ac:dyDescent="0.25">
      <c r="A6825" s="3" t="str">
        <f t="shared" si="106"/>
        <v>SubLAPSCE West9/9/2021 (3:58pm-5:00pm)8</v>
      </c>
      <c r="B6825" t="s">
        <v>76</v>
      </c>
      <c r="C6825" t="s">
        <v>123</v>
      </c>
      <c r="D6825" t="s">
        <v>173</v>
      </c>
      <c r="E6825" t="s">
        <v>181</v>
      </c>
      <c r="F6825" s="69">
        <v>22.99724006652832</v>
      </c>
      <c r="G6825" s="69">
        <v>22.778116226196289</v>
      </c>
      <c r="H6825" s="69">
        <v>0.33400118350982666</v>
      </c>
      <c r="I6825" s="69">
        <v>68.191337585449219</v>
      </c>
      <c r="J6825" s="64">
        <v>0</v>
      </c>
    </row>
    <row r="6826" spans="1:10" x14ac:dyDescent="0.25">
      <c r="A6826" s="3" t="str">
        <f t="shared" si="106"/>
        <v>SubLAPSCE West9/9/2021 (3:58pm-5:00pm)9</v>
      </c>
      <c r="B6826" t="s">
        <v>76</v>
      </c>
      <c r="C6826" t="s">
        <v>123</v>
      </c>
      <c r="D6826" t="s">
        <v>173</v>
      </c>
      <c r="E6826" t="s">
        <v>182</v>
      </c>
      <c r="F6826" s="69">
        <v>30.512699127197266</v>
      </c>
      <c r="G6826" s="69">
        <v>29.863140106201172</v>
      </c>
      <c r="H6826" s="69">
        <v>0.3862282931804657</v>
      </c>
      <c r="I6826" s="69">
        <v>69.336929321289063</v>
      </c>
      <c r="J6826" s="64">
        <v>0</v>
      </c>
    </row>
    <row r="6827" spans="1:10" x14ac:dyDescent="0.25">
      <c r="A6827" s="3" t="str">
        <f t="shared" si="106"/>
        <v>SubLAPSCE West9/9/2021 (3:58pm-5:00pm)10</v>
      </c>
      <c r="B6827" t="s">
        <v>76</v>
      </c>
      <c r="C6827" t="s">
        <v>123</v>
      </c>
      <c r="D6827" t="s">
        <v>173</v>
      </c>
      <c r="E6827" t="s">
        <v>183</v>
      </c>
      <c r="F6827" s="69">
        <v>32.981082916259766</v>
      </c>
      <c r="G6827" s="69">
        <v>32.634059906005859</v>
      </c>
      <c r="H6827" s="69">
        <v>0.38546395301818848</v>
      </c>
      <c r="I6827" s="69">
        <v>72.212303161621094</v>
      </c>
      <c r="J6827" s="64">
        <v>0</v>
      </c>
    </row>
    <row r="6828" spans="1:10" x14ac:dyDescent="0.25">
      <c r="A6828" s="3" t="str">
        <f t="shared" si="106"/>
        <v>SubLAPSCE West9/9/2021 (3:58pm-5:00pm)11</v>
      </c>
      <c r="B6828" t="s">
        <v>76</v>
      </c>
      <c r="C6828" t="s">
        <v>123</v>
      </c>
      <c r="D6828" t="s">
        <v>173</v>
      </c>
      <c r="E6828" t="s">
        <v>184</v>
      </c>
      <c r="F6828" s="69">
        <v>34.718074798583984</v>
      </c>
      <c r="G6828" s="69">
        <v>34.374748229980469</v>
      </c>
      <c r="H6828" s="69">
        <v>0.32858583331108093</v>
      </c>
      <c r="I6828" s="69">
        <v>75.511444091796875</v>
      </c>
      <c r="J6828" s="64">
        <v>0</v>
      </c>
    </row>
    <row r="6829" spans="1:10" x14ac:dyDescent="0.25">
      <c r="A6829" s="3" t="str">
        <f t="shared" si="106"/>
        <v>SubLAPSCE West9/9/2021 (3:58pm-5:00pm)12</v>
      </c>
      <c r="B6829" t="s">
        <v>76</v>
      </c>
      <c r="C6829" t="s">
        <v>123</v>
      </c>
      <c r="D6829" t="s">
        <v>173</v>
      </c>
      <c r="E6829" t="s">
        <v>185</v>
      </c>
      <c r="F6829" s="69">
        <v>36.608562469482422</v>
      </c>
      <c r="G6829" s="69">
        <v>36.28363037109375</v>
      </c>
      <c r="H6829" s="69">
        <v>0.31767058372497559</v>
      </c>
      <c r="I6829" s="69">
        <v>78.365158081054688</v>
      </c>
      <c r="J6829" s="64">
        <v>0</v>
      </c>
    </row>
    <row r="6830" spans="1:10" x14ac:dyDescent="0.25">
      <c r="A6830" s="3" t="str">
        <f t="shared" si="106"/>
        <v>SubLAPSCE West9/9/2021 (3:58pm-5:00pm)13</v>
      </c>
      <c r="B6830" t="s">
        <v>76</v>
      </c>
      <c r="C6830" t="s">
        <v>123</v>
      </c>
      <c r="D6830" t="s">
        <v>173</v>
      </c>
      <c r="E6830" t="s">
        <v>186</v>
      </c>
      <c r="F6830" s="69">
        <v>37.436820983886719</v>
      </c>
      <c r="G6830" s="69">
        <v>37.185337066650391</v>
      </c>
      <c r="H6830" s="69">
        <v>0.17735101282596588</v>
      </c>
      <c r="I6830" s="69">
        <v>80.075149536132813</v>
      </c>
      <c r="J6830" s="64">
        <v>0</v>
      </c>
    </row>
    <row r="6831" spans="1:10" x14ac:dyDescent="0.25">
      <c r="A6831" s="3" t="str">
        <f t="shared" si="106"/>
        <v>SubLAPSCE West9/9/2021 (3:58pm-5:00pm)14</v>
      </c>
      <c r="B6831" t="s">
        <v>76</v>
      </c>
      <c r="C6831" t="s">
        <v>123</v>
      </c>
      <c r="D6831" t="s">
        <v>173</v>
      </c>
      <c r="E6831" t="s">
        <v>187</v>
      </c>
      <c r="F6831" s="69">
        <v>39.604095458984375</v>
      </c>
      <c r="G6831" s="69">
        <v>39.855579376220703</v>
      </c>
      <c r="H6831" s="69">
        <v>0.17735102772712708</v>
      </c>
      <c r="I6831" s="69">
        <v>81.83660888671875</v>
      </c>
      <c r="J6831" s="64">
        <v>0</v>
      </c>
    </row>
    <row r="6832" spans="1:10" x14ac:dyDescent="0.25">
      <c r="A6832" s="3" t="str">
        <f t="shared" si="106"/>
        <v>SubLAPSCE West9/9/2021 (3:58pm-5:00pm)15</v>
      </c>
      <c r="B6832" t="s">
        <v>76</v>
      </c>
      <c r="C6832" t="s">
        <v>123</v>
      </c>
      <c r="D6832" t="s">
        <v>173</v>
      </c>
      <c r="E6832" t="s">
        <v>188</v>
      </c>
      <c r="F6832" s="69">
        <v>39.425975799560547</v>
      </c>
      <c r="G6832" s="69">
        <v>40.059074401855469</v>
      </c>
      <c r="H6832" s="69">
        <v>0.39203664660453796</v>
      </c>
      <c r="I6832" s="69">
        <v>84.025924682617188</v>
      </c>
      <c r="J6832" s="64">
        <v>0</v>
      </c>
    </row>
    <row r="6833" spans="1:10" x14ac:dyDescent="0.25">
      <c r="A6833" s="3" t="str">
        <f t="shared" si="106"/>
        <v>SubLAPSCE West9/9/2021 (3:58pm-5:00pm)16</v>
      </c>
      <c r="B6833" t="s">
        <v>76</v>
      </c>
      <c r="C6833" t="s">
        <v>123</v>
      </c>
      <c r="D6833" t="s">
        <v>173</v>
      </c>
      <c r="E6833" t="s">
        <v>189</v>
      </c>
      <c r="F6833" s="69">
        <v>34.08782958984375</v>
      </c>
      <c r="G6833" s="69">
        <v>34.560214996337891</v>
      </c>
      <c r="H6833" s="69">
        <v>0.48073256015777588</v>
      </c>
      <c r="I6833" s="69">
        <v>87.349395751953125</v>
      </c>
      <c r="J6833" s="64">
        <v>0</v>
      </c>
    </row>
    <row r="6834" spans="1:10" x14ac:dyDescent="0.25">
      <c r="A6834" s="3" t="str">
        <f t="shared" si="106"/>
        <v>SubLAPSCE West9/9/2021 (3:58pm-5:00pm)17</v>
      </c>
      <c r="B6834" t="s">
        <v>76</v>
      </c>
      <c r="C6834" t="s">
        <v>123</v>
      </c>
      <c r="D6834" t="s">
        <v>173</v>
      </c>
      <c r="E6834" t="s">
        <v>190</v>
      </c>
      <c r="F6834" s="69">
        <v>26.19903564453125</v>
      </c>
      <c r="G6834" s="69">
        <v>24.641782760620117</v>
      </c>
      <c r="H6834" s="69">
        <v>0.39719867706298828</v>
      </c>
      <c r="I6834" s="69">
        <v>87.616317749023438</v>
      </c>
      <c r="J6834" s="64">
        <v>0</v>
      </c>
    </row>
    <row r="6835" spans="1:10" x14ac:dyDescent="0.25">
      <c r="A6835" s="3" t="str">
        <f t="shared" si="106"/>
        <v>SubLAPSCE West9/9/2021 (3:58pm-5:00pm)18</v>
      </c>
      <c r="B6835" t="s">
        <v>76</v>
      </c>
      <c r="C6835" t="s">
        <v>123</v>
      </c>
      <c r="D6835" t="s">
        <v>173</v>
      </c>
      <c r="E6835" t="s">
        <v>191</v>
      </c>
      <c r="F6835" s="69">
        <v>21.741365432739258</v>
      </c>
      <c r="G6835" s="69">
        <v>22.539653778076172</v>
      </c>
      <c r="H6835" s="69">
        <v>0.41717493534088135</v>
      </c>
      <c r="I6835" s="69">
        <v>85.594261169433594</v>
      </c>
      <c r="J6835" s="64">
        <v>0</v>
      </c>
    </row>
    <row r="6836" spans="1:10" x14ac:dyDescent="0.25">
      <c r="A6836" s="3" t="str">
        <f t="shared" si="106"/>
        <v>SubLAPSCE West9/9/2021 (3:58pm-5:00pm)19</v>
      </c>
      <c r="B6836" t="s">
        <v>76</v>
      </c>
      <c r="C6836" t="s">
        <v>123</v>
      </c>
      <c r="D6836" t="s">
        <v>173</v>
      </c>
      <c r="E6836" t="s">
        <v>192</v>
      </c>
      <c r="F6836" s="69">
        <v>18.223827362060547</v>
      </c>
      <c r="G6836" s="69">
        <v>18.997577667236328</v>
      </c>
      <c r="H6836" s="69">
        <v>0.42402571439743042</v>
      </c>
      <c r="I6836" s="69">
        <v>82.562942504882813</v>
      </c>
      <c r="J6836" s="64">
        <v>0</v>
      </c>
    </row>
    <row r="6837" spans="1:10" x14ac:dyDescent="0.25">
      <c r="A6837" s="3" t="str">
        <f t="shared" si="106"/>
        <v>SubLAPSCE West9/9/2021 (3:58pm-5:00pm)20</v>
      </c>
      <c r="B6837" t="s">
        <v>76</v>
      </c>
      <c r="C6837" t="s">
        <v>123</v>
      </c>
      <c r="D6837" t="s">
        <v>173</v>
      </c>
      <c r="E6837" t="s">
        <v>193</v>
      </c>
      <c r="F6837" s="69">
        <v>17.2547607421875</v>
      </c>
      <c r="G6837" s="69">
        <v>17.754159927368164</v>
      </c>
      <c r="H6837" s="69">
        <v>0.38958454132080078</v>
      </c>
      <c r="I6837" s="69">
        <v>78.491943359375</v>
      </c>
      <c r="J6837" s="64">
        <v>0</v>
      </c>
    </row>
    <row r="6838" spans="1:10" x14ac:dyDescent="0.25">
      <c r="A6838" s="3" t="str">
        <f t="shared" si="106"/>
        <v>SubLAPSCE West9/9/2021 (3:58pm-5:00pm)21</v>
      </c>
      <c r="B6838" t="s">
        <v>76</v>
      </c>
      <c r="C6838" t="s">
        <v>123</v>
      </c>
      <c r="D6838" t="s">
        <v>173</v>
      </c>
      <c r="E6838" t="s">
        <v>194</v>
      </c>
      <c r="F6838" s="69">
        <v>15.90333366394043</v>
      </c>
      <c r="G6838" s="69">
        <v>15.980525970458984</v>
      </c>
      <c r="H6838" s="69">
        <v>0.3522314727306366</v>
      </c>
      <c r="I6838" s="69">
        <v>74.788871765136719</v>
      </c>
      <c r="J6838" s="64">
        <v>0</v>
      </c>
    </row>
    <row r="6839" spans="1:10" x14ac:dyDescent="0.25">
      <c r="A6839" s="3" t="str">
        <f t="shared" si="106"/>
        <v>SubLAPSCE West9/9/2021 (3:58pm-5:00pm)22</v>
      </c>
      <c r="B6839" t="s">
        <v>76</v>
      </c>
      <c r="C6839" t="s">
        <v>123</v>
      </c>
      <c r="D6839" t="s">
        <v>173</v>
      </c>
      <c r="E6839" t="s">
        <v>195</v>
      </c>
      <c r="F6839" s="69">
        <v>14.612200736999512</v>
      </c>
      <c r="G6839" s="69">
        <v>14.36191463470459</v>
      </c>
      <c r="H6839" s="69">
        <v>0.32313445210456848</v>
      </c>
      <c r="I6839" s="69">
        <v>72.841651916503906</v>
      </c>
      <c r="J6839" s="64">
        <v>0</v>
      </c>
    </row>
    <row r="6840" spans="1:10" x14ac:dyDescent="0.25">
      <c r="A6840" s="3" t="str">
        <f t="shared" si="106"/>
        <v>SubLAPSCE West9/9/2021 (3:58pm-5:00pm)23</v>
      </c>
      <c r="B6840" t="s">
        <v>76</v>
      </c>
      <c r="C6840" t="s">
        <v>123</v>
      </c>
      <c r="D6840" t="s">
        <v>173</v>
      </c>
      <c r="E6840" t="s">
        <v>196</v>
      </c>
      <c r="F6840" s="69">
        <v>13.155001640319824</v>
      </c>
      <c r="G6840" s="69">
        <v>12.818516731262207</v>
      </c>
      <c r="H6840" s="69">
        <v>0.28028824925422668</v>
      </c>
      <c r="I6840" s="69">
        <v>71.036956787109375</v>
      </c>
      <c r="J6840" s="64">
        <v>0</v>
      </c>
    </row>
    <row r="6841" spans="1:10" x14ac:dyDescent="0.25">
      <c r="A6841" s="3" t="str">
        <f t="shared" si="106"/>
        <v>SubLAPSCE West9/9/2021 (3:58pm-5:00pm)24</v>
      </c>
      <c r="B6841" t="s">
        <v>76</v>
      </c>
      <c r="C6841" t="s">
        <v>123</v>
      </c>
      <c r="D6841" t="s">
        <v>173</v>
      </c>
      <c r="E6841" t="s">
        <v>197</v>
      </c>
      <c r="F6841" s="69">
        <v>11.677567481994629</v>
      </c>
      <c r="G6841" s="69">
        <v>11.558302879333496</v>
      </c>
      <c r="H6841" s="69">
        <v>0.3774285614490509</v>
      </c>
      <c r="I6841" s="69">
        <v>70.131393432617188</v>
      </c>
      <c r="J6841" s="64">
        <v>0</v>
      </c>
    </row>
    <row r="6842" spans="1:10" x14ac:dyDescent="0.25">
      <c r="A6842" s="3" t="str">
        <f t="shared" si="106"/>
        <v>SubLAPSCE WestAverage Event Day (5:00pm-6:00pm)1</v>
      </c>
      <c r="B6842" t="s">
        <v>76</v>
      </c>
      <c r="C6842" t="s">
        <v>123</v>
      </c>
      <c r="D6842" t="s">
        <v>167</v>
      </c>
      <c r="E6842" t="s">
        <v>174</v>
      </c>
      <c r="F6842" s="69">
        <v>10.113845825195313</v>
      </c>
      <c r="G6842" s="69">
        <v>10.117222785949707</v>
      </c>
      <c r="H6842" s="69">
        <v>0.10694419592618942</v>
      </c>
      <c r="I6842" s="69">
        <v>69.004608154296875</v>
      </c>
      <c r="J6842" s="64">
        <v>0</v>
      </c>
    </row>
    <row r="6843" spans="1:10" x14ac:dyDescent="0.25">
      <c r="A6843" s="3" t="str">
        <f t="shared" si="106"/>
        <v>SubLAPSCE WestAverage Event Day (5:00pm-6:00pm)2</v>
      </c>
      <c r="B6843" t="s">
        <v>76</v>
      </c>
      <c r="C6843" t="s">
        <v>123</v>
      </c>
      <c r="D6843" t="s">
        <v>167</v>
      </c>
      <c r="E6843" t="s">
        <v>175</v>
      </c>
      <c r="F6843" s="69">
        <v>9.9955177307128906</v>
      </c>
      <c r="G6843" s="69">
        <v>9.9965457916259766</v>
      </c>
      <c r="H6843" s="69">
        <v>7.930552214384079E-2</v>
      </c>
      <c r="I6843" s="69">
        <v>68.139457702636719</v>
      </c>
      <c r="J6843" s="64">
        <v>0</v>
      </c>
    </row>
    <row r="6844" spans="1:10" x14ac:dyDescent="0.25">
      <c r="A6844" s="3" t="str">
        <f t="shared" si="106"/>
        <v>SubLAPSCE WestAverage Event Day (5:00pm-6:00pm)3</v>
      </c>
      <c r="B6844" t="s">
        <v>76</v>
      </c>
      <c r="C6844" t="s">
        <v>123</v>
      </c>
      <c r="D6844" t="s">
        <v>167</v>
      </c>
      <c r="E6844" t="s">
        <v>176</v>
      </c>
      <c r="F6844" s="69">
        <v>9.8431291580200195</v>
      </c>
      <c r="G6844" s="69">
        <v>9.8252096176147461</v>
      </c>
      <c r="H6844" s="69">
        <v>7.829553633928299E-2</v>
      </c>
      <c r="I6844" s="69">
        <v>67.569839477539063</v>
      </c>
      <c r="J6844" s="64">
        <v>0</v>
      </c>
    </row>
    <row r="6845" spans="1:10" x14ac:dyDescent="0.25">
      <c r="A6845" s="3" t="str">
        <f t="shared" si="106"/>
        <v>SubLAPSCE WestAverage Event Day (5:00pm-6:00pm)4</v>
      </c>
      <c r="B6845" t="s">
        <v>76</v>
      </c>
      <c r="C6845" t="s">
        <v>123</v>
      </c>
      <c r="D6845" t="s">
        <v>167</v>
      </c>
      <c r="E6845" t="s">
        <v>177</v>
      </c>
      <c r="F6845" s="69">
        <v>9.9456644058227539</v>
      </c>
      <c r="G6845" s="69">
        <v>9.8963890075683594</v>
      </c>
      <c r="H6845" s="69">
        <v>8.1672973930835724E-2</v>
      </c>
      <c r="I6845" s="69">
        <v>67.192573547363281</v>
      </c>
      <c r="J6845" s="64">
        <v>0</v>
      </c>
    </row>
    <row r="6846" spans="1:10" x14ac:dyDescent="0.25">
      <c r="A6846" s="3" t="str">
        <f t="shared" si="106"/>
        <v>SubLAPSCE WestAverage Event Day (5:00pm-6:00pm)5</v>
      </c>
      <c r="B6846" t="s">
        <v>76</v>
      </c>
      <c r="C6846" t="s">
        <v>123</v>
      </c>
      <c r="D6846" t="s">
        <v>167</v>
      </c>
      <c r="E6846" t="s">
        <v>178</v>
      </c>
      <c r="F6846" s="69">
        <v>10.611456871032715</v>
      </c>
      <c r="G6846" s="69">
        <v>10.583427429199219</v>
      </c>
      <c r="H6846" s="69">
        <v>9.1914087533950806E-2</v>
      </c>
      <c r="I6846" s="69">
        <v>66.964736938476563</v>
      </c>
      <c r="J6846" s="64">
        <v>0</v>
      </c>
    </row>
    <row r="6847" spans="1:10" x14ac:dyDescent="0.25">
      <c r="A6847" s="3" t="str">
        <f t="shared" si="106"/>
        <v>SubLAPSCE WestAverage Event Day (5:00pm-6:00pm)6</v>
      </c>
      <c r="B6847" t="s">
        <v>76</v>
      </c>
      <c r="C6847" t="s">
        <v>123</v>
      </c>
      <c r="D6847" t="s">
        <v>167</v>
      </c>
      <c r="E6847" t="s">
        <v>179</v>
      </c>
      <c r="F6847" s="69">
        <v>11.986602783203125</v>
      </c>
      <c r="G6847" s="69">
        <v>12.131525993347168</v>
      </c>
      <c r="H6847" s="69">
        <v>0.13402038812637329</v>
      </c>
      <c r="I6847" s="69">
        <v>66.78424072265625</v>
      </c>
      <c r="J6847" s="64">
        <v>0</v>
      </c>
    </row>
    <row r="6848" spans="1:10" x14ac:dyDescent="0.25">
      <c r="A6848" s="3" t="str">
        <f t="shared" si="106"/>
        <v>SubLAPSCE WestAverage Event Day (5:00pm-6:00pm)7</v>
      </c>
      <c r="B6848" t="s">
        <v>76</v>
      </c>
      <c r="C6848" t="s">
        <v>123</v>
      </c>
      <c r="D6848" t="s">
        <v>167</v>
      </c>
      <c r="E6848" t="s">
        <v>180</v>
      </c>
      <c r="F6848" s="69">
        <v>14.531871795654297</v>
      </c>
      <c r="G6848" s="69">
        <v>14.635883331298828</v>
      </c>
      <c r="H6848" s="69">
        <v>0.15466803312301636</v>
      </c>
      <c r="I6848" s="69">
        <v>66.617301940917969</v>
      </c>
      <c r="J6848" s="64">
        <v>0</v>
      </c>
    </row>
    <row r="6849" spans="1:10" x14ac:dyDescent="0.25">
      <c r="A6849" s="3" t="str">
        <f t="shared" si="106"/>
        <v>SubLAPSCE WestAverage Event Day (5:00pm-6:00pm)8</v>
      </c>
      <c r="B6849" t="s">
        <v>76</v>
      </c>
      <c r="C6849" t="s">
        <v>123</v>
      </c>
      <c r="D6849" t="s">
        <v>167</v>
      </c>
      <c r="E6849" t="s">
        <v>181</v>
      </c>
      <c r="F6849" s="69">
        <v>18.147123336791992</v>
      </c>
      <c r="G6849" s="69">
        <v>18.175048828125</v>
      </c>
      <c r="H6849" s="69">
        <v>0.1566043347120285</v>
      </c>
      <c r="I6849" s="69">
        <v>67.376312255859375</v>
      </c>
      <c r="J6849" s="64">
        <v>0</v>
      </c>
    </row>
    <row r="6850" spans="1:10" x14ac:dyDescent="0.25">
      <c r="A6850" s="3" t="str">
        <f t="shared" si="106"/>
        <v>SubLAPSCE WestAverage Event Day (5:00pm-6:00pm)9</v>
      </c>
      <c r="B6850" t="s">
        <v>76</v>
      </c>
      <c r="C6850" t="s">
        <v>123</v>
      </c>
      <c r="D6850" t="s">
        <v>167</v>
      </c>
      <c r="E6850" t="s">
        <v>182</v>
      </c>
      <c r="F6850" s="69">
        <v>22.587095260620117</v>
      </c>
      <c r="G6850" s="69">
        <v>22.364870071411133</v>
      </c>
      <c r="H6850" s="69">
        <v>0.16489362716674805</v>
      </c>
      <c r="I6850" s="69">
        <v>69.546791076660156</v>
      </c>
      <c r="J6850" s="64">
        <v>0</v>
      </c>
    </row>
    <row r="6851" spans="1:10" x14ac:dyDescent="0.25">
      <c r="A6851" s="3" t="str">
        <f t="shared" ref="A6851:A6914" si="107">B6851&amp;C6851&amp;D6851&amp;E6851</f>
        <v>SubLAPSCE WestAverage Event Day (5:00pm-6:00pm)10</v>
      </c>
      <c r="B6851" t="s">
        <v>76</v>
      </c>
      <c r="C6851" t="s">
        <v>123</v>
      </c>
      <c r="D6851" t="s">
        <v>167</v>
      </c>
      <c r="E6851" t="s">
        <v>183</v>
      </c>
      <c r="F6851" s="69">
        <v>25.634149551391602</v>
      </c>
      <c r="G6851" s="69">
        <v>25.210798263549805</v>
      </c>
      <c r="H6851" s="69">
        <v>0.1760638952255249</v>
      </c>
      <c r="I6851" s="69">
        <v>72.334671020507813</v>
      </c>
      <c r="J6851" s="64">
        <v>0</v>
      </c>
    </row>
    <row r="6852" spans="1:10" x14ac:dyDescent="0.25">
      <c r="A6852" s="3" t="str">
        <f t="shared" si="107"/>
        <v>SubLAPSCE WestAverage Event Day (5:00pm-6:00pm)11</v>
      </c>
      <c r="B6852" t="s">
        <v>76</v>
      </c>
      <c r="C6852" t="s">
        <v>123</v>
      </c>
      <c r="D6852" t="s">
        <v>167</v>
      </c>
      <c r="E6852" t="s">
        <v>184</v>
      </c>
      <c r="F6852" s="69">
        <v>27.082267761230469</v>
      </c>
      <c r="G6852" s="69">
        <v>26.496742248535156</v>
      </c>
      <c r="H6852" s="69">
        <v>0.17455515265464783</v>
      </c>
      <c r="I6852" s="69">
        <v>74.550003051757813</v>
      </c>
      <c r="J6852" s="64">
        <v>0</v>
      </c>
    </row>
    <row r="6853" spans="1:10" x14ac:dyDescent="0.25">
      <c r="A6853" s="3" t="str">
        <f t="shared" si="107"/>
        <v>SubLAPSCE WestAverage Event Day (5:00pm-6:00pm)12</v>
      </c>
      <c r="B6853" t="s">
        <v>76</v>
      </c>
      <c r="C6853" t="s">
        <v>123</v>
      </c>
      <c r="D6853" t="s">
        <v>167</v>
      </c>
      <c r="E6853" t="s">
        <v>185</v>
      </c>
      <c r="F6853" s="69">
        <v>28.248964309692383</v>
      </c>
      <c r="G6853" s="69">
        <v>27.719547271728516</v>
      </c>
      <c r="H6853" s="69">
        <v>0.14208722114562988</v>
      </c>
      <c r="I6853" s="69">
        <v>77.625114440917969</v>
      </c>
      <c r="J6853" s="64">
        <v>0</v>
      </c>
    </row>
    <row r="6854" spans="1:10" x14ac:dyDescent="0.25">
      <c r="A6854" s="3" t="str">
        <f t="shared" si="107"/>
        <v>SubLAPSCE WestAverage Event Day (5:00pm-6:00pm)13</v>
      </c>
      <c r="B6854" t="s">
        <v>76</v>
      </c>
      <c r="C6854" t="s">
        <v>123</v>
      </c>
      <c r="D6854" t="s">
        <v>167</v>
      </c>
      <c r="E6854" t="s">
        <v>186</v>
      </c>
      <c r="F6854" s="69">
        <v>29.018774032592773</v>
      </c>
      <c r="G6854" s="69">
        <v>28.45869255065918</v>
      </c>
      <c r="H6854" s="69">
        <v>7.6268546283245087E-2</v>
      </c>
      <c r="I6854" s="69">
        <v>80.300094604492188</v>
      </c>
      <c r="J6854" s="64">
        <v>0</v>
      </c>
    </row>
    <row r="6855" spans="1:10" x14ac:dyDescent="0.25">
      <c r="A6855" s="3" t="str">
        <f t="shared" si="107"/>
        <v>SubLAPSCE WestAverage Event Day (5:00pm-6:00pm)14</v>
      </c>
      <c r="B6855" t="s">
        <v>76</v>
      </c>
      <c r="C6855" t="s">
        <v>123</v>
      </c>
      <c r="D6855" t="s">
        <v>167</v>
      </c>
      <c r="E6855" t="s">
        <v>187</v>
      </c>
      <c r="F6855" s="69">
        <v>29.345592498779297</v>
      </c>
      <c r="G6855" s="69">
        <v>28.895259857177734</v>
      </c>
      <c r="H6855" s="69">
        <v>7.6763227581977844E-2</v>
      </c>
      <c r="I6855" s="69">
        <v>81.377464294433594</v>
      </c>
      <c r="J6855" s="64">
        <v>0</v>
      </c>
    </row>
    <row r="6856" spans="1:10" x14ac:dyDescent="0.25">
      <c r="A6856" s="3" t="str">
        <f t="shared" si="107"/>
        <v>SubLAPSCE WestAverage Event Day (5:00pm-6:00pm)15</v>
      </c>
      <c r="B6856" t="s">
        <v>76</v>
      </c>
      <c r="C6856" t="s">
        <v>123</v>
      </c>
      <c r="D6856" t="s">
        <v>167</v>
      </c>
      <c r="E6856" t="s">
        <v>188</v>
      </c>
      <c r="F6856" s="69">
        <v>28.975580215454102</v>
      </c>
      <c r="G6856" s="69">
        <v>28.630105972290039</v>
      </c>
      <c r="H6856" s="69">
        <v>0.15153810381889343</v>
      </c>
      <c r="I6856" s="69">
        <v>81.821868896484375</v>
      </c>
      <c r="J6856" s="64">
        <v>0</v>
      </c>
    </row>
    <row r="6857" spans="1:10" x14ac:dyDescent="0.25">
      <c r="A6857" s="3" t="str">
        <f t="shared" si="107"/>
        <v>SubLAPSCE WestAverage Event Day (5:00pm-6:00pm)16</v>
      </c>
      <c r="B6857" t="s">
        <v>76</v>
      </c>
      <c r="C6857" t="s">
        <v>123</v>
      </c>
      <c r="D6857" t="s">
        <v>167</v>
      </c>
      <c r="E6857" t="s">
        <v>189</v>
      </c>
      <c r="F6857" s="69">
        <v>26.476898193359375</v>
      </c>
      <c r="G6857" s="69">
        <v>26.278619766235352</v>
      </c>
      <c r="H6857" s="69">
        <v>0.21510733664035797</v>
      </c>
      <c r="I6857" s="69">
        <v>82.425888061523438</v>
      </c>
      <c r="J6857" s="64">
        <v>0</v>
      </c>
    </row>
    <row r="6858" spans="1:10" x14ac:dyDescent="0.25">
      <c r="A6858" s="3" t="str">
        <f t="shared" si="107"/>
        <v>SubLAPSCE WestAverage Event Day (5:00pm-6:00pm)17</v>
      </c>
      <c r="B6858" t="s">
        <v>76</v>
      </c>
      <c r="C6858" t="s">
        <v>123</v>
      </c>
      <c r="D6858" t="s">
        <v>167</v>
      </c>
      <c r="E6858" t="s">
        <v>190</v>
      </c>
      <c r="F6858" s="69">
        <v>22.407932281494141</v>
      </c>
      <c r="G6858" s="69">
        <v>22.256120681762695</v>
      </c>
      <c r="H6858" s="69">
        <v>0.22671273350715637</v>
      </c>
      <c r="I6858" s="69">
        <v>83.029159545898438</v>
      </c>
      <c r="J6858" s="64">
        <v>0</v>
      </c>
    </row>
    <row r="6859" spans="1:10" x14ac:dyDescent="0.25">
      <c r="A6859" s="3" t="str">
        <f t="shared" si="107"/>
        <v>SubLAPSCE WestAverage Event Day (5:00pm-6:00pm)18</v>
      </c>
      <c r="B6859" t="s">
        <v>76</v>
      </c>
      <c r="C6859" t="s">
        <v>123</v>
      </c>
      <c r="D6859" t="s">
        <v>167</v>
      </c>
      <c r="E6859" t="s">
        <v>191</v>
      </c>
      <c r="F6859" s="69">
        <v>18.820352554321289</v>
      </c>
      <c r="G6859" s="69">
        <v>17.523159027099609</v>
      </c>
      <c r="H6859" s="69">
        <v>0.16843163967132568</v>
      </c>
      <c r="I6859" s="69">
        <v>81.991104125976563</v>
      </c>
      <c r="J6859" s="64">
        <v>0</v>
      </c>
    </row>
    <row r="6860" spans="1:10" x14ac:dyDescent="0.25">
      <c r="A6860" s="3" t="str">
        <f t="shared" si="107"/>
        <v>SubLAPSCE WestAverage Event Day (5:00pm-6:00pm)19</v>
      </c>
      <c r="B6860" t="s">
        <v>76</v>
      </c>
      <c r="C6860" t="s">
        <v>123</v>
      </c>
      <c r="D6860" t="s">
        <v>167</v>
      </c>
      <c r="E6860" t="s">
        <v>192</v>
      </c>
      <c r="F6860" s="69">
        <v>17.435823440551758</v>
      </c>
      <c r="G6860" s="69">
        <v>17.695932388305664</v>
      </c>
      <c r="H6860" s="69">
        <v>0.17653870582580566</v>
      </c>
      <c r="I6860" s="69">
        <v>80.017913818359375</v>
      </c>
      <c r="J6860" s="64">
        <v>0</v>
      </c>
    </row>
    <row r="6861" spans="1:10" x14ac:dyDescent="0.25">
      <c r="A6861" s="3" t="str">
        <f t="shared" si="107"/>
        <v>SubLAPSCE WestAverage Event Day (5:00pm-6:00pm)20</v>
      </c>
      <c r="B6861" t="s">
        <v>76</v>
      </c>
      <c r="C6861" t="s">
        <v>123</v>
      </c>
      <c r="D6861" t="s">
        <v>167</v>
      </c>
      <c r="E6861" t="s">
        <v>193</v>
      </c>
      <c r="F6861" s="69">
        <v>16.029802322387695</v>
      </c>
      <c r="G6861" s="69">
        <v>16.17633056640625</v>
      </c>
      <c r="H6861" s="69">
        <v>0.16617785394191742</v>
      </c>
      <c r="I6861" s="69">
        <v>77.551856994628906</v>
      </c>
      <c r="J6861" s="64">
        <v>0</v>
      </c>
    </row>
    <row r="6862" spans="1:10" x14ac:dyDescent="0.25">
      <c r="A6862" s="3" t="str">
        <f t="shared" si="107"/>
        <v>SubLAPSCE WestAverage Event Day (5:00pm-6:00pm)21</v>
      </c>
      <c r="B6862" t="s">
        <v>76</v>
      </c>
      <c r="C6862" t="s">
        <v>123</v>
      </c>
      <c r="D6862" t="s">
        <v>167</v>
      </c>
      <c r="E6862" t="s">
        <v>194</v>
      </c>
      <c r="F6862" s="69">
        <v>15.386310577392578</v>
      </c>
      <c r="G6862" s="69">
        <v>15.390752792358398</v>
      </c>
      <c r="H6862" s="69">
        <v>0.16834494471549988</v>
      </c>
      <c r="I6862" s="69">
        <v>73.95025634765625</v>
      </c>
      <c r="J6862" s="64">
        <v>0</v>
      </c>
    </row>
    <row r="6863" spans="1:10" x14ac:dyDescent="0.25">
      <c r="A6863" s="3" t="str">
        <f t="shared" si="107"/>
        <v>SubLAPSCE WestAverage Event Day (5:00pm-6:00pm)22</v>
      </c>
      <c r="B6863" t="s">
        <v>76</v>
      </c>
      <c r="C6863" t="s">
        <v>123</v>
      </c>
      <c r="D6863" t="s">
        <v>167</v>
      </c>
      <c r="E6863" t="s">
        <v>195</v>
      </c>
      <c r="F6863" s="69">
        <v>14.25049877166748</v>
      </c>
      <c r="G6863" s="69">
        <v>14.021877288818359</v>
      </c>
      <c r="H6863" s="69">
        <v>0.16114644706249237</v>
      </c>
      <c r="I6863" s="69">
        <v>71.053146362304688</v>
      </c>
      <c r="J6863" s="64">
        <v>0</v>
      </c>
    </row>
    <row r="6864" spans="1:10" x14ac:dyDescent="0.25">
      <c r="A6864" s="3" t="str">
        <f t="shared" si="107"/>
        <v>SubLAPSCE WestAverage Event Day (5:00pm-6:00pm)23</v>
      </c>
      <c r="B6864" t="s">
        <v>76</v>
      </c>
      <c r="C6864" t="s">
        <v>123</v>
      </c>
      <c r="D6864" t="s">
        <v>167</v>
      </c>
      <c r="E6864" t="s">
        <v>196</v>
      </c>
      <c r="F6864" s="69">
        <v>12.922057151794434</v>
      </c>
      <c r="G6864" s="69">
        <v>12.660085678100586</v>
      </c>
      <c r="H6864" s="69">
        <v>0.12881368398666382</v>
      </c>
      <c r="I6864" s="69">
        <v>69.662277221679688</v>
      </c>
      <c r="J6864" s="64">
        <v>0</v>
      </c>
    </row>
    <row r="6865" spans="1:10" x14ac:dyDescent="0.25">
      <c r="A6865" s="3" t="str">
        <f t="shared" si="107"/>
        <v>SubLAPSCE WestAverage Event Day (5:00pm-6:00pm)24</v>
      </c>
      <c r="B6865" t="s">
        <v>76</v>
      </c>
      <c r="C6865" t="s">
        <v>123</v>
      </c>
      <c r="D6865" t="s">
        <v>167</v>
      </c>
      <c r="E6865" t="s">
        <v>197</v>
      </c>
      <c r="F6865" s="69">
        <v>11.720873832702637</v>
      </c>
      <c r="G6865" s="69">
        <v>11.468917846679688</v>
      </c>
      <c r="H6865" s="69">
        <v>0.1426425576210022</v>
      </c>
      <c r="I6865" s="69">
        <v>68.499343872070313</v>
      </c>
      <c r="J6865" s="64">
        <v>0</v>
      </c>
    </row>
    <row r="6866" spans="1:10" x14ac:dyDescent="0.25">
      <c r="A6866" s="3" t="str">
        <f t="shared" si="107"/>
        <v>ZoneRemainder of System10/14/2020 (6:00pm-7:00pm)1</v>
      </c>
      <c r="B6866" t="s">
        <v>30</v>
      </c>
      <c r="C6866" t="s">
        <v>48</v>
      </c>
      <c r="D6866" t="s">
        <v>168</v>
      </c>
      <c r="E6866" t="s">
        <v>174</v>
      </c>
      <c r="F6866" s="69" t="s">
        <v>208</v>
      </c>
      <c r="G6866" s="69" t="s">
        <v>208</v>
      </c>
      <c r="H6866" s="69" t="s">
        <v>208</v>
      </c>
      <c r="I6866" s="69" t="s">
        <v>208</v>
      </c>
      <c r="J6866" s="64">
        <v>1</v>
      </c>
    </row>
    <row r="6867" spans="1:10" x14ac:dyDescent="0.25">
      <c r="A6867" s="3" t="str">
        <f t="shared" si="107"/>
        <v>ZoneRemainder of System10/14/2020 (6:00pm-7:00pm)2</v>
      </c>
      <c r="B6867" t="s">
        <v>30</v>
      </c>
      <c r="C6867" t="s">
        <v>48</v>
      </c>
      <c r="D6867" t="s">
        <v>168</v>
      </c>
      <c r="E6867" t="s">
        <v>175</v>
      </c>
      <c r="F6867" s="69" t="s">
        <v>208</v>
      </c>
      <c r="G6867" s="69" t="s">
        <v>208</v>
      </c>
      <c r="H6867" s="69" t="s">
        <v>208</v>
      </c>
      <c r="I6867" s="69" t="s">
        <v>208</v>
      </c>
      <c r="J6867" s="64">
        <v>1</v>
      </c>
    </row>
    <row r="6868" spans="1:10" x14ac:dyDescent="0.25">
      <c r="A6868" s="3" t="str">
        <f t="shared" si="107"/>
        <v>ZoneRemainder of System10/14/2020 (6:00pm-7:00pm)3</v>
      </c>
      <c r="B6868" t="s">
        <v>30</v>
      </c>
      <c r="C6868" t="s">
        <v>48</v>
      </c>
      <c r="D6868" t="s">
        <v>168</v>
      </c>
      <c r="E6868" t="s">
        <v>176</v>
      </c>
      <c r="F6868" s="69" t="s">
        <v>208</v>
      </c>
      <c r="G6868" s="69" t="s">
        <v>208</v>
      </c>
      <c r="H6868" s="69" t="s">
        <v>208</v>
      </c>
      <c r="I6868" s="69" t="s">
        <v>208</v>
      </c>
      <c r="J6868" s="64">
        <v>1</v>
      </c>
    </row>
    <row r="6869" spans="1:10" x14ac:dyDescent="0.25">
      <c r="A6869" s="3" t="str">
        <f t="shared" si="107"/>
        <v>ZoneRemainder of System10/14/2020 (6:00pm-7:00pm)4</v>
      </c>
      <c r="B6869" t="s">
        <v>30</v>
      </c>
      <c r="C6869" t="s">
        <v>48</v>
      </c>
      <c r="D6869" t="s">
        <v>168</v>
      </c>
      <c r="E6869" t="s">
        <v>177</v>
      </c>
      <c r="F6869" s="69" t="s">
        <v>208</v>
      </c>
      <c r="G6869" s="69" t="s">
        <v>208</v>
      </c>
      <c r="H6869" s="69" t="s">
        <v>208</v>
      </c>
      <c r="I6869" s="69" t="s">
        <v>208</v>
      </c>
      <c r="J6869" s="64">
        <v>1</v>
      </c>
    </row>
    <row r="6870" spans="1:10" x14ac:dyDescent="0.25">
      <c r="A6870" s="3" t="str">
        <f t="shared" si="107"/>
        <v>ZoneRemainder of System10/14/2020 (6:00pm-7:00pm)5</v>
      </c>
      <c r="B6870" t="s">
        <v>30</v>
      </c>
      <c r="C6870" t="s">
        <v>48</v>
      </c>
      <c r="D6870" t="s">
        <v>168</v>
      </c>
      <c r="E6870" t="s">
        <v>178</v>
      </c>
      <c r="F6870" s="69" t="s">
        <v>208</v>
      </c>
      <c r="G6870" s="69" t="s">
        <v>208</v>
      </c>
      <c r="H6870" s="69" t="s">
        <v>208</v>
      </c>
      <c r="I6870" s="69" t="s">
        <v>208</v>
      </c>
      <c r="J6870" s="64">
        <v>1</v>
      </c>
    </row>
    <row r="6871" spans="1:10" x14ac:dyDescent="0.25">
      <c r="A6871" s="3" t="str">
        <f t="shared" si="107"/>
        <v>ZoneRemainder of System10/14/2020 (6:00pm-7:00pm)6</v>
      </c>
      <c r="B6871" t="s">
        <v>30</v>
      </c>
      <c r="C6871" t="s">
        <v>48</v>
      </c>
      <c r="D6871" t="s">
        <v>168</v>
      </c>
      <c r="E6871" t="s">
        <v>179</v>
      </c>
      <c r="F6871" s="69" t="s">
        <v>208</v>
      </c>
      <c r="G6871" s="69" t="s">
        <v>208</v>
      </c>
      <c r="H6871" s="69" t="s">
        <v>208</v>
      </c>
      <c r="I6871" s="69" t="s">
        <v>208</v>
      </c>
      <c r="J6871" s="64">
        <v>1</v>
      </c>
    </row>
    <row r="6872" spans="1:10" x14ac:dyDescent="0.25">
      <c r="A6872" s="3" t="str">
        <f t="shared" si="107"/>
        <v>ZoneRemainder of System10/14/2020 (6:00pm-7:00pm)7</v>
      </c>
      <c r="B6872" t="s">
        <v>30</v>
      </c>
      <c r="C6872" t="s">
        <v>48</v>
      </c>
      <c r="D6872" t="s">
        <v>168</v>
      </c>
      <c r="E6872" t="s">
        <v>180</v>
      </c>
      <c r="F6872" s="69" t="s">
        <v>208</v>
      </c>
      <c r="G6872" s="69" t="s">
        <v>208</v>
      </c>
      <c r="H6872" s="69" t="s">
        <v>208</v>
      </c>
      <c r="I6872" s="69" t="s">
        <v>208</v>
      </c>
      <c r="J6872" s="64">
        <v>1</v>
      </c>
    </row>
    <row r="6873" spans="1:10" x14ac:dyDescent="0.25">
      <c r="A6873" s="3" t="str">
        <f t="shared" si="107"/>
        <v>ZoneRemainder of System10/14/2020 (6:00pm-7:00pm)8</v>
      </c>
      <c r="B6873" t="s">
        <v>30</v>
      </c>
      <c r="C6873" t="s">
        <v>48</v>
      </c>
      <c r="D6873" t="s">
        <v>168</v>
      </c>
      <c r="E6873" t="s">
        <v>181</v>
      </c>
      <c r="F6873" s="69" t="s">
        <v>208</v>
      </c>
      <c r="G6873" s="69" t="s">
        <v>208</v>
      </c>
      <c r="H6873" s="69" t="s">
        <v>208</v>
      </c>
      <c r="I6873" s="69" t="s">
        <v>208</v>
      </c>
      <c r="J6873" s="64">
        <v>1</v>
      </c>
    </row>
    <row r="6874" spans="1:10" x14ac:dyDescent="0.25">
      <c r="A6874" s="3" t="str">
        <f t="shared" si="107"/>
        <v>ZoneRemainder of System10/14/2020 (6:00pm-7:00pm)9</v>
      </c>
      <c r="B6874" t="s">
        <v>30</v>
      </c>
      <c r="C6874" t="s">
        <v>48</v>
      </c>
      <c r="D6874" t="s">
        <v>168</v>
      </c>
      <c r="E6874" t="s">
        <v>182</v>
      </c>
      <c r="F6874" s="69" t="s">
        <v>208</v>
      </c>
      <c r="G6874" s="69" t="s">
        <v>208</v>
      </c>
      <c r="H6874" s="69" t="s">
        <v>208</v>
      </c>
      <c r="I6874" s="69" t="s">
        <v>208</v>
      </c>
      <c r="J6874" s="64">
        <v>1</v>
      </c>
    </row>
    <row r="6875" spans="1:10" x14ac:dyDescent="0.25">
      <c r="A6875" s="3" t="str">
        <f t="shared" si="107"/>
        <v>ZoneRemainder of System10/14/2020 (6:00pm-7:00pm)10</v>
      </c>
      <c r="B6875" t="s">
        <v>30</v>
      </c>
      <c r="C6875" t="s">
        <v>48</v>
      </c>
      <c r="D6875" t="s">
        <v>168</v>
      </c>
      <c r="E6875" t="s">
        <v>183</v>
      </c>
      <c r="F6875" s="69" t="s">
        <v>208</v>
      </c>
      <c r="G6875" s="69" t="s">
        <v>208</v>
      </c>
      <c r="H6875" s="69" t="s">
        <v>208</v>
      </c>
      <c r="I6875" s="69" t="s">
        <v>208</v>
      </c>
      <c r="J6875" s="64">
        <v>1</v>
      </c>
    </row>
    <row r="6876" spans="1:10" x14ac:dyDescent="0.25">
      <c r="A6876" s="3" t="str">
        <f t="shared" si="107"/>
        <v>ZoneRemainder of System10/14/2020 (6:00pm-7:00pm)11</v>
      </c>
      <c r="B6876" t="s">
        <v>30</v>
      </c>
      <c r="C6876" t="s">
        <v>48</v>
      </c>
      <c r="D6876" t="s">
        <v>168</v>
      </c>
      <c r="E6876" t="s">
        <v>184</v>
      </c>
      <c r="F6876" s="69" t="s">
        <v>208</v>
      </c>
      <c r="G6876" s="69" t="s">
        <v>208</v>
      </c>
      <c r="H6876" s="69" t="s">
        <v>208</v>
      </c>
      <c r="I6876" s="69" t="s">
        <v>208</v>
      </c>
      <c r="J6876" s="64">
        <v>1</v>
      </c>
    </row>
    <row r="6877" spans="1:10" x14ac:dyDescent="0.25">
      <c r="A6877" s="3" t="str">
        <f t="shared" si="107"/>
        <v>ZoneRemainder of System10/14/2020 (6:00pm-7:00pm)12</v>
      </c>
      <c r="B6877" t="s">
        <v>30</v>
      </c>
      <c r="C6877" t="s">
        <v>48</v>
      </c>
      <c r="D6877" t="s">
        <v>168</v>
      </c>
      <c r="E6877" t="s">
        <v>185</v>
      </c>
      <c r="F6877" s="69" t="s">
        <v>208</v>
      </c>
      <c r="G6877" s="69" t="s">
        <v>208</v>
      </c>
      <c r="H6877" s="69" t="s">
        <v>208</v>
      </c>
      <c r="I6877" s="69" t="s">
        <v>208</v>
      </c>
      <c r="J6877" s="64">
        <v>1</v>
      </c>
    </row>
    <row r="6878" spans="1:10" x14ac:dyDescent="0.25">
      <c r="A6878" s="3" t="str">
        <f t="shared" si="107"/>
        <v>ZoneRemainder of System10/14/2020 (6:00pm-7:00pm)13</v>
      </c>
      <c r="B6878" t="s">
        <v>30</v>
      </c>
      <c r="C6878" t="s">
        <v>48</v>
      </c>
      <c r="D6878" t="s">
        <v>168</v>
      </c>
      <c r="E6878" t="s">
        <v>186</v>
      </c>
      <c r="F6878" s="69" t="s">
        <v>208</v>
      </c>
      <c r="G6878" s="69" t="s">
        <v>208</v>
      </c>
      <c r="H6878" s="69" t="s">
        <v>208</v>
      </c>
      <c r="I6878" s="69" t="s">
        <v>208</v>
      </c>
      <c r="J6878" s="64">
        <v>1</v>
      </c>
    </row>
    <row r="6879" spans="1:10" x14ac:dyDescent="0.25">
      <c r="A6879" s="3" t="str">
        <f t="shared" si="107"/>
        <v>ZoneRemainder of System10/14/2020 (6:00pm-7:00pm)14</v>
      </c>
      <c r="B6879" t="s">
        <v>30</v>
      </c>
      <c r="C6879" t="s">
        <v>48</v>
      </c>
      <c r="D6879" t="s">
        <v>168</v>
      </c>
      <c r="E6879" t="s">
        <v>187</v>
      </c>
      <c r="F6879" s="69" t="s">
        <v>208</v>
      </c>
      <c r="G6879" s="69" t="s">
        <v>208</v>
      </c>
      <c r="H6879" s="69" t="s">
        <v>208</v>
      </c>
      <c r="I6879" s="69" t="s">
        <v>208</v>
      </c>
      <c r="J6879" s="64">
        <v>1</v>
      </c>
    </row>
    <row r="6880" spans="1:10" x14ac:dyDescent="0.25">
      <c r="A6880" s="3" t="str">
        <f t="shared" si="107"/>
        <v>ZoneRemainder of System10/14/2020 (6:00pm-7:00pm)15</v>
      </c>
      <c r="B6880" t="s">
        <v>30</v>
      </c>
      <c r="C6880" t="s">
        <v>48</v>
      </c>
      <c r="D6880" t="s">
        <v>168</v>
      </c>
      <c r="E6880" t="s">
        <v>188</v>
      </c>
      <c r="F6880" s="69" t="s">
        <v>208</v>
      </c>
      <c r="G6880" s="69" t="s">
        <v>208</v>
      </c>
      <c r="H6880" s="69" t="s">
        <v>208</v>
      </c>
      <c r="I6880" s="69" t="s">
        <v>208</v>
      </c>
      <c r="J6880" s="64">
        <v>1</v>
      </c>
    </row>
    <row r="6881" spans="1:10" x14ac:dyDescent="0.25">
      <c r="A6881" s="3" t="str">
        <f t="shared" si="107"/>
        <v>ZoneRemainder of System10/14/2020 (6:00pm-7:00pm)16</v>
      </c>
      <c r="B6881" t="s">
        <v>30</v>
      </c>
      <c r="C6881" t="s">
        <v>48</v>
      </c>
      <c r="D6881" t="s">
        <v>168</v>
      </c>
      <c r="E6881" t="s">
        <v>189</v>
      </c>
      <c r="F6881" s="69" t="s">
        <v>208</v>
      </c>
      <c r="G6881" s="69" t="s">
        <v>208</v>
      </c>
      <c r="H6881" s="69" t="s">
        <v>208</v>
      </c>
      <c r="I6881" s="69" t="s">
        <v>208</v>
      </c>
      <c r="J6881" s="64">
        <v>1</v>
      </c>
    </row>
    <row r="6882" spans="1:10" x14ac:dyDescent="0.25">
      <c r="A6882" s="3" t="str">
        <f t="shared" si="107"/>
        <v>ZoneRemainder of System10/14/2020 (6:00pm-7:00pm)17</v>
      </c>
      <c r="B6882" t="s">
        <v>30</v>
      </c>
      <c r="C6882" t="s">
        <v>48</v>
      </c>
      <c r="D6882" t="s">
        <v>168</v>
      </c>
      <c r="E6882" t="s">
        <v>190</v>
      </c>
      <c r="F6882" s="69" t="s">
        <v>208</v>
      </c>
      <c r="G6882" s="69" t="s">
        <v>208</v>
      </c>
      <c r="H6882" s="69" t="s">
        <v>208</v>
      </c>
      <c r="I6882" s="69" t="s">
        <v>208</v>
      </c>
      <c r="J6882" s="64">
        <v>1</v>
      </c>
    </row>
    <row r="6883" spans="1:10" x14ac:dyDescent="0.25">
      <c r="A6883" s="3" t="str">
        <f t="shared" si="107"/>
        <v>ZoneRemainder of System10/14/2020 (6:00pm-7:00pm)18</v>
      </c>
      <c r="B6883" t="s">
        <v>30</v>
      </c>
      <c r="C6883" t="s">
        <v>48</v>
      </c>
      <c r="D6883" t="s">
        <v>168</v>
      </c>
      <c r="E6883" t="s">
        <v>191</v>
      </c>
      <c r="F6883" s="69" t="s">
        <v>208</v>
      </c>
      <c r="G6883" s="69" t="s">
        <v>208</v>
      </c>
      <c r="H6883" s="69" t="s">
        <v>208</v>
      </c>
      <c r="I6883" s="69" t="s">
        <v>208</v>
      </c>
      <c r="J6883" s="64">
        <v>1</v>
      </c>
    </row>
    <row r="6884" spans="1:10" x14ac:dyDescent="0.25">
      <c r="A6884" s="3" t="str">
        <f t="shared" si="107"/>
        <v>ZoneRemainder of System10/14/2020 (6:00pm-7:00pm)19</v>
      </c>
      <c r="B6884" t="s">
        <v>30</v>
      </c>
      <c r="C6884" t="s">
        <v>48</v>
      </c>
      <c r="D6884" t="s">
        <v>168</v>
      </c>
      <c r="E6884" t="s">
        <v>192</v>
      </c>
      <c r="F6884" s="69" t="s">
        <v>208</v>
      </c>
      <c r="G6884" s="69" t="s">
        <v>208</v>
      </c>
      <c r="H6884" s="69" t="s">
        <v>208</v>
      </c>
      <c r="I6884" s="69" t="s">
        <v>208</v>
      </c>
      <c r="J6884" s="64">
        <v>1</v>
      </c>
    </row>
    <row r="6885" spans="1:10" x14ac:dyDescent="0.25">
      <c r="A6885" s="3" t="str">
        <f t="shared" si="107"/>
        <v>ZoneRemainder of System10/14/2020 (6:00pm-7:00pm)20</v>
      </c>
      <c r="B6885" t="s">
        <v>30</v>
      </c>
      <c r="C6885" t="s">
        <v>48</v>
      </c>
      <c r="D6885" t="s">
        <v>168</v>
      </c>
      <c r="E6885" t="s">
        <v>193</v>
      </c>
      <c r="F6885" s="69" t="s">
        <v>208</v>
      </c>
      <c r="G6885" s="69" t="s">
        <v>208</v>
      </c>
      <c r="H6885" s="69" t="s">
        <v>208</v>
      </c>
      <c r="I6885" s="69" t="s">
        <v>208</v>
      </c>
      <c r="J6885" s="64">
        <v>1</v>
      </c>
    </row>
    <row r="6886" spans="1:10" x14ac:dyDescent="0.25">
      <c r="A6886" s="3" t="str">
        <f t="shared" si="107"/>
        <v>ZoneRemainder of System10/14/2020 (6:00pm-7:00pm)21</v>
      </c>
      <c r="B6886" t="s">
        <v>30</v>
      </c>
      <c r="C6886" t="s">
        <v>48</v>
      </c>
      <c r="D6886" t="s">
        <v>168</v>
      </c>
      <c r="E6886" t="s">
        <v>194</v>
      </c>
      <c r="F6886" s="69" t="s">
        <v>208</v>
      </c>
      <c r="G6886" s="69" t="s">
        <v>208</v>
      </c>
      <c r="H6886" s="69" t="s">
        <v>208</v>
      </c>
      <c r="I6886" s="69" t="s">
        <v>208</v>
      </c>
      <c r="J6886" s="64">
        <v>1</v>
      </c>
    </row>
    <row r="6887" spans="1:10" x14ac:dyDescent="0.25">
      <c r="A6887" s="3" t="str">
        <f t="shared" si="107"/>
        <v>ZoneRemainder of System10/14/2020 (6:00pm-7:00pm)22</v>
      </c>
      <c r="B6887" t="s">
        <v>30</v>
      </c>
      <c r="C6887" t="s">
        <v>48</v>
      </c>
      <c r="D6887" t="s">
        <v>168</v>
      </c>
      <c r="E6887" t="s">
        <v>195</v>
      </c>
      <c r="F6887" s="69" t="s">
        <v>208</v>
      </c>
      <c r="G6887" s="69" t="s">
        <v>208</v>
      </c>
      <c r="H6887" s="69" t="s">
        <v>208</v>
      </c>
      <c r="I6887" s="69" t="s">
        <v>208</v>
      </c>
      <c r="J6887" s="64">
        <v>1</v>
      </c>
    </row>
    <row r="6888" spans="1:10" x14ac:dyDescent="0.25">
      <c r="A6888" s="3" t="str">
        <f t="shared" si="107"/>
        <v>ZoneRemainder of System10/14/2020 (6:00pm-7:00pm)23</v>
      </c>
      <c r="B6888" t="s">
        <v>30</v>
      </c>
      <c r="C6888" t="s">
        <v>48</v>
      </c>
      <c r="D6888" t="s">
        <v>168</v>
      </c>
      <c r="E6888" t="s">
        <v>196</v>
      </c>
      <c r="F6888" s="69" t="s">
        <v>208</v>
      </c>
      <c r="G6888" s="69" t="s">
        <v>208</v>
      </c>
      <c r="H6888" s="69" t="s">
        <v>208</v>
      </c>
      <c r="I6888" s="69" t="s">
        <v>208</v>
      </c>
      <c r="J6888" s="64">
        <v>1</v>
      </c>
    </row>
    <row r="6889" spans="1:10" x14ac:dyDescent="0.25">
      <c r="A6889" s="3" t="str">
        <f t="shared" si="107"/>
        <v>ZoneRemainder of System10/14/2020 (6:00pm-7:00pm)24</v>
      </c>
      <c r="B6889" t="s">
        <v>30</v>
      </c>
      <c r="C6889" t="s">
        <v>48</v>
      </c>
      <c r="D6889" t="s">
        <v>168</v>
      </c>
      <c r="E6889" t="s">
        <v>197</v>
      </c>
      <c r="F6889" s="69" t="s">
        <v>208</v>
      </c>
      <c r="G6889" s="69" t="s">
        <v>208</v>
      </c>
      <c r="H6889" s="69" t="s">
        <v>208</v>
      </c>
      <c r="I6889" s="69" t="s">
        <v>208</v>
      </c>
      <c r="J6889" s="64">
        <v>1</v>
      </c>
    </row>
    <row r="6890" spans="1:10" x14ac:dyDescent="0.25">
      <c r="A6890" s="3" t="str">
        <f t="shared" si="107"/>
        <v>ZoneRemainder of System10/15/2020 (6:00pm-7:00pm)1</v>
      </c>
      <c r="B6890" t="s">
        <v>30</v>
      </c>
      <c r="C6890" t="s">
        <v>48</v>
      </c>
      <c r="D6890" t="s">
        <v>169</v>
      </c>
      <c r="E6890" t="s">
        <v>174</v>
      </c>
      <c r="F6890" s="69" t="s">
        <v>208</v>
      </c>
      <c r="G6890" s="69" t="s">
        <v>208</v>
      </c>
      <c r="H6890" s="69" t="s">
        <v>208</v>
      </c>
      <c r="I6890" s="69" t="s">
        <v>208</v>
      </c>
      <c r="J6890" s="64">
        <v>1</v>
      </c>
    </row>
    <row r="6891" spans="1:10" x14ac:dyDescent="0.25">
      <c r="A6891" s="3" t="str">
        <f t="shared" si="107"/>
        <v>ZoneRemainder of System10/15/2020 (6:00pm-7:00pm)2</v>
      </c>
      <c r="B6891" t="s">
        <v>30</v>
      </c>
      <c r="C6891" t="s">
        <v>48</v>
      </c>
      <c r="D6891" t="s">
        <v>169</v>
      </c>
      <c r="E6891" t="s">
        <v>175</v>
      </c>
      <c r="F6891" s="69" t="s">
        <v>208</v>
      </c>
      <c r="G6891" s="69" t="s">
        <v>208</v>
      </c>
      <c r="H6891" s="69" t="s">
        <v>208</v>
      </c>
      <c r="I6891" s="69" t="s">
        <v>208</v>
      </c>
      <c r="J6891" s="64">
        <v>1</v>
      </c>
    </row>
    <row r="6892" spans="1:10" x14ac:dyDescent="0.25">
      <c r="A6892" s="3" t="str">
        <f t="shared" si="107"/>
        <v>ZoneRemainder of System10/15/2020 (6:00pm-7:00pm)3</v>
      </c>
      <c r="B6892" t="s">
        <v>30</v>
      </c>
      <c r="C6892" t="s">
        <v>48</v>
      </c>
      <c r="D6892" t="s">
        <v>169</v>
      </c>
      <c r="E6892" t="s">
        <v>176</v>
      </c>
      <c r="F6892" s="69" t="s">
        <v>208</v>
      </c>
      <c r="G6892" s="69" t="s">
        <v>208</v>
      </c>
      <c r="H6892" s="69" t="s">
        <v>208</v>
      </c>
      <c r="I6892" s="69" t="s">
        <v>208</v>
      </c>
      <c r="J6892" s="64">
        <v>1</v>
      </c>
    </row>
    <row r="6893" spans="1:10" x14ac:dyDescent="0.25">
      <c r="A6893" s="3" t="str">
        <f t="shared" si="107"/>
        <v>ZoneRemainder of System10/15/2020 (6:00pm-7:00pm)4</v>
      </c>
      <c r="B6893" t="s">
        <v>30</v>
      </c>
      <c r="C6893" t="s">
        <v>48</v>
      </c>
      <c r="D6893" t="s">
        <v>169</v>
      </c>
      <c r="E6893" t="s">
        <v>177</v>
      </c>
      <c r="F6893" s="69" t="s">
        <v>208</v>
      </c>
      <c r="G6893" s="69" t="s">
        <v>208</v>
      </c>
      <c r="H6893" s="69" t="s">
        <v>208</v>
      </c>
      <c r="I6893" s="69" t="s">
        <v>208</v>
      </c>
      <c r="J6893" s="64">
        <v>1</v>
      </c>
    </row>
    <row r="6894" spans="1:10" x14ac:dyDescent="0.25">
      <c r="A6894" s="3" t="str">
        <f t="shared" si="107"/>
        <v>ZoneRemainder of System10/15/2020 (6:00pm-7:00pm)5</v>
      </c>
      <c r="B6894" t="s">
        <v>30</v>
      </c>
      <c r="C6894" t="s">
        <v>48</v>
      </c>
      <c r="D6894" t="s">
        <v>169</v>
      </c>
      <c r="E6894" t="s">
        <v>178</v>
      </c>
      <c r="F6894" s="69" t="s">
        <v>208</v>
      </c>
      <c r="G6894" s="69" t="s">
        <v>208</v>
      </c>
      <c r="H6894" s="69" t="s">
        <v>208</v>
      </c>
      <c r="I6894" s="69" t="s">
        <v>208</v>
      </c>
      <c r="J6894" s="64">
        <v>1</v>
      </c>
    </row>
    <row r="6895" spans="1:10" x14ac:dyDescent="0.25">
      <c r="A6895" s="3" t="str">
        <f t="shared" si="107"/>
        <v>ZoneRemainder of System10/15/2020 (6:00pm-7:00pm)6</v>
      </c>
      <c r="B6895" t="s">
        <v>30</v>
      </c>
      <c r="C6895" t="s">
        <v>48</v>
      </c>
      <c r="D6895" t="s">
        <v>169</v>
      </c>
      <c r="E6895" t="s">
        <v>179</v>
      </c>
      <c r="F6895" s="69" t="s">
        <v>208</v>
      </c>
      <c r="G6895" s="69" t="s">
        <v>208</v>
      </c>
      <c r="H6895" s="69" t="s">
        <v>208</v>
      </c>
      <c r="I6895" s="69" t="s">
        <v>208</v>
      </c>
      <c r="J6895" s="64">
        <v>1</v>
      </c>
    </row>
    <row r="6896" spans="1:10" x14ac:dyDescent="0.25">
      <c r="A6896" s="3" t="str">
        <f t="shared" si="107"/>
        <v>ZoneRemainder of System10/15/2020 (6:00pm-7:00pm)7</v>
      </c>
      <c r="B6896" t="s">
        <v>30</v>
      </c>
      <c r="C6896" t="s">
        <v>48</v>
      </c>
      <c r="D6896" t="s">
        <v>169</v>
      </c>
      <c r="E6896" t="s">
        <v>180</v>
      </c>
      <c r="F6896" s="69" t="s">
        <v>208</v>
      </c>
      <c r="G6896" s="69" t="s">
        <v>208</v>
      </c>
      <c r="H6896" s="69" t="s">
        <v>208</v>
      </c>
      <c r="I6896" s="69" t="s">
        <v>208</v>
      </c>
      <c r="J6896" s="64">
        <v>1</v>
      </c>
    </row>
    <row r="6897" spans="1:10" x14ac:dyDescent="0.25">
      <c r="A6897" s="3" t="str">
        <f t="shared" si="107"/>
        <v>ZoneRemainder of System10/15/2020 (6:00pm-7:00pm)8</v>
      </c>
      <c r="B6897" t="s">
        <v>30</v>
      </c>
      <c r="C6897" t="s">
        <v>48</v>
      </c>
      <c r="D6897" t="s">
        <v>169</v>
      </c>
      <c r="E6897" t="s">
        <v>181</v>
      </c>
      <c r="F6897" s="69" t="s">
        <v>208</v>
      </c>
      <c r="G6897" s="69" t="s">
        <v>208</v>
      </c>
      <c r="H6897" s="69" t="s">
        <v>208</v>
      </c>
      <c r="I6897" s="69" t="s">
        <v>208</v>
      </c>
      <c r="J6897" s="64">
        <v>1</v>
      </c>
    </row>
    <row r="6898" spans="1:10" x14ac:dyDescent="0.25">
      <c r="A6898" s="3" t="str">
        <f t="shared" si="107"/>
        <v>ZoneRemainder of System10/15/2020 (6:00pm-7:00pm)9</v>
      </c>
      <c r="B6898" t="s">
        <v>30</v>
      </c>
      <c r="C6898" t="s">
        <v>48</v>
      </c>
      <c r="D6898" t="s">
        <v>169</v>
      </c>
      <c r="E6898" t="s">
        <v>182</v>
      </c>
      <c r="F6898" s="69" t="s">
        <v>208</v>
      </c>
      <c r="G6898" s="69" t="s">
        <v>208</v>
      </c>
      <c r="H6898" s="69" t="s">
        <v>208</v>
      </c>
      <c r="I6898" s="69" t="s">
        <v>208</v>
      </c>
      <c r="J6898" s="64">
        <v>1</v>
      </c>
    </row>
    <row r="6899" spans="1:10" x14ac:dyDescent="0.25">
      <c r="A6899" s="3" t="str">
        <f t="shared" si="107"/>
        <v>ZoneRemainder of System10/15/2020 (6:00pm-7:00pm)10</v>
      </c>
      <c r="B6899" t="s">
        <v>30</v>
      </c>
      <c r="C6899" t="s">
        <v>48</v>
      </c>
      <c r="D6899" t="s">
        <v>169</v>
      </c>
      <c r="E6899" t="s">
        <v>183</v>
      </c>
      <c r="F6899" s="69" t="s">
        <v>208</v>
      </c>
      <c r="G6899" s="69" t="s">
        <v>208</v>
      </c>
      <c r="H6899" s="69" t="s">
        <v>208</v>
      </c>
      <c r="I6899" s="69" t="s">
        <v>208</v>
      </c>
      <c r="J6899" s="64">
        <v>1</v>
      </c>
    </row>
    <row r="6900" spans="1:10" x14ac:dyDescent="0.25">
      <c r="A6900" s="3" t="str">
        <f t="shared" si="107"/>
        <v>ZoneRemainder of System10/15/2020 (6:00pm-7:00pm)11</v>
      </c>
      <c r="B6900" t="s">
        <v>30</v>
      </c>
      <c r="C6900" t="s">
        <v>48</v>
      </c>
      <c r="D6900" t="s">
        <v>169</v>
      </c>
      <c r="E6900" t="s">
        <v>184</v>
      </c>
      <c r="F6900" s="69" t="s">
        <v>208</v>
      </c>
      <c r="G6900" s="69" t="s">
        <v>208</v>
      </c>
      <c r="H6900" s="69" t="s">
        <v>208</v>
      </c>
      <c r="I6900" s="69" t="s">
        <v>208</v>
      </c>
      <c r="J6900" s="64">
        <v>1</v>
      </c>
    </row>
    <row r="6901" spans="1:10" x14ac:dyDescent="0.25">
      <c r="A6901" s="3" t="str">
        <f t="shared" si="107"/>
        <v>ZoneRemainder of System10/15/2020 (6:00pm-7:00pm)12</v>
      </c>
      <c r="B6901" t="s">
        <v>30</v>
      </c>
      <c r="C6901" t="s">
        <v>48</v>
      </c>
      <c r="D6901" t="s">
        <v>169</v>
      </c>
      <c r="E6901" t="s">
        <v>185</v>
      </c>
      <c r="F6901" s="69" t="s">
        <v>208</v>
      </c>
      <c r="G6901" s="69" t="s">
        <v>208</v>
      </c>
      <c r="H6901" s="69" t="s">
        <v>208</v>
      </c>
      <c r="I6901" s="69" t="s">
        <v>208</v>
      </c>
      <c r="J6901" s="64">
        <v>1</v>
      </c>
    </row>
    <row r="6902" spans="1:10" x14ac:dyDescent="0.25">
      <c r="A6902" s="3" t="str">
        <f t="shared" si="107"/>
        <v>ZoneRemainder of System10/15/2020 (6:00pm-7:00pm)13</v>
      </c>
      <c r="B6902" t="s">
        <v>30</v>
      </c>
      <c r="C6902" t="s">
        <v>48</v>
      </c>
      <c r="D6902" t="s">
        <v>169</v>
      </c>
      <c r="E6902" t="s">
        <v>186</v>
      </c>
      <c r="F6902" s="69" t="s">
        <v>208</v>
      </c>
      <c r="G6902" s="69" t="s">
        <v>208</v>
      </c>
      <c r="H6902" s="69" t="s">
        <v>208</v>
      </c>
      <c r="I6902" s="69" t="s">
        <v>208</v>
      </c>
      <c r="J6902" s="64">
        <v>1</v>
      </c>
    </row>
    <row r="6903" spans="1:10" x14ac:dyDescent="0.25">
      <c r="A6903" s="3" t="str">
        <f t="shared" si="107"/>
        <v>ZoneRemainder of System10/15/2020 (6:00pm-7:00pm)14</v>
      </c>
      <c r="B6903" t="s">
        <v>30</v>
      </c>
      <c r="C6903" t="s">
        <v>48</v>
      </c>
      <c r="D6903" t="s">
        <v>169</v>
      </c>
      <c r="E6903" t="s">
        <v>187</v>
      </c>
      <c r="F6903" s="69" t="s">
        <v>208</v>
      </c>
      <c r="G6903" s="69" t="s">
        <v>208</v>
      </c>
      <c r="H6903" s="69" t="s">
        <v>208</v>
      </c>
      <c r="I6903" s="69" t="s">
        <v>208</v>
      </c>
      <c r="J6903" s="64">
        <v>1</v>
      </c>
    </row>
    <row r="6904" spans="1:10" x14ac:dyDescent="0.25">
      <c r="A6904" s="3" t="str">
        <f t="shared" si="107"/>
        <v>ZoneRemainder of System10/15/2020 (6:00pm-7:00pm)15</v>
      </c>
      <c r="B6904" t="s">
        <v>30</v>
      </c>
      <c r="C6904" t="s">
        <v>48</v>
      </c>
      <c r="D6904" t="s">
        <v>169</v>
      </c>
      <c r="E6904" t="s">
        <v>188</v>
      </c>
      <c r="F6904" s="69" t="s">
        <v>208</v>
      </c>
      <c r="G6904" s="69" t="s">
        <v>208</v>
      </c>
      <c r="H6904" s="69" t="s">
        <v>208</v>
      </c>
      <c r="I6904" s="69" t="s">
        <v>208</v>
      </c>
      <c r="J6904" s="64">
        <v>1</v>
      </c>
    </row>
    <row r="6905" spans="1:10" x14ac:dyDescent="0.25">
      <c r="A6905" s="3" t="str">
        <f t="shared" si="107"/>
        <v>ZoneRemainder of System10/15/2020 (6:00pm-7:00pm)16</v>
      </c>
      <c r="B6905" t="s">
        <v>30</v>
      </c>
      <c r="C6905" t="s">
        <v>48</v>
      </c>
      <c r="D6905" t="s">
        <v>169</v>
      </c>
      <c r="E6905" t="s">
        <v>189</v>
      </c>
      <c r="F6905" s="69" t="s">
        <v>208</v>
      </c>
      <c r="G6905" s="69" t="s">
        <v>208</v>
      </c>
      <c r="H6905" s="69" t="s">
        <v>208</v>
      </c>
      <c r="I6905" s="69" t="s">
        <v>208</v>
      </c>
      <c r="J6905" s="64">
        <v>1</v>
      </c>
    </row>
    <row r="6906" spans="1:10" x14ac:dyDescent="0.25">
      <c r="A6906" s="3" t="str">
        <f t="shared" si="107"/>
        <v>ZoneRemainder of System10/15/2020 (6:00pm-7:00pm)17</v>
      </c>
      <c r="B6906" t="s">
        <v>30</v>
      </c>
      <c r="C6906" t="s">
        <v>48</v>
      </c>
      <c r="D6906" t="s">
        <v>169</v>
      </c>
      <c r="E6906" t="s">
        <v>190</v>
      </c>
      <c r="F6906" s="69" t="s">
        <v>208</v>
      </c>
      <c r="G6906" s="69" t="s">
        <v>208</v>
      </c>
      <c r="H6906" s="69" t="s">
        <v>208</v>
      </c>
      <c r="I6906" s="69" t="s">
        <v>208</v>
      </c>
      <c r="J6906" s="64">
        <v>1</v>
      </c>
    </row>
    <row r="6907" spans="1:10" x14ac:dyDescent="0.25">
      <c r="A6907" s="3" t="str">
        <f t="shared" si="107"/>
        <v>ZoneRemainder of System10/15/2020 (6:00pm-7:00pm)18</v>
      </c>
      <c r="B6907" t="s">
        <v>30</v>
      </c>
      <c r="C6907" t="s">
        <v>48</v>
      </c>
      <c r="D6907" t="s">
        <v>169</v>
      </c>
      <c r="E6907" t="s">
        <v>191</v>
      </c>
      <c r="F6907" s="69" t="s">
        <v>208</v>
      </c>
      <c r="G6907" s="69" t="s">
        <v>208</v>
      </c>
      <c r="H6907" s="69" t="s">
        <v>208</v>
      </c>
      <c r="I6907" s="69" t="s">
        <v>208</v>
      </c>
      <c r="J6907" s="64">
        <v>1</v>
      </c>
    </row>
    <row r="6908" spans="1:10" x14ac:dyDescent="0.25">
      <c r="A6908" s="3" t="str">
        <f t="shared" si="107"/>
        <v>ZoneRemainder of System10/15/2020 (6:00pm-7:00pm)19</v>
      </c>
      <c r="B6908" t="s">
        <v>30</v>
      </c>
      <c r="C6908" t="s">
        <v>48</v>
      </c>
      <c r="D6908" t="s">
        <v>169</v>
      </c>
      <c r="E6908" t="s">
        <v>192</v>
      </c>
      <c r="F6908" s="69" t="s">
        <v>208</v>
      </c>
      <c r="G6908" s="69" t="s">
        <v>208</v>
      </c>
      <c r="H6908" s="69" t="s">
        <v>208</v>
      </c>
      <c r="I6908" s="69" t="s">
        <v>208</v>
      </c>
      <c r="J6908" s="64">
        <v>1</v>
      </c>
    </row>
    <row r="6909" spans="1:10" x14ac:dyDescent="0.25">
      <c r="A6909" s="3" t="str">
        <f t="shared" si="107"/>
        <v>ZoneRemainder of System10/15/2020 (6:00pm-7:00pm)20</v>
      </c>
      <c r="B6909" t="s">
        <v>30</v>
      </c>
      <c r="C6909" t="s">
        <v>48</v>
      </c>
      <c r="D6909" t="s">
        <v>169</v>
      </c>
      <c r="E6909" t="s">
        <v>193</v>
      </c>
      <c r="F6909" s="69" t="s">
        <v>208</v>
      </c>
      <c r="G6909" s="69" t="s">
        <v>208</v>
      </c>
      <c r="H6909" s="69" t="s">
        <v>208</v>
      </c>
      <c r="I6909" s="69" t="s">
        <v>208</v>
      </c>
      <c r="J6909" s="64">
        <v>1</v>
      </c>
    </row>
    <row r="6910" spans="1:10" x14ac:dyDescent="0.25">
      <c r="A6910" s="3" t="str">
        <f t="shared" si="107"/>
        <v>ZoneRemainder of System10/15/2020 (6:00pm-7:00pm)21</v>
      </c>
      <c r="B6910" t="s">
        <v>30</v>
      </c>
      <c r="C6910" t="s">
        <v>48</v>
      </c>
      <c r="D6910" t="s">
        <v>169</v>
      </c>
      <c r="E6910" t="s">
        <v>194</v>
      </c>
      <c r="F6910" s="69" t="s">
        <v>208</v>
      </c>
      <c r="G6910" s="69" t="s">
        <v>208</v>
      </c>
      <c r="H6910" s="69" t="s">
        <v>208</v>
      </c>
      <c r="I6910" s="69" t="s">
        <v>208</v>
      </c>
      <c r="J6910" s="64">
        <v>1</v>
      </c>
    </row>
    <row r="6911" spans="1:10" x14ac:dyDescent="0.25">
      <c r="A6911" s="3" t="str">
        <f t="shared" si="107"/>
        <v>ZoneRemainder of System10/15/2020 (6:00pm-7:00pm)22</v>
      </c>
      <c r="B6911" t="s">
        <v>30</v>
      </c>
      <c r="C6911" t="s">
        <v>48</v>
      </c>
      <c r="D6911" t="s">
        <v>169</v>
      </c>
      <c r="E6911" t="s">
        <v>195</v>
      </c>
      <c r="F6911" s="69" t="s">
        <v>208</v>
      </c>
      <c r="G6911" s="69" t="s">
        <v>208</v>
      </c>
      <c r="H6911" s="69" t="s">
        <v>208</v>
      </c>
      <c r="I6911" s="69" t="s">
        <v>208</v>
      </c>
      <c r="J6911" s="64">
        <v>1</v>
      </c>
    </row>
    <row r="6912" spans="1:10" x14ac:dyDescent="0.25">
      <c r="A6912" s="3" t="str">
        <f t="shared" si="107"/>
        <v>ZoneRemainder of System10/15/2020 (6:00pm-7:00pm)23</v>
      </c>
      <c r="B6912" t="s">
        <v>30</v>
      </c>
      <c r="C6912" t="s">
        <v>48</v>
      </c>
      <c r="D6912" t="s">
        <v>169</v>
      </c>
      <c r="E6912" t="s">
        <v>196</v>
      </c>
      <c r="F6912" s="69" t="s">
        <v>208</v>
      </c>
      <c r="G6912" s="69" t="s">
        <v>208</v>
      </c>
      <c r="H6912" s="69" t="s">
        <v>208</v>
      </c>
      <c r="I6912" s="69" t="s">
        <v>208</v>
      </c>
      <c r="J6912" s="64">
        <v>1</v>
      </c>
    </row>
    <row r="6913" spans="1:10" x14ac:dyDescent="0.25">
      <c r="A6913" s="3" t="str">
        <f t="shared" si="107"/>
        <v>ZoneRemainder of System10/15/2020 (6:00pm-7:00pm)24</v>
      </c>
      <c r="B6913" t="s">
        <v>30</v>
      </c>
      <c r="C6913" t="s">
        <v>48</v>
      </c>
      <c r="D6913" t="s">
        <v>169</v>
      </c>
      <c r="E6913" t="s">
        <v>197</v>
      </c>
      <c r="F6913" s="69" t="s">
        <v>208</v>
      </c>
      <c r="G6913" s="69" t="s">
        <v>208</v>
      </c>
      <c r="H6913" s="69" t="s">
        <v>208</v>
      </c>
      <c r="I6913" s="69" t="s">
        <v>208</v>
      </c>
      <c r="J6913" s="64">
        <v>1</v>
      </c>
    </row>
    <row r="6914" spans="1:10" x14ac:dyDescent="0.25">
      <c r="A6914" s="3" t="str">
        <f t="shared" si="107"/>
        <v>ZoneRemainder of System6/17/2021 (5:00pm-6:00pm)1</v>
      </c>
      <c r="B6914" t="s">
        <v>30</v>
      </c>
      <c r="C6914" t="s">
        <v>48</v>
      </c>
      <c r="D6914" t="s">
        <v>170</v>
      </c>
      <c r="E6914" t="s">
        <v>174</v>
      </c>
      <c r="F6914" s="69" t="s">
        <v>208</v>
      </c>
      <c r="G6914" s="69" t="s">
        <v>208</v>
      </c>
      <c r="H6914" s="69" t="s">
        <v>208</v>
      </c>
      <c r="I6914" s="69" t="s">
        <v>208</v>
      </c>
      <c r="J6914" s="64">
        <v>1</v>
      </c>
    </row>
    <row r="6915" spans="1:10" x14ac:dyDescent="0.25">
      <c r="A6915" s="3" t="str">
        <f t="shared" ref="A6915:A6978" si="108">B6915&amp;C6915&amp;D6915&amp;E6915</f>
        <v>ZoneRemainder of System6/17/2021 (5:00pm-6:00pm)2</v>
      </c>
      <c r="B6915" t="s">
        <v>30</v>
      </c>
      <c r="C6915" t="s">
        <v>48</v>
      </c>
      <c r="D6915" t="s">
        <v>170</v>
      </c>
      <c r="E6915" t="s">
        <v>175</v>
      </c>
      <c r="F6915" s="69" t="s">
        <v>208</v>
      </c>
      <c r="G6915" s="69" t="s">
        <v>208</v>
      </c>
      <c r="H6915" s="69" t="s">
        <v>208</v>
      </c>
      <c r="I6915" s="69" t="s">
        <v>208</v>
      </c>
      <c r="J6915" s="64">
        <v>1</v>
      </c>
    </row>
    <row r="6916" spans="1:10" x14ac:dyDescent="0.25">
      <c r="A6916" s="3" t="str">
        <f t="shared" si="108"/>
        <v>ZoneRemainder of System6/17/2021 (5:00pm-6:00pm)3</v>
      </c>
      <c r="B6916" t="s">
        <v>30</v>
      </c>
      <c r="C6916" t="s">
        <v>48</v>
      </c>
      <c r="D6916" t="s">
        <v>170</v>
      </c>
      <c r="E6916" t="s">
        <v>176</v>
      </c>
      <c r="F6916" s="69" t="s">
        <v>208</v>
      </c>
      <c r="G6916" s="69" t="s">
        <v>208</v>
      </c>
      <c r="H6916" s="69" t="s">
        <v>208</v>
      </c>
      <c r="I6916" s="69" t="s">
        <v>208</v>
      </c>
      <c r="J6916" s="64">
        <v>1</v>
      </c>
    </row>
    <row r="6917" spans="1:10" x14ac:dyDescent="0.25">
      <c r="A6917" s="3" t="str">
        <f t="shared" si="108"/>
        <v>ZoneRemainder of System6/17/2021 (5:00pm-6:00pm)4</v>
      </c>
      <c r="B6917" t="s">
        <v>30</v>
      </c>
      <c r="C6917" t="s">
        <v>48</v>
      </c>
      <c r="D6917" t="s">
        <v>170</v>
      </c>
      <c r="E6917" t="s">
        <v>177</v>
      </c>
      <c r="F6917" s="69" t="s">
        <v>208</v>
      </c>
      <c r="G6917" s="69" t="s">
        <v>208</v>
      </c>
      <c r="H6917" s="69" t="s">
        <v>208</v>
      </c>
      <c r="I6917" s="69" t="s">
        <v>208</v>
      </c>
      <c r="J6917" s="64">
        <v>1</v>
      </c>
    </row>
    <row r="6918" spans="1:10" x14ac:dyDescent="0.25">
      <c r="A6918" s="3" t="str">
        <f t="shared" si="108"/>
        <v>ZoneRemainder of System6/17/2021 (5:00pm-6:00pm)5</v>
      </c>
      <c r="B6918" t="s">
        <v>30</v>
      </c>
      <c r="C6918" t="s">
        <v>48</v>
      </c>
      <c r="D6918" t="s">
        <v>170</v>
      </c>
      <c r="E6918" t="s">
        <v>178</v>
      </c>
      <c r="F6918" s="69" t="s">
        <v>208</v>
      </c>
      <c r="G6918" s="69" t="s">
        <v>208</v>
      </c>
      <c r="H6918" s="69" t="s">
        <v>208</v>
      </c>
      <c r="I6918" s="69" t="s">
        <v>208</v>
      </c>
      <c r="J6918" s="64">
        <v>1</v>
      </c>
    </row>
    <row r="6919" spans="1:10" x14ac:dyDescent="0.25">
      <c r="A6919" s="3" t="str">
        <f t="shared" si="108"/>
        <v>ZoneRemainder of System6/17/2021 (5:00pm-6:00pm)6</v>
      </c>
      <c r="B6919" t="s">
        <v>30</v>
      </c>
      <c r="C6919" t="s">
        <v>48</v>
      </c>
      <c r="D6919" t="s">
        <v>170</v>
      </c>
      <c r="E6919" t="s">
        <v>179</v>
      </c>
      <c r="F6919" s="69" t="s">
        <v>208</v>
      </c>
      <c r="G6919" s="69" t="s">
        <v>208</v>
      </c>
      <c r="H6919" s="69" t="s">
        <v>208</v>
      </c>
      <c r="I6919" s="69" t="s">
        <v>208</v>
      </c>
      <c r="J6919" s="64">
        <v>1</v>
      </c>
    </row>
    <row r="6920" spans="1:10" x14ac:dyDescent="0.25">
      <c r="A6920" s="3" t="str">
        <f t="shared" si="108"/>
        <v>ZoneRemainder of System6/17/2021 (5:00pm-6:00pm)7</v>
      </c>
      <c r="B6920" t="s">
        <v>30</v>
      </c>
      <c r="C6920" t="s">
        <v>48</v>
      </c>
      <c r="D6920" t="s">
        <v>170</v>
      </c>
      <c r="E6920" t="s">
        <v>180</v>
      </c>
      <c r="F6920" s="69" t="s">
        <v>208</v>
      </c>
      <c r="G6920" s="69" t="s">
        <v>208</v>
      </c>
      <c r="H6920" s="69" t="s">
        <v>208</v>
      </c>
      <c r="I6920" s="69" t="s">
        <v>208</v>
      </c>
      <c r="J6920" s="64">
        <v>1</v>
      </c>
    </row>
    <row r="6921" spans="1:10" x14ac:dyDescent="0.25">
      <c r="A6921" s="3" t="str">
        <f t="shared" si="108"/>
        <v>ZoneRemainder of System6/17/2021 (5:00pm-6:00pm)8</v>
      </c>
      <c r="B6921" t="s">
        <v>30</v>
      </c>
      <c r="C6921" t="s">
        <v>48</v>
      </c>
      <c r="D6921" t="s">
        <v>170</v>
      </c>
      <c r="E6921" t="s">
        <v>181</v>
      </c>
      <c r="F6921" s="69" t="s">
        <v>208</v>
      </c>
      <c r="G6921" s="69" t="s">
        <v>208</v>
      </c>
      <c r="H6921" s="69" t="s">
        <v>208</v>
      </c>
      <c r="I6921" s="69" t="s">
        <v>208</v>
      </c>
      <c r="J6921" s="64">
        <v>1</v>
      </c>
    </row>
    <row r="6922" spans="1:10" x14ac:dyDescent="0.25">
      <c r="A6922" s="3" t="str">
        <f t="shared" si="108"/>
        <v>ZoneRemainder of System6/17/2021 (5:00pm-6:00pm)9</v>
      </c>
      <c r="B6922" t="s">
        <v>30</v>
      </c>
      <c r="C6922" t="s">
        <v>48</v>
      </c>
      <c r="D6922" t="s">
        <v>170</v>
      </c>
      <c r="E6922" t="s">
        <v>182</v>
      </c>
      <c r="F6922" s="69" t="s">
        <v>208</v>
      </c>
      <c r="G6922" s="69" t="s">
        <v>208</v>
      </c>
      <c r="H6922" s="69" t="s">
        <v>208</v>
      </c>
      <c r="I6922" s="69" t="s">
        <v>208</v>
      </c>
      <c r="J6922" s="64">
        <v>1</v>
      </c>
    </row>
    <row r="6923" spans="1:10" x14ac:dyDescent="0.25">
      <c r="A6923" s="3" t="str">
        <f t="shared" si="108"/>
        <v>ZoneRemainder of System6/17/2021 (5:00pm-6:00pm)10</v>
      </c>
      <c r="B6923" t="s">
        <v>30</v>
      </c>
      <c r="C6923" t="s">
        <v>48</v>
      </c>
      <c r="D6923" t="s">
        <v>170</v>
      </c>
      <c r="E6923" t="s">
        <v>183</v>
      </c>
      <c r="F6923" s="69" t="s">
        <v>208</v>
      </c>
      <c r="G6923" s="69" t="s">
        <v>208</v>
      </c>
      <c r="H6923" s="69" t="s">
        <v>208</v>
      </c>
      <c r="I6923" s="69" t="s">
        <v>208</v>
      </c>
      <c r="J6923" s="64">
        <v>1</v>
      </c>
    </row>
    <row r="6924" spans="1:10" x14ac:dyDescent="0.25">
      <c r="A6924" s="3" t="str">
        <f t="shared" si="108"/>
        <v>ZoneRemainder of System6/17/2021 (5:00pm-6:00pm)11</v>
      </c>
      <c r="B6924" t="s">
        <v>30</v>
      </c>
      <c r="C6924" t="s">
        <v>48</v>
      </c>
      <c r="D6924" t="s">
        <v>170</v>
      </c>
      <c r="E6924" t="s">
        <v>184</v>
      </c>
      <c r="F6924" s="69" t="s">
        <v>208</v>
      </c>
      <c r="G6924" s="69" t="s">
        <v>208</v>
      </c>
      <c r="H6924" s="69" t="s">
        <v>208</v>
      </c>
      <c r="I6924" s="69" t="s">
        <v>208</v>
      </c>
      <c r="J6924" s="64">
        <v>1</v>
      </c>
    </row>
    <row r="6925" spans="1:10" x14ac:dyDescent="0.25">
      <c r="A6925" s="3" t="str">
        <f t="shared" si="108"/>
        <v>ZoneRemainder of System6/17/2021 (5:00pm-6:00pm)12</v>
      </c>
      <c r="B6925" t="s">
        <v>30</v>
      </c>
      <c r="C6925" t="s">
        <v>48</v>
      </c>
      <c r="D6925" t="s">
        <v>170</v>
      </c>
      <c r="E6925" t="s">
        <v>185</v>
      </c>
      <c r="F6925" s="69" t="s">
        <v>208</v>
      </c>
      <c r="G6925" s="69" t="s">
        <v>208</v>
      </c>
      <c r="H6925" s="69" t="s">
        <v>208</v>
      </c>
      <c r="I6925" s="69" t="s">
        <v>208</v>
      </c>
      <c r="J6925" s="64">
        <v>1</v>
      </c>
    </row>
    <row r="6926" spans="1:10" x14ac:dyDescent="0.25">
      <c r="A6926" s="3" t="str">
        <f t="shared" si="108"/>
        <v>ZoneRemainder of System6/17/2021 (5:00pm-6:00pm)13</v>
      </c>
      <c r="B6926" t="s">
        <v>30</v>
      </c>
      <c r="C6926" t="s">
        <v>48</v>
      </c>
      <c r="D6926" t="s">
        <v>170</v>
      </c>
      <c r="E6926" t="s">
        <v>186</v>
      </c>
      <c r="F6926" s="69" t="s">
        <v>208</v>
      </c>
      <c r="G6926" s="69" t="s">
        <v>208</v>
      </c>
      <c r="H6926" s="69" t="s">
        <v>208</v>
      </c>
      <c r="I6926" s="69" t="s">
        <v>208</v>
      </c>
      <c r="J6926" s="64">
        <v>1</v>
      </c>
    </row>
    <row r="6927" spans="1:10" x14ac:dyDescent="0.25">
      <c r="A6927" s="3" t="str">
        <f t="shared" si="108"/>
        <v>ZoneRemainder of System6/17/2021 (5:00pm-6:00pm)14</v>
      </c>
      <c r="B6927" t="s">
        <v>30</v>
      </c>
      <c r="C6927" t="s">
        <v>48</v>
      </c>
      <c r="D6927" t="s">
        <v>170</v>
      </c>
      <c r="E6927" t="s">
        <v>187</v>
      </c>
      <c r="F6927" s="69" t="s">
        <v>208</v>
      </c>
      <c r="G6927" s="69" t="s">
        <v>208</v>
      </c>
      <c r="H6927" s="69" t="s">
        <v>208</v>
      </c>
      <c r="I6927" s="69" t="s">
        <v>208</v>
      </c>
      <c r="J6927" s="64">
        <v>1</v>
      </c>
    </row>
    <row r="6928" spans="1:10" x14ac:dyDescent="0.25">
      <c r="A6928" s="3" t="str">
        <f t="shared" si="108"/>
        <v>ZoneRemainder of System6/17/2021 (5:00pm-6:00pm)15</v>
      </c>
      <c r="B6928" t="s">
        <v>30</v>
      </c>
      <c r="C6928" t="s">
        <v>48</v>
      </c>
      <c r="D6928" t="s">
        <v>170</v>
      </c>
      <c r="E6928" t="s">
        <v>188</v>
      </c>
      <c r="F6928" s="69" t="s">
        <v>208</v>
      </c>
      <c r="G6928" s="69" t="s">
        <v>208</v>
      </c>
      <c r="H6928" s="69" t="s">
        <v>208</v>
      </c>
      <c r="I6928" s="69" t="s">
        <v>208</v>
      </c>
      <c r="J6928" s="64">
        <v>1</v>
      </c>
    </row>
    <row r="6929" spans="1:10" x14ac:dyDescent="0.25">
      <c r="A6929" s="3" t="str">
        <f t="shared" si="108"/>
        <v>ZoneRemainder of System6/17/2021 (5:00pm-6:00pm)16</v>
      </c>
      <c r="B6929" t="s">
        <v>30</v>
      </c>
      <c r="C6929" t="s">
        <v>48</v>
      </c>
      <c r="D6929" t="s">
        <v>170</v>
      </c>
      <c r="E6929" t="s">
        <v>189</v>
      </c>
      <c r="F6929" s="69" t="s">
        <v>208</v>
      </c>
      <c r="G6929" s="69" t="s">
        <v>208</v>
      </c>
      <c r="H6929" s="69" t="s">
        <v>208</v>
      </c>
      <c r="I6929" s="69" t="s">
        <v>208</v>
      </c>
      <c r="J6929" s="64">
        <v>1</v>
      </c>
    </row>
    <row r="6930" spans="1:10" x14ac:dyDescent="0.25">
      <c r="A6930" s="3" t="str">
        <f t="shared" si="108"/>
        <v>ZoneRemainder of System6/17/2021 (5:00pm-6:00pm)17</v>
      </c>
      <c r="B6930" t="s">
        <v>30</v>
      </c>
      <c r="C6930" t="s">
        <v>48</v>
      </c>
      <c r="D6930" t="s">
        <v>170</v>
      </c>
      <c r="E6930" t="s">
        <v>190</v>
      </c>
      <c r="F6930" s="69" t="s">
        <v>208</v>
      </c>
      <c r="G6930" s="69" t="s">
        <v>208</v>
      </c>
      <c r="H6930" s="69" t="s">
        <v>208</v>
      </c>
      <c r="I6930" s="69" t="s">
        <v>208</v>
      </c>
      <c r="J6930" s="64">
        <v>1</v>
      </c>
    </row>
    <row r="6931" spans="1:10" x14ac:dyDescent="0.25">
      <c r="A6931" s="3" t="str">
        <f t="shared" si="108"/>
        <v>ZoneRemainder of System6/17/2021 (5:00pm-6:00pm)18</v>
      </c>
      <c r="B6931" t="s">
        <v>30</v>
      </c>
      <c r="C6931" t="s">
        <v>48</v>
      </c>
      <c r="D6931" t="s">
        <v>170</v>
      </c>
      <c r="E6931" t="s">
        <v>191</v>
      </c>
      <c r="F6931" s="69" t="s">
        <v>208</v>
      </c>
      <c r="G6931" s="69" t="s">
        <v>208</v>
      </c>
      <c r="H6931" s="69" t="s">
        <v>208</v>
      </c>
      <c r="I6931" s="69" t="s">
        <v>208</v>
      </c>
      <c r="J6931" s="64">
        <v>1</v>
      </c>
    </row>
    <row r="6932" spans="1:10" x14ac:dyDescent="0.25">
      <c r="A6932" s="3" t="str">
        <f t="shared" si="108"/>
        <v>ZoneRemainder of System6/17/2021 (5:00pm-6:00pm)19</v>
      </c>
      <c r="B6932" t="s">
        <v>30</v>
      </c>
      <c r="C6932" t="s">
        <v>48</v>
      </c>
      <c r="D6932" t="s">
        <v>170</v>
      </c>
      <c r="E6932" t="s">
        <v>192</v>
      </c>
      <c r="F6932" s="69" t="s">
        <v>208</v>
      </c>
      <c r="G6932" s="69" t="s">
        <v>208</v>
      </c>
      <c r="H6932" s="69" t="s">
        <v>208</v>
      </c>
      <c r="I6932" s="69" t="s">
        <v>208</v>
      </c>
      <c r="J6932" s="64">
        <v>1</v>
      </c>
    </row>
    <row r="6933" spans="1:10" x14ac:dyDescent="0.25">
      <c r="A6933" s="3" t="str">
        <f t="shared" si="108"/>
        <v>ZoneRemainder of System6/17/2021 (5:00pm-6:00pm)20</v>
      </c>
      <c r="B6933" t="s">
        <v>30</v>
      </c>
      <c r="C6933" t="s">
        <v>48</v>
      </c>
      <c r="D6933" t="s">
        <v>170</v>
      </c>
      <c r="E6933" t="s">
        <v>193</v>
      </c>
      <c r="F6933" s="69" t="s">
        <v>208</v>
      </c>
      <c r="G6933" s="69" t="s">
        <v>208</v>
      </c>
      <c r="H6933" s="69" t="s">
        <v>208</v>
      </c>
      <c r="I6933" s="69" t="s">
        <v>208</v>
      </c>
      <c r="J6933" s="64">
        <v>1</v>
      </c>
    </row>
    <row r="6934" spans="1:10" x14ac:dyDescent="0.25">
      <c r="A6934" s="3" t="str">
        <f t="shared" si="108"/>
        <v>ZoneRemainder of System6/17/2021 (5:00pm-6:00pm)21</v>
      </c>
      <c r="B6934" t="s">
        <v>30</v>
      </c>
      <c r="C6934" t="s">
        <v>48</v>
      </c>
      <c r="D6934" t="s">
        <v>170</v>
      </c>
      <c r="E6934" t="s">
        <v>194</v>
      </c>
      <c r="F6934" s="69" t="s">
        <v>208</v>
      </c>
      <c r="G6934" s="69" t="s">
        <v>208</v>
      </c>
      <c r="H6934" s="69" t="s">
        <v>208</v>
      </c>
      <c r="I6934" s="69" t="s">
        <v>208</v>
      </c>
      <c r="J6934" s="64">
        <v>1</v>
      </c>
    </row>
    <row r="6935" spans="1:10" x14ac:dyDescent="0.25">
      <c r="A6935" s="3" t="str">
        <f t="shared" si="108"/>
        <v>ZoneRemainder of System6/17/2021 (5:00pm-6:00pm)22</v>
      </c>
      <c r="B6935" t="s">
        <v>30</v>
      </c>
      <c r="C6935" t="s">
        <v>48</v>
      </c>
      <c r="D6935" t="s">
        <v>170</v>
      </c>
      <c r="E6935" t="s">
        <v>195</v>
      </c>
      <c r="F6935" s="69" t="s">
        <v>208</v>
      </c>
      <c r="G6935" s="69" t="s">
        <v>208</v>
      </c>
      <c r="H6935" s="69" t="s">
        <v>208</v>
      </c>
      <c r="I6935" s="69" t="s">
        <v>208</v>
      </c>
      <c r="J6935" s="64">
        <v>1</v>
      </c>
    </row>
    <row r="6936" spans="1:10" x14ac:dyDescent="0.25">
      <c r="A6936" s="3" t="str">
        <f t="shared" si="108"/>
        <v>ZoneRemainder of System6/17/2021 (5:00pm-6:00pm)23</v>
      </c>
      <c r="B6936" t="s">
        <v>30</v>
      </c>
      <c r="C6936" t="s">
        <v>48</v>
      </c>
      <c r="D6936" t="s">
        <v>170</v>
      </c>
      <c r="E6936" t="s">
        <v>196</v>
      </c>
      <c r="F6936" s="69" t="s">
        <v>208</v>
      </c>
      <c r="G6936" s="69" t="s">
        <v>208</v>
      </c>
      <c r="H6936" s="69" t="s">
        <v>208</v>
      </c>
      <c r="I6936" s="69" t="s">
        <v>208</v>
      </c>
      <c r="J6936" s="64">
        <v>1</v>
      </c>
    </row>
    <row r="6937" spans="1:10" x14ac:dyDescent="0.25">
      <c r="A6937" s="3" t="str">
        <f t="shared" si="108"/>
        <v>ZoneRemainder of System6/17/2021 (5:00pm-6:00pm)24</v>
      </c>
      <c r="B6937" t="s">
        <v>30</v>
      </c>
      <c r="C6937" t="s">
        <v>48</v>
      </c>
      <c r="D6937" t="s">
        <v>170</v>
      </c>
      <c r="E6937" t="s">
        <v>197</v>
      </c>
      <c r="F6937" s="69" t="s">
        <v>208</v>
      </c>
      <c r="G6937" s="69" t="s">
        <v>208</v>
      </c>
      <c r="H6937" s="69" t="s">
        <v>208</v>
      </c>
      <c r="I6937" s="69" t="s">
        <v>208</v>
      </c>
      <c r="J6937" s="64">
        <v>1</v>
      </c>
    </row>
    <row r="6938" spans="1:10" x14ac:dyDescent="0.25">
      <c r="A6938" s="3" t="str">
        <f t="shared" si="108"/>
        <v>ZoneRemainder of System7/9/2021 (5:50pm-8:55pm)1</v>
      </c>
      <c r="B6938" t="s">
        <v>30</v>
      </c>
      <c r="C6938" t="s">
        <v>48</v>
      </c>
      <c r="D6938" t="s">
        <v>171</v>
      </c>
      <c r="E6938" t="s">
        <v>174</v>
      </c>
      <c r="F6938" s="69" t="s">
        <v>208</v>
      </c>
      <c r="G6938" s="69" t="s">
        <v>208</v>
      </c>
      <c r="H6938" s="69" t="s">
        <v>208</v>
      </c>
      <c r="I6938" s="69" t="s">
        <v>208</v>
      </c>
      <c r="J6938" s="64">
        <v>1</v>
      </c>
    </row>
    <row r="6939" spans="1:10" x14ac:dyDescent="0.25">
      <c r="A6939" s="3" t="str">
        <f t="shared" si="108"/>
        <v>ZoneRemainder of System7/9/2021 (5:50pm-8:55pm)2</v>
      </c>
      <c r="B6939" t="s">
        <v>30</v>
      </c>
      <c r="C6939" t="s">
        <v>48</v>
      </c>
      <c r="D6939" t="s">
        <v>171</v>
      </c>
      <c r="E6939" t="s">
        <v>175</v>
      </c>
      <c r="F6939" s="69" t="s">
        <v>208</v>
      </c>
      <c r="G6939" s="69" t="s">
        <v>208</v>
      </c>
      <c r="H6939" s="69" t="s">
        <v>208</v>
      </c>
      <c r="I6939" s="69" t="s">
        <v>208</v>
      </c>
      <c r="J6939" s="64">
        <v>1</v>
      </c>
    </row>
    <row r="6940" spans="1:10" x14ac:dyDescent="0.25">
      <c r="A6940" s="3" t="str">
        <f t="shared" si="108"/>
        <v>ZoneRemainder of System7/9/2021 (5:50pm-8:55pm)3</v>
      </c>
      <c r="B6940" t="s">
        <v>30</v>
      </c>
      <c r="C6940" t="s">
        <v>48</v>
      </c>
      <c r="D6940" t="s">
        <v>171</v>
      </c>
      <c r="E6940" t="s">
        <v>176</v>
      </c>
      <c r="F6940" s="69" t="s">
        <v>208</v>
      </c>
      <c r="G6940" s="69" t="s">
        <v>208</v>
      </c>
      <c r="H6940" s="69" t="s">
        <v>208</v>
      </c>
      <c r="I6940" s="69" t="s">
        <v>208</v>
      </c>
      <c r="J6940" s="64">
        <v>1</v>
      </c>
    </row>
    <row r="6941" spans="1:10" x14ac:dyDescent="0.25">
      <c r="A6941" s="3" t="str">
        <f t="shared" si="108"/>
        <v>ZoneRemainder of System7/9/2021 (5:50pm-8:55pm)4</v>
      </c>
      <c r="B6941" t="s">
        <v>30</v>
      </c>
      <c r="C6941" t="s">
        <v>48</v>
      </c>
      <c r="D6941" t="s">
        <v>171</v>
      </c>
      <c r="E6941" t="s">
        <v>177</v>
      </c>
      <c r="F6941" s="69" t="s">
        <v>208</v>
      </c>
      <c r="G6941" s="69" t="s">
        <v>208</v>
      </c>
      <c r="H6941" s="69" t="s">
        <v>208</v>
      </c>
      <c r="I6941" s="69" t="s">
        <v>208</v>
      </c>
      <c r="J6941" s="64">
        <v>1</v>
      </c>
    </row>
    <row r="6942" spans="1:10" x14ac:dyDescent="0.25">
      <c r="A6942" s="3" t="str">
        <f t="shared" si="108"/>
        <v>ZoneRemainder of System7/9/2021 (5:50pm-8:55pm)5</v>
      </c>
      <c r="B6942" t="s">
        <v>30</v>
      </c>
      <c r="C6942" t="s">
        <v>48</v>
      </c>
      <c r="D6942" t="s">
        <v>171</v>
      </c>
      <c r="E6942" t="s">
        <v>178</v>
      </c>
      <c r="F6942" s="69" t="s">
        <v>208</v>
      </c>
      <c r="G6942" s="69" t="s">
        <v>208</v>
      </c>
      <c r="H6942" s="69" t="s">
        <v>208</v>
      </c>
      <c r="I6942" s="69" t="s">
        <v>208</v>
      </c>
      <c r="J6942" s="64">
        <v>1</v>
      </c>
    </row>
    <row r="6943" spans="1:10" x14ac:dyDescent="0.25">
      <c r="A6943" s="3" t="str">
        <f t="shared" si="108"/>
        <v>ZoneRemainder of System7/9/2021 (5:50pm-8:55pm)6</v>
      </c>
      <c r="B6943" t="s">
        <v>30</v>
      </c>
      <c r="C6943" t="s">
        <v>48</v>
      </c>
      <c r="D6943" t="s">
        <v>171</v>
      </c>
      <c r="E6943" t="s">
        <v>179</v>
      </c>
      <c r="F6943" s="69" t="s">
        <v>208</v>
      </c>
      <c r="G6943" s="69" t="s">
        <v>208</v>
      </c>
      <c r="H6943" s="69" t="s">
        <v>208</v>
      </c>
      <c r="I6943" s="69" t="s">
        <v>208</v>
      </c>
      <c r="J6943" s="64">
        <v>1</v>
      </c>
    </row>
    <row r="6944" spans="1:10" x14ac:dyDescent="0.25">
      <c r="A6944" s="3" t="str">
        <f t="shared" si="108"/>
        <v>ZoneRemainder of System7/9/2021 (5:50pm-8:55pm)7</v>
      </c>
      <c r="B6944" t="s">
        <v>30</v>
      </c>
      <c r="C6944" t="s">
        <v>48</v>
      </c>
      <c r="D6944" t="s">
        <v>171</v>
      </c>
      <c r="E6944" t="s">
        <v>180</v>
      </c>
      <c r="F6944" s="69" t="s">
        <v>208</v>
      </c>
      <c r="G6944" s="69" t="s">
        <v>208</v>
      </c>
      <c r="H6944" s="69" t="s">
        <v>208</v>
      </c>
      <c r="I6944" s="69" t="s">
        <v>208</v>
      </c>
      <c r="J6944" s="64">
        <v>1</v>
      </c>
    </row>
    <row r="6945" spans="1:10" x14ac:dyDescent="0.25">
      <c r="A6945" s="3" t="str">
        <f t="shared" si="108"/>
        <v>ZoneRemainder of System7/9/2021 (5:50pm-8:55pm)8</v>
      </c>
      <c r="B6945" t="s">
        <v>30</v>
      </c>
      <c r="C6945" t="s">
        <v>48</v>
      </c>
      <c r="D6945" t="s">
        <v>171</v>
      </c>
      <c r="E6945" t="s">
        <v>181</v>
      </c>
      <c r="F6945" s="69" t="s">
        <v>208</v>
      </c>
      <c r="G6945" s="69" t="s">
        <v>208</v>
      </c>
      <c r="H6945" s="69" t="s">
        <v>208</v>
      </c>
      <c r="I6945" s="69" t="s">
        <v>208</v>
      </c>
      <c r="J6945" s="64">
        <v>1</v>
      </c>
    </row>
    <row r="6946" spans="1:10" x14ac:dyDescent="0.25">
      <c r="A6946" s="3" t="str">
        <f t="shared" si="108"/>
        <v>ZoneRemainder of System7/9/2021 (5:50pm-8:55pm)9</v>
      </c>
      <c r="B6946" t="s">
        <v>30</v>
      </c>
      <c r="C6946" t="s">
        <v>48</v>
      </c>
      <c r="D6946" t="s">
        <v>171</v>
      </c>
      <c r="E6946" t="s">
        <v>182</v>
      </c>
      <c r="F6946" s="69" t="s">
        <v>208</v>
      </c>
      <c r="G6946" s="69" t="s">
        <v>208</v>
      </c>
      <c r="H6946" s="69" t="s">
        <v>208</v>
      </c>
      <c r="I6946" s="69" t="s">
        <v>208</v>
      </c>
      <c r="J6946" s="64">
        <v>1</v>
      </c>
    </row>
    <row r="6947" spans="1:10" x14ac:dyDescent="0.25">
      <c r="A6947" s="3" t="str">
        <f t="shared" si="108"/>
        <v>ZoneRemainder of System7/9/2021 (5:50pm-8:55pm)10</v>
      </c>
      <c r="B6947" t="s">
        <v>30</v>
      </c>
      <c r="C6947" t="s">
        <v>48</v>
      </c>
      <c r="D6947" t="s">
        <v>171</v>
      </c>
      <c r="E6947" t="s">
        <v>183</v>
      </c>
      <c r="F6947" s="69" t="s">
        <v>208</v>
      </c>
      <c r="G6947" s="69" t="s">
        <v>208</v>
      </c>
      <c r="H6947" s="69" t="s">
        <v>208</v>
      </c>
      <c r="I6947" s="69" t="s">
        <v>208</v>
      </c>
      <c r="J6947" s="64">
        <v>1</v>
      </c>
    </row>
    <row r="6948" spans="1:10" x14ac:dyDescent="0.25">
      <c r="A6948" s="3" t="str">
        <f t="shared" si="108"/>
        <v>ZoneRemainder of System7/9/2021 (5:50pm-8:55pm)11</v>
      </c>
      <c r="B6948" t="s">
        <v>30</v>
      </c>
      <c r="C6948" t="s">
        <v>48</v>
      </c>
      <c r="D6948" t="s">
        <v>171</v>
      </c>
      <c r="E6948" t="s">
        <v>184</v>
      </c>
      <c r="F6948" s="69" t="s">
        <v>208</v>
      </c>
      <c r="G6948" s="69" t="s">
        <v>208</v>
      </c>
      <c r="H6948" s="69" t="s">
        <v>208</v>
      </c>
      <c r="I6948" s="69" t="s">
        <v>208</v>
      </c>
      <c r="J6948" s="64">
        <v>1</v>
      </c>
    </row>
    <row r="6949" spans="1:10" x14ac:dyDescent="0.25">
      <c r="A6949" s="3" t="str">
        <f t="shared" si="108"/>
        <v>ZoneRemainder of System7/9/2021 (5:50pm-8:55pm)12</v>
      </c>
      <c r="B6949" t="s">
        <v>30</v>
      </c>
      <c r="C6949" t="s">
        <v>48</v>
      </c>
      <c r="D6949" t="s">
        <v>171</v>
      </c>
      <c r="E6949" t="s">
        <v>185</v>
      </c>
      <c r="F6949" s="69" t="s">
        <v>208</v>
      </c>
      <c r="G6949" s="69" t="s">
        <v>208</v>
      </c>
      <c r="H6949" s="69" t="s">
        <v>208</v>
      </c>
      <c r="I6949" s="69" t="s">
        <v>208</v>
      </c>
      <c r="J6949" s="64">
        <v>1</v>
      </c>
    </row>
    <row r="6950" spans="1:10" x14ac:dyDescent="0.25">
      <c r="A6950" s="3" t="str">
        <f t="shared" si="108"/>
        <v>ZoneRemainder of System7/9/2021 (5:50pm-8:55pm)13</v>
      </c>
      <c r="B6950" t="s">
        <v>30</v>
      </c>
      <c r="C6950" t="s">
        <v>48</v>
      </c>
      <c r="D6950" t="s">
        <v>171</v>
      </c>
      <c r="E6950" t="s">
        <v>186</v>
      </c>
      <c r="F6950" s="69" t="s">
        <v>208</v>
      </c>
      <c r="G6950" s="69" t="s">
        <v>208</v>
      </c>
      <c r="H6950" s="69" t="s">
        <v>208</v>
      </c>
      <c r="I6950" s="69" t="s">
        <v>208</v>
      </c>
      <c r="J6950" s="64">
        <v>1</v>
      </c>
    </row>
    <row r="6951" spans="1:10" x14ac:dyDescent="0.25">
      <c r="A6951" s="3" t="str">
        <f t="shared" si="108"/>
        <v>ZoneRemainder of System7/9/2021 (5:50pm-8:55pm)14</v>
      </c>
      <c r="B6951" t="s">
        <v>30</v>
      </c>
      <c r="C6951" t="s">
        <v>48</v>
      </c>
      <c r="D6951" t="s">
        <v>171</v>
      </c>
      <c r="E6951" t="s">
        <v>187</v>
      </c>
      <c r="F6951" s="69" t="s">
        <v>208</v>
      </c>
      <c r="G6951" s="69" t="s">
        <v>208</v>
      </c>
      <c r="H6951" s="69" t="s">
        <v>208</v>
      </c>
      <c r="I6951" s="69" t="s">
        <v>208</v>
      </c>
      <c r="J6951" s="64">
        <v>1</v>
      </c>
    </row>
    <row r="6952" spans="1:10" x14ac:dyDescent="0.25">
      <c r="A6952" s="3" t="str">
        <f t="shared" si="108"/>
        <v>ZoneRemainder of System7/9/2021 (5:50pm-8:55pm)15</v>
      </c>
      <c r="B6952" t="s">
        <v>30</v>
      </c>
      <c r="C6952" t="s">
        <v>48</v>
      </c>
      <c r="D6952" t="s">
        <v>171</v>
      </c>
      <c r="E6952" t="s">
        <v>188</v>
      </c>
      <c r="F6952" s="69" t="s">
        <v>208</v>
      </c>
      <c r="G6952" s="69" t="s">
        <v>208</v>
      </c>
      <c r="H6952" s="69" t="s">
        <v>208</v>
      </c>
      <c r="I6952" s="69" t="s">
        <v>208</v>
      </c>
      <c r="J6952" s="64">
        <v>1</v>
      </c>
    </row>
    <row r="6953" spans="1:10" x14ac:dyDescent="0.25">
      <c r="A6953" s="3" t="str">
        <f t="shared" si="108"/>
        <v>ZoneRemainder of System7/9/2021 (5:50pm-8:55pm)16</v>
      </c>
      <c r="B6953" t="s">
        <v>30</v>
      </c>
      <c r="C6953" t="s">
        <v>48</v>
      </c>
      <c r="D6953" t="s">
        <v>171</v>
      </c>
      <c r="E6953" t="s">
        <v>189</v>
      </c>
      <c r="F6953" s="69" t="s">
        <v>208</v>
      </c>
      <c r="G6953" s="69" t="s">
        <v>208</v>
      </c>
      <c r="H6953" s="69" t="s">
        <v>208</v>
      </c>
      <c r="I6953" s="69" t="s">
        <v>208</v>
      </c>
      <c r="J6953" s="64">
        <v>1</v>
      </c>
    </row>
    <row r="6954" spans="1:10" x14ac:dyDescent="0.25">
      <c r="A6954" s="3" t="str">
        <f t="shared" si="108"/>
        <v>ZoneRemainder of System7/9/2021 (5:50pm-8:55pm)17</v>
      </c>
      <c r="B6954" t="s">
        <v>30</v>
      </c>
      <c r="C6954" t="s">
        <v>48</v>
      </c>
      <c r="D6954" t="s">
        <v>171</v>
      </c>
      <c r="E6954" t="s">
        <v>190</v>
      </c>
      <c r="F6954" s="69" t="s">
        <v>208</v>
      </c>
      <c r="G6954" s="69" t="s">
        <v>208</v>
      </c>
      <c r="H6954" s="69" t="s">
        <v>208</v>
      </c>
      <c r="I6954" s="69" t="s">
        <v>208</v>
      </c>
      <c r="J6954" s="64">
        <v>1</v>
      </c>
    </row>
    <row r="6955" spans="1:10" x14ac:dyDescent="0.25">
      <c r="A6955" s="3" t="str">
        <f t="shared" si="108"/>
        <v>ZoneRemainder of System7/9/2021 (5:50pm-8:55pm)18</v>
      </c>
      <c r="B6955" t="s">
        <v>30</v>
      </c>
      <c r="C6955" t="s">
        <v>48</v>
      </c>
      <c r="D6955" t="s">
        <v>171</v>
      </c>
      <c r="E6955" t="s">
        <v>191</v>
      </c>
      <c r="F6955" s="69" t="s">
        <v>208</v>
      </c>
      <c r="G6955" s="69" t="s">
        <v>208</v>
      </c>
      <c r="H6955" s="69" t="s">
        <v>208</v>
      </c>
      <c r="I6955" s="69" t="s">
        <v>208</v>
      </c>
      <c r="J6955" s="64">
        <v>1</v>
      </c>
    </row>
    <row r="6956" spans="1:10" x14ac:dyDescent="0.25">
      <c r="A6956" s="3" t="str">
        <f t="shared" si="108"/>
        <v>ZoneRemainder of System7/9/2021 (5:50pm-8:55pm)19</v>
      </c>
      <c r="B6956" t="s">
        <v>30</v>
      </c>
      <c r="C6956" t="s">
        <v>48</v>
      </c>
      <c r="D6956" t="s">
        <v>171</v>
      </c>
      <c r="E6956" t="s">
        <v>192</v>
      </c>
      <c r="F6956" s="69" t="s">
        <v>208</v>
      </c>
      <c r="G6956" s="69" t="s">
        <v>208</v>
      </c>
      <c r="H6956" s="69" t="s">
        <v>208</v>
      </c>
      <c r="I6956" s="69" t="s">
        <v>208</v>
      </c>
      <c r="J6956" s="64">
        <v>1</v>
      </c>
    </row>
    <row r="6957" spans="1:10" x14ac:dyDescent="0.25">
      <c r="A6957" s="3" t="str">
        <f t="shared" si="108"/>
        <v>ZoneRemainder of System7/9/2021 (5:50pm-8:55pm)20</v>
      </c>
      <c r="B6957" t="s">
        <v>30</v>
      </c>
      <c r="C6957" t="s">
        <v>48</v>
      </c>
      <c r="D6957" t="s">
        <v>171</v>
      </c>
      <c r="E6957" t="s">
        <v>193</v>
      </c>
      <c r="F6957" s="69" t="s">
        <v>208</v>
      </c>
      <c r="G6957" s="69" t="s">
        <v>208</v>
      </c>
      <c r="H6957" s="69" t="s">
        <v>208</v>
      </c>
      <c r="I6957" s="69" t="s">
        <v>208</v>
      </c>
      <c r="J6957" s="64">
        <v>1</v>
      </c>
    </row>
    <row r="6958" spans="1:10" x14ac:dyDescent="0.25">
      <c r="A6958" s="3" t="str">
        <f t="shared" si="108"/>
        <v>ZoneRemainder of System7/9/2021 (5:50pm-8:55pm)21</v>
      </c>
      <c r="B6958" t="s">
        <v>30</v>
      </c>
      <c r="C6958" t="s">
        <v>48</v>
      </c>
      <c r="D6958" t="s">
        <v>171</v>
      </c>
      <c r="E6958" t="s">
        <v>194</v>
      </c>
      <c r="F6958" s="69" t="s">
        <v>208</v>
      </c>
      <c r="G6958" s="69" t="s">
        <v>208</v>
      </c>
      <c r="H6958" s="69" t="s">
        <v>208</v>
      </c>
      <c r="I6958" s="69" t="s">
        <v>208</v>
      </c>
      <c r="J6958" s="64">
        <v>1</v>
      </c>
    </row>
    <row r="6959" spans="1:10" x14ac:dyDescent="0.25">
      <c r="A6959" s="3" t="str">
        <f t="shared" si="108"/>
        <v>ZoneRemainder of System7/9/2021 (5:50pm-8:55pm)22</v>
      </c>
      <c r="B6959" t="s">
        <v>30</v>
      </c>
      <c r="C6959" t="s">
        <v>48</v>
      </c>
      <c r="D6959" t="s">
        <v>171</v>
      </c>
      <c r="E6959" t="s">
        <v>195</v>
      </c>
      <c r="F6959" s="69" t="s">
        <v>208</v>
      </c>
      <c r="G6959" s="69" t="s">
        <v>208</v>
      </c>
      <c r="H6959" s="69" t="s">
        <v>208</v>
      </c>
      <c r="I6959" s="69" t="s">
        <v>208</v>
      </c>
      <c r="J6959" s="64">
        <v>1</v>
      </c>
    </row>
    <row r="6960" spans="1:10" x14ac:dyDescent="0.25">
      <c r="A6960" s="3" t="str">
        <f t="shared" si="108"/>
        <v>ZoneRemainder of System7/9/2021 (5:50pm-8:55pm)23</v>
      </c>
      <c r="B6960" t="s">
        <v>30</v>
      </c>
      <c r="C6960" t="s">
        <v>48</v>
      </c>
      <c r="D6960" t="s">
        <v>171</v>
      </c>
      <c r="E6960" t="s">
        <v>196</v>
      </c>
      <c r="F6960" s="69" t="s">
        <v>208</v>
      </c>
      <c r="G6960" s="69" t="s">
        <v>208</v>
      </c>
      <c r="H6960" s="69" t="s">
        <v>208</v>
      </c>
      <c r="I6960" s="69" t="s">
        <v>208</v>
      </c>
      <c r="J6960" s="64">
        <v>1</v>
      </c>
    </row>
    <row r="6961" spans="1:10" x14ac:dyDescent="0.25">
      <c r="A6961" s="3" t="str">
        <f t="shared" si="108"/>
        <v>ZoneRemainder of System7/9/2021 (5:50pm-8:55pm)24</v>
      </c>
      <c r="B6961" t="s">
        <v>30</v>
      </c>
      <c r="C6961" t="s">
        <v>48</v>
      </c>
      <c r="D6961" t="s">
        <v>171</v>
      </c>
      <c r="E6961" t="s">
        <v>197</v>
      </c>
      <c r="F6961" s="69" t="s">
        <v>208</v>
      </c>
      <c r="G6961" s="69" t="s">
        <v>208</v>
      </c>
      <c r="H6961" s="69" t="s">
        <v>208</v>
      </c>
      <c r="I6961" s="69" t="s">
        <v>208</v>
      </c>
      <c r="J6961" s="64">
        <v>1</v>
      </c>
    </row>
    <row r="6962" spans="1:10" x14ac:dyDescent="0.25">
      <c r="A6962" s="3" t="str">
        <f t="shared" si="108"/>
        <v>ZoneRemainder of System8/27/2021 (5:00pm-6:00pm)1</v>
      </c>
      <c r="B6962" t="s">
        <v>30</v>
      </c>
      <c r="C6962" t="s">
        <v>48</v>
      </c>
      <c r="D6962" t="s">
        <v>172</v>
      </c>
      <c r="E6962" t="s">
        <v>174</v>
      </c>
      <c r="F6962" s="69">
        <v>10.755946159362793</v>
      </c>
      <c r="G6962" s="69">
        <v>10.675902366638184</v>
      </c>
      <c r="H6962" s="69">
        <v>0.20880365371704102</v>
      </c>
      <c r="I6962" s="69">
        <v>73.204261779785156</v>
      </c>
      <c r="J6962" s="64">
        <v>0</v>
      </c>
    </row>
    <row r="6963" spans="1:10" x14ac:dyDescent="0.25">
      <c r="A6963" s="3" t="str">
        <f t="shared" si="108"/>
        <v>ZoneRemainder of System8/27/2021 (5:00pm-6:00pm)2</v>
      </c>
      <c r="B6963" t="s">
        <v>30</v>
      </c>
      <c r="C6963" t="s">
        <v>48</v>
      </c>
      <c r="D6963" t="s">
        <v>172</v>
      </c>
      <c r="E6963" t="s">
        <v>175</v>
      </c>
      <c r="F6963" s="69">
        <v>10.275714874267578</v>
      </c>
      <c r="G6963" s="69">
        <v>10.17790699005127</v>
      </c>
      <c r="H6963" s="69">
        <v>0.19092962145805359</v>
      </c>
      <c r="I6963" s="69">
        <v>71.541755676269531</v>
      </c>
      <c r="J6963" s="64">
        <v>0</v>
      </c>
    </row>
    <row r="6964" spans="1:10" x14ac:dyDescent="0.25">
      <c r="A6964" s="3" t="str">
        <f t="shared" si="108"/>
        <v>ZoneRemainder of System8/27/2021 (5:00pm-6:00pm)3</v>
      </c>
      <c r="B6964" t="s">
        <v>30</v>
      </c>
      <c r="C6964" t="s">
        <v>48</v>
      </c>
      <c r="D6964" t="s">
        <v>172</v>
      </c>
      <c r="E6964" t="s">
        <v>176</v>
      </c>
      <c r="F6964" s="69">
        <v>9.9251613616943359</v>
      </c>
      <c r="G6964" s="69">
        <v>9.7339515686035156</v>
      </c>
      <c r="H6964" s="69">
        <v>0.16118761897087097</v>
      </c>
      <c r="I6964" s="69">
        <v>69.849281311035156</v>
      </c>
      <c r="J6964" s="64">
        <v>0</v>
      </c>
    </row>
    <row r="6965" spans="1:10" x14ac:dyDescent="0.25">
      <c r="A6965" s="3" t="str">
        <f t="shared" si="108"/>
        <v>ZoneRemainder of System8/27/2021 (5:00pm-6:00pm)4</v>
      </c>
      <c r="B6965" t="s">
        <v>30</v>
      </c>
      <c r="C6965" t="s">
        <v>48</v>
      </c>
      <c r="D6965" t="s">
        <v>172</v>
      </c>
      <c r="E6965" t="s">
        <v>177</v>
      </c>
      <c r="F6965" s="69">
        <v>9.9154062271118164</v>
      </c>
      <c r="G6965" s="69">
        <v>9.6067972183227539</v>
      </c>
      <c r="H6965" s="69">
        <v>0.16283690929412842</v>
      </c>
      <c r="I6965" s="69">
        <v>68.661331176757813</v>
      </c>
      <c r="J6965" s="64">
        <v>0</v>
      </c>
    </row>
    <row r="6966" spans="1:10" x14ac:dyDescent="0.25">
      <c r="A6966" s="3" t="str">
        <f t="shared" si="108"/>
        <v>ZoneRemainder of System8/27/2021 (5:00pm-6:00pm)5</v>
      </c>
      <c r="B6966" t="s">
        <v>30</v>
      </c>
      <c r="C6966" t="s">
        <v>48</v>
      </c>
      <c r="D6966" t="s">
        <v>172</v>
      </c>
      <c r="E6966" t="s">
        <v>178</v>
      </c>
      <c r="F6966" s="69">
        <v>10.200456619262695</v>
      </c>
      <c r="G6966" s="69">
        <v>10.079277992248535</v>
      </c>
      <c r="H6966" s="69">
        <v>0.19795173406600952</v>
      </c>
      <c r="I6966" s="69">
        <v>67.45208740234375</v>
      </c>
      <c r="J6966" s="64">
        <v>0</v>
      </c>
    </row>
    <row r="6967" spans="1:10" x14ac:dyDescent="0.25">
      <c r="A6967" s="3" t="str">
        <f t="shared" si="108"/>
        <v>ZoneRemainder of System8/27/2021 (5:00pm-6:00pm)6</v>
      </c>
      <c r="B6967" t="s">
        <v>30</v>
      </c>
      <c r="C6967" t="s">
        <v>48</v>
      </c>
      <c r="D6967" t="s">
        <v>172</v>
      </c>
      <c r="E6967" t="s">
        <v>179</v>
      </c>
      <c r="F6967" s="69">
        <v>11.482202529907227</v>
      </c>
      <c r="G6967" s="69">
        <v>11.50687313079834</v>
      </c>
      <c r="H6967" s="69">
        <v>0.26846078038215637</v>
      </c>
      <c r="I6967" s="69">
        <v>66.477920532226563</v>
      </c>
      <c r="J6967" s="64">
        <v>0</v>
      </c>
    </row>
    <row r="6968" spans="1:10" x14ac:dyDescent="0.25">
      <c r="A6968" s="3" t="str">
        <f t="shared" si="108"/>
        <v>ZoneRemainder of System8/27/2021 (5:00pm-6:00pm)7</v>
      </c>
      <c r="B6968" t="s">
        <v>30</v>
      </c>
      <c r="C6968" t="s">
        <v>48</v>
      </c>
      <c r="D6968" t="s">
        <v>172</v>
      </c>
      <c r="E6968" t="s">
        <v>180</v>
      </c>
      <c r="F6968" s="69">
        <v>13.702383041381836</v>
      </c>
      <c r="G6968" s="69">
        <v>14.055203437805176</v>
      </c>
      <c r="H6968" s="69">
        <v>0.3102230429649353</v>
      </c>
      <c r="I6968" s="69">
        <v>65.509368896484375</v>
      </c>
      <c r="J6968" s="64">
        <v>0</v>
      </c>
    </row>
    <row r="6969" spans="1:10" x14ac:dyDescent="0.25">
      <c r="A6969" s="3" t="str">
        <f t="shared" si="108"/>
        <v>ZoneRemainder of System8/27/2021 (5:00pm-6:00pm)8</v>
      </c>
      <c r="B6969" t="s">
        <v>30</v>
      </c>
      <c r="C6969" t="s">
        <v>48</v>
      </c>
      <c r="D6969" t="s">
        <v>172</v>
      </c>
      <c r="E6969" t="s">
        <v>181</v>
      </c>
      <c r="F6969" s="69">
        <v>18.706363677978516</v>
      </c>
      <c r="G6969" s="69">
        <v>18.409461975097656</v>
      </c>
      <c r="H6969" s="69">
        <v>0.28542721271514893</v>
      </c>
      <c r="I6969" s="69">
        <v>65.279762268066406</v>
      </c>
      <c r="J6969" s="64">
        <v>0</v>
      </c>
    </row>
    <row r="6970" spans="1:10" x14ac:dyDescent="0.25">
      <c r="A6970" s="3" t="str">
        <f t="shared" si="108"/>
        <v>ZoneRemainder of System8/27/2021 (5:00pm-6:00pm)9</v>
      </c>
      <c r="B6970" t="s">
        <v>30</v>
      </c>
      <c r="C6970" t="s">
        <v>48</v>
      </c>
      <c r="D6970" t="s">
        <v>172</v>
      </c>
      <c r="E6970" t="s">
        <v>182</v>
      </c>
      <c r="F6970" s="69">
        <v>23.944894790649414</v>
      </c>
      <c r="G6970" s="69">
        <v>23.577737808227539</v>
      </c>
      <c r="H6970" s="69">
        <v>0.33452197909355164</v>
      </c>
      <c r="I6970" s="69">
        <v>68.211906433105469</v>
      </c>
      <c r="J6970" s="64">
        <v>0</v>
      </c>
    </row>
    <row r="6971" spans="1:10" x14ac:dyDescent="0.25">
      <c r="A6971" s="3" t="str">
        <f t="shared" si="108"/>
        <v>ZoneRemainder of System8/27/2021 (5:00pm-6:00pm)10</v>
      </c>
      <c r="B6971" t="s">
        <v>30</v>
      </c>
      <c r="C6971" t="s">
        <v>48</v>
      </c>
      <c r="D6971" t="s">
        <v>172</v>
      </c>
      <c r="E6971" t="s">
        <v>183</v>
      </c>
      <c r="F6971" s="69">
        <v>26.509134292602539</v>
      </c>
      <c r="G6971" s="69">
        <v>26.328104019165039</v>
      </c>
      <c r="H6971" s="69">
        <v>0.34293413162231445</v>
      </c>
      <c r="I6971" s="69">
        <v>73.913856506347656</v>
      </c>
      <c r="J6971" s="64">
        <v>0</v>
      </c>
    </row>
    <row r="6972" spans="1:10" x14ac:dyDescent="0.25">
      <c r="A6972" s="3" t="str">
        <f t="shared" si="108"/>
        <v>ZoneRemainder of System8/27/2021 (5:00pm-6:00pm)11</v>
      </c>
      <c r="B6972" t="s">
        <v>30</v>
      </c>
      <c r="C6972" t="s">
        <v>48</v>
      </c>
      <c r="D6972" t="s">
        <v>172</v>
      </c>
      <c r="E6972" t="s">
        <v>184</v>
      </c>
      <c r="F6972" s="69">
        <v>29.037879943847656</v>
      </c>
      <c r="G6972" s="69">
        <v>28.92689323425293</v>
      </c>
      <c r="H6972" s="69">
        <v>0.34854376316070557</v>
      </c>
      <c r="I6972" s="69">
        <v>79.673477172851563</v>
      </c>
      <c r="J6972" s="64">
        <v>0</v>
      </c>
    </row>
    <row r="6973" spans="1:10" x14ac:dyDescent="0.25">
      <c r="A6973" s="3" t="str">
        <f t="shared" si="108"/>
        <v>ZoneRemainder of System8/27/2021 (5:00pm-6:00pm)12</v>
      </c>
      <c r="B6973" t="s">
        <v>30</v>
      </c>
      <c r="C6973" t="s">
        <v>48</v>
      </c>
      <c r="D6973" t="s">
        <v>172</v>
      </c>
      <c r="E6973" t="s">
        <v>185</v>
      </c>
      <c r="F6973" s="69">
        <v>32.197395324707031</v>
      </c>
      <c r="G6973" s="69">
        <v>31.583148956298828</v>
      </c>
      <c r="H6973" s="69">
        <v>0.34843188524246216</v>
      </c>
      <c r="I6973" s="69">
        <v>84.069908142089844</v>
      </c>
      <c r="J6973" s="64">
        <v>0</v>
      </c>
    </row>
    <row r="6974" spans="1:10" x14ac:dyDescent="0.25">
      <c r="A6974" s="3" t="str">
        <f t="shared" si="108"/>
        <v>ZoneRemainder of System8/27/2021 (5:00pm-6:00pm)13</v>
      </c>
      <c r="B6974" t="s">
        <v>30</v>
      </c>
      <c r="C6974" t="s">
        <v>48</v>
      </c>
      <c r="D6974" t="s">
        <v>172</v>
      </c>
      <c r="E6974" t="s">
        <v>186</v>
      </c>
      <c r="F6974" s="69">
        <v>33.801036834716797</v>
      </c>
      <c r="G6974" s="69">
        <v>33.119304656982422</v>
      </c>
      <c r="H6974" s="69">
        <v>0.34074333310127258</v>
      </c>
      <c r="I6974" s="69">
        <v>87.511138916015625</v>
      </c>
      <c r="J6974" s="64">
        <v>0</v>
      </c>
    </row>
    <row r="6975" spans="1:10" x14ac:dyDescent="0.25">
      <c r="A6975" s="3" t="str">
        <f t="shared" si="108"/>
        <v>ZoneRemainder of System8/27/2021 (5:00pm-6:00pm)14</v>
      </c>
      <c r="B6975" t="s">
        <v>30</v>
      </c>
      <c r="C6975" t="s">
        <v>48</v>
      </c>
      <c r="D6975" t="s">
        <v>172</v>
      </c>
      <c r="E6975" t="s">
        <v>187</v>
      </c>
      <c r="F6975" s="69">
        <v>35.679393768310547</v>
      </c>
      <c r="G6975" s="69">
        <v>35.352031707763672</v>
      </c>
      <c r="H6975" s="69">
        <v>0.30176478624343872</v>
      </c>
      <c r="I6975" s="69">
        <v>90.276931762695313</v>
      </c>
      <c r="J6975" s="64">
        <v>0</v>
      </c>
    </row>
    <row r="6976" spans="1:10" x14ac:dyDescent="0.25">
      <c r="A6976" s="3" t="str">
        <f t="shared" si="108"/>
        <v>ZoneRemainder of System8/27/2021 (5:00pm-6:00pm)15</v>
      </c>
      <c r="B6976" t="s">
        <v>30</v>
      </c>
      <c r="C6976" t="s">
        <v>48</v>
      </c>
      <c r="D6976" t="s">
        <v>172</v>
      </c>
      <c r="E6976" t="s">
        <v>188</v>
      </c>
      <c r="F6976" s="69">
        <v>34.793281555175781</v>
      </c>
      <c r="G6976" s="69">
        <v>34.744712829589844</v>
      </c>
      <c r="H6976" s="69">
        <v>0.14175759255886078</v>
      </c>
      <c r="I6976" s="69">
        <v>91.855796813964844</v>
      </c>
      <c r="J6976" s="64">
        <v>0</v>
      </c>
    </row>
    <row r="6977" spans="1:10" x14ac:dyDescent="0.25">
      <c r="A6977" s="3" t="str">
        <f t="shared" si="108"/>
        <v>ZoneRemainder of System8/27/2021 (5:00pm-6:00pm)16</v>
      </c>
      <c r="B6977" t="s">
        <v>30</v>
      </c>
      <c r="C6977" t="s">
        <v>48</v>
      </c>
      <c r="D6977" t="s">
        <v>172</v>
      </c>
      <c r="E6977" t="s">
        <v>189</v>
      </c>
      <c r="F6977" s="69">
        <v>29.659906387329102</v>
      </c>
      <c r="G6977" s="69">
        <v>29.708475112915039</v>
      </c>
      <c r="H6977" s="69">
        <v>0.14175760746002197</v>
      </c>
      <c r="I6977" s="69">
        <v>93.125930786132813</v>
      </c>
      <c r="J6977" s="64">
        <v>0</v>
      </c>
    </row>
    <row r="6978" spans="1:10" x14ac:dyDescent="0.25">
      <c r="A6978" s="3" t="str">
        <f t="shared" si="108"/>
        <v>ZoneRemainder of System8/27/2021 (5:00pm-6:00pm)17</v>
      </c>
      <c r="B6978" t="s">
        <v>30</v>
      </c>
      <c r="C6978" t="s">
        <v>48</v>
      </c>
      <c r="D6978" t="s">
        <v>172</v>
      </c>
      <c r="E6978" t="s">
        <v>190</v>
      </c>
      <c r="F6978" s="69">
        <v>23.084503173828125</v>
      </c>
      <c r="G6978" s="69">
        <v>23.094682693481445</v>
      </c>
      <c r="H6978" s="69">
        <v>0.31324616074562073</v>
      </c>
      <c r="I6978" s="69">
        <v>92.469482421875</v>
      </c>
      <c r="J6978" s="64">
        <v>0</v>
      </c>
    </row>
    <row r="6979" spans="1:10" x14ac:dyDescent="0.25">
      <c r="A6979" s="3" t="str">
        <f t="shared" ref="A6979:A7042" si="109">B6979&amp;C6979&amp;D6979&amp;E6979</f>
        <v>ZoneRemainder of System8/27/2021 (5:00pm-6:00pm)18</v>
      </c>
      <c r="B6979" t="s">
        <v>30</v>
      </c>
      <c r="C6979" t="s">
        <v>48</v>
      </c>
      <c r="D6979" t="s">
        <v>172</v>
      </c>
      <c r="E6979" t="s">
        <v>191</v>
      </c>
      <c r="F6979" s="69">
        <v>20.079156875610352</v>
      </c>
      <c r="G6979" s="69">
        <v>17.784927368164063</v>
      </c>
      <c r="H6979" s="69">
        <v>0.38668704032897949</v>
      </c>
      <c r="I6979" s="69">
        <v>90.638748168945313</v>
      </c>
      <c r="J6979" s="64">
        <v>0</v>
      </c>
    </row>
    <row r="6980" spans="1:10" x14ac:dyDescent="0.25">
      <c r="A6980" s="3" t="str">
        <f t="shared" si="109"/>
        <v>ZoneRemainder of System8/27/2021 (5:00pm-6:00pm)19</v>
      </c>
      <c r="B6980" t="s">
        <v>30</v>
      </c>
      <c r="C6980" t="s">
        <v>48</v>
      </c>
      <c r="D6980" t="s">
        <v>172</v>
      </c>
      <c r="E6980" t="s">
        <v>192</v>
      </c>
      <c r="F6980" s="69">
        <v>17.907371520996094</v>
      </c>
      <c r="G6980" s="69">
        <v>17.857265472412109</v>
      </c>
      <c r="H6980" s="69">
        <v>0.33057644963264465</v>
      </c>
      <c r="I6980" s="69">
        <v>88.562454223632813</v>
      </c>
      <c r="J6980" s="64">
        <v>0</v>
      </c>
    </row>
    <row r="6981" spans="1:10" x14ac:dyDescent="0.25">
      <c r="A6981" s="3" t="str">
        <f t="shared" si="109"/>
        <v>ZoneRemainder of System8/27/2021 (5:00pm-6:00pm)20</v>
      </c>
      <c r="B6981" t="s">
        <v>30</v>
      </c>
      <c r="C6981" t="s">
        <v>48</v>
      </c>
      <c r="D6981" t="s">
        <v>172</v>
      </c>
      <c r="E6981" t="s">
        <v>193</v>
      </c>
      <c r="F6981" s="69">
        <v>17.364719390869141</v>
      </c>
      <c r="G6981" s="69">
        <v>17.109224319458008</v>
      </c>
      <c r="H6981" s="69">
        <v>0.3539520800113678</v>
      </c>
      <c r="I6981" s="69">
        <v>85.938911437988281</v>
      </c>
      <c r="J6981" s="64">
        <v>0</v>
      </c>
    </row>
    <row r="6982" spans="1:10" x14ac:dyDescent="0.25">
      <c r="A6982" s="3" t="str">
        <f t="shared" si="109"/>
        <v>ZoneRemainder of System8/27/2021 (5:00pm-6:00pm)21</v>
      </c>
      <c r="B6982" t="s">
        <v>30</v>
      </c>
      <c r="C6982" t="s">
        <v>48</v>
      </c>
      <c r="D6982" t="s">
        <v>172</v>
      </c>
      <c r="E6982" t="s">
        <v>194</v>
      </c>
      <c r="F6982" s="69">
        <v>16.155673980712891</v>
      </c>
      <c r="G6982" s="69">
        <v>15.863688468933105</v>
      </c>
      <c r="H6982" s="69">
        <v>0.36982840299606323</v>
      </c>
      <c r="I6982" s="69">
        <v>81.538307189941406</v>
      </c>
      <c r="J6982" s="64">
        <v>0</v>
      </c>
    </row>
    <row r="6983" spans="1:10" x14ac:dyDescent="0.25">
      <c r="A6983" s="3" t="str">
        <f t="shared" si="109"/>
        <v>ZoneRemainder of System8/27/2021 (5:00pm-6:00pm)22</v>
      </c>
      <c r="B6983" t="s">
        <v>30</v>
      </c>
      <c r="C6983" t="s">
        <v>48</v>
      </c>
      <c r="D6983" t="s">
        <v>172</v>
      </c>
      <c r="E6983" t="s">
        <v>195</v>
      </c>
      <c r="F6983" s="69">
        <v>14.334306716918945</v>
      </c>
      <c r="G6983" s="69">
        <v>14.276106834411621</v>
      </c>
      <c r="H6983" s="69">
        <v>0.35147905349731445</v>
      </c>
      <c r="I6983" s="69">
        <v>77.930877685546875</v>
      </c>
      <c r="J6983" s="64">
        <v>0</v>
      </c>
    </row>
    <row r="6984" spans="1:10" x14ac:dyDescent="0.25">
      <c r="A6984" s="3" t="str">
        <f t="shared" si="109"/>
        <v>ZoneRemainder of System8/27/2021 (5:00pm-6:00pm)23</v>
      </c>
      <c r="B6984" t="s">
        <v>30</v>
      </c>
      <c r="C6984" t="s">
        <v>48</v>
      </c>
      <c r="D6984" t="s">
        <v>172</v>
      </c>
      <c r="E6984" t="s">
        <v>196</v>
      </c>
      <c r="F6984" s="69">
        <v>12.657296180725098</v>
      </c>
      <c r="G6984" s="69">
        <v>12.596502304077148</v>
      </c>
      <c r="H6984" s="69">
        <v>0.29129776358604431</v>
      </c>
      <c r="I6984" s="69">
        <v>75.779670715332031</v>
      </c>
      <c r="J6984" s="64">
        <v>0</v>
      </c>
    </row>
    <row r="6985" spans="1:10" x14ac:dyDescent="0.25">
      <c r="A6985" s="3" t="str">
        <f t="shared" si="109"/>
        <v>ZoneRemainder of System8/27/2021 (5:00pm-6:00pm)24</v>
      </c>
      <c r="B6985" t="s">
        <v>30</v>
      </c>
      <c r="C6985" t="s">
        <v>48</v>
      </c>
      <c r="D6985" t="s">
        <v>172</v>
      </c>
      <c r="E6985" t="s">
        <v>197</v>
      </c>
      <c r="F6985" s="69">
        <v>11.72651481628418</v>
      </c>
      <c r="G6985" s="69">
        <v>11.456313133239746</v>
      </c>
      <c r="H6985" s="69">
        <v>0.25250798463821411</v>
      </c>
      <c r="I6985" s="69">
        <v>73.674308776855469</v>
      </c>
      <c r="J6985" s="64">
        <v>0</v>
      </c>
    </row>
    <row r="6986" spans="1:10" x14ac:dyDescent="0.25">
      <c r="A6986" s="3" t="str">
        <f t="shared" si="109"/>
        <v>ZoneRemainder of System9/9/2021 (3:58pm-5:00pm)1</v>
      </c>
      <c r="B6986" t="s">
        <v>30</v>
      </c>
      <c r="C6986" t="s">
        <v>48</v>
      </c>
      <c r="D6986" t="s">
        <v>173</v>
      </c>
      <c r="E6986" t="s">
        <v>174</v>
      </c>
      <c r="F6986" s="69">
        <v>10.904955863952637</v>
      </c>
      <c r="G6986" s="69">
        <v>11.029897689819336</v>
      </c>
      <c r="H6986" s="69">
        <v>0.16377505660057068</v>
      </c>
      <c r="I6986" s="69">
        <v>71.817123413085938</v>
      </c>
      <c r="J6986" s="64">
        <v>0</v>
      </c>
    </row>
    <row r="6987" spans="1:10" x14ac:dyDescent="0.25">
      <c r="A6987" s="3" t="str">
        <f t="shared" si="109"/>
        <v>ZoneRemainder of System9/9/2021 (3:58pm-5:00pm)2</v>
      </c>
      <c r="B6987" t="s">
        <v>30</v>
      </c>
      <c r="C6987" t="s">
        <v>48</v>
      </c>
      <c r="D6987" t="s">
        <v>173</v>
      </c>
      <c r="E6987" t="s">
        <v>175</v>
      </c>
      <c r="F6987" s="69">
        <v>10.480512619018555</v>
      </c>
      <c r="G6987" s="69">
        <v>10.744762420654297</v>
      </c>
      <c r="H6987" s="69">
        <v>0.1846785694360733</v>
      </c>
      <c r="I6987" s="69">
        <v>71.499725341796875</v>
      </c>
      <c r="J6987" s="64">
        <v>0</v>
      </c>
    </row>
    <row r="6988" spans="1:10" x14ac:dyDescent="0.25">
      <c r="A6988" s="3" t="str">
        <f t="shared" si="109"/>
        <v>ZoneRemainder of System9/9/2021 (3:58pm-5:00pm)3</v>
      </c>
      <c r="B6988" t="s">
        <v>30</v>
      </c>
      <c r="C6988" t="s">
        <v>48</v>
      </c>
      <c r="D6988" t="s">
        <v>173</v>
      </c>
      <c r="E6988" t="s">
        <v>176</v>
      </c>
      <c r="F6988" s="69">
        <v>10.265774726867676</v>
      </c>
      <c r="G6988" s="69">
        <v>10.259695053100586</v>
      </c>
      <c r="H6988" s="69">
        <v>0.13133181631565094</v>
      </c>
      <c r="I6988" s="69">
        <v>71.126792907714844</v>
      </c>
      <c r="J6988" s="64">
        <v>0</v>
      </c>
    </row>
    <row r="6989" spans="1:10" x14ac:dyDescent="0.25">
      <c r="A6989" s="3" t="str">
        <f t="shared" si="109"/>
        <v>ZoneRemainder of System9/9/2021 (3:58pm-5:00pm)4</v>
      </c>
      <c r="B6989" t="s">
        <v>30</v>
      </c>
      <c r="C6989" t="s">
        <v>48</v>
      </c>
      <c r="D6989" t="s">
        <v>173</v>
      </c>
      <c r="E6989" t="s">
        <v>177</v>
      </c>
      <c r="F6989" s="69">
        <v>10.297876358032227</v>
      </c>
      <c r="G6989" s="69">
        <v>10.304457664489746</v>
      </c>
      <c r="H6989" s="69">
        <v>0.1340385228395462</v>
      </c>
      <c r="I6989" s="69">
        <v>70.670387268066406</v>
      </c>
      <c r="J6989" s="64">
        <v>0</v>
      </c>
    </row>
    <row r="6990" spans="1:10" x14ac:dyDescent="0.25">
      <c r="A6990" s="3" t="str">
        <f t="shared" si="109"/>
        <v>ZoneRemainder of System9/9/2021 (3:58pm-5:00pm)5</v>
      </c>
      <c r="B6990" t="s">
        <v>30</v>
      </c>
      <c r="C6990" t="s">
        <v>48</v>
      </c>
      <c r="D6990" t="s">
        <v>173</v>
      </c>
      <c r="E6990" t="s">
        <v>178</v>
      </c>
      <c r="F6990" s="69">
        <v>10.902320861816406</v>
      </c>
      <c r="G6990" s="69">
        <v>10.801908493041992</v>
      </c>
      <c r="H6990" s="69">
        <v>0.13936212658882141</v>
      </c>
      <c r="I6990" s="69">
        <v>70.567451477050781</v>
      </c>
      <c r="J6990" s="64">
        <v>0</v>
      </c>
    </row>
    <row r="6991" spans="1:10" x14ac:dyDescent="0.25">
      <c r="A6991" s="3" t="str">
        <f t="shared" si="109"/>
        <v>ZoneRemainder of System9/9/2021 (3:58pm-5:00pm)6</v>
      </c>
      <c r="B6991" t="s">
        <v>30</v>
      </c>
      <c r="C6991" t="s">
        <v>48</v>
      </c>
      <c r="D6991" t="s">
        <v>173</v>
      </c>
      <c r="E6991" t="s">
        <v>179</v>
      </c>
      <c r="F6991" s="69">
        <v>12.877354621887207</v>
      </c>
      <c r="G6991" s="69">
        <v>12.668271064758301</v>
      </c>
      <c r="H6991" s="69">
        <v>0.172263503074646</v>
      </c>
      <c r="I6991" s="69">
        <v>70.920585632324219</v>
      </c>
      <c r="J6991" s="64">
        <v>0</v>
      </c>
    </row>
    <row r="6992" spans="1:10" x14ac:dyDescent="0.25">
      <c r="A6992" s="3" t="str">
        <f t="shared" si="109"/>
        <v>ZoneRemainder of System9/9/2021 (3:58pm-5:00pm)7</v>
      </c>
      <c r="B6992" t="s">
        <v>30</v>
      </c>
      <c r="C6992" t="s">
        <v>48</v>
      </c>
      <c r="D6992" t="s">
        <v>173</v>
      </c>
      <c r="E6992" t="s">
        <v>180</v>
      </c>
      <c r="F6992" s="69">
        <v>16.425926208496094</v>
      </c>
      <c r="G6992" s="69">
        <v>16.296054840087891</v>
      </c>
      <c r="H6992" s="69">
        <v>0.19579963386058807</v>
      </c>
      <c r="I6992" s="69">
        <v>71.066780090332031</v>
      </c>
      <c r="J6992" s="64">
        <v>0</v>
      </c>
    </row>
    <row r="6993" spans="1:10" x14ac:dyDescent="0.25">
      <c r="A6993" s="3" t="str">
        <f t="shared" si="109"/>
        <v>ZoneRemainder of System9/9/2021 (3:58pm-5:00pm)8</v>
      </c>
      <c r="B6993" t="s">
        <v>30</v>
      </c>
      <c r="C6993" t="s">
        <v>48</v>
      </c>
      <c r="D6993" t="s">
        <v>173</v>
      </c>
      <c r="E6993" t="s">
        <v>181</v>
      </c>
      <c r="F6993" s="69">
        <v>22.433334350585938</v>
      </c>
      <c r="G6993" s="69">
        <v>22.076539993286133</v>
      </c>
      <c r="H6993" s="69">
        <v>0.23378899693489075</v>
      </c>
      <c r="I6993" s="69">
        <v>70.544593811035156</v>
      </c>
      <c r="J6993" s="64">
        <v>0</v>
      </c>
    </row>
    <row r="6994" spans="1:10" x14ac:dyDescent="0.25">
      <c r="A6994" s="3" t="str">
        <f t="shared" si="109"/>
        <v>ZoneRemainder of System9/9/2021 (3:58pm-5:00pm)9</v>
      </c>
      <c r="B6994" t="s">
        <v>30</v>
      </c>
      <c r="C6994" t="s">
        <v>48</v>
      </c>
      <c r="D6994" t="s">
        <v>173</v>
      </c>
      <c r="E6994" t="s">
        <v>182</v>
      </c>
      <c r="F6994" s="69">
        <v>28.313653945922852</v>
      </c>
      <c r="G6994" s="69">
        <v>28.369768142700195</v>
      </c>
      <c r="H6994" s="69">
        <v>0.28720816969871521</v>
      </c>
      <c r="I6994" s="69">
        <v>71.671188354492188</v>
      </c>
      <c r="J6994" s="64">
        <v>0</v>
      </c>
    </row>
    <row r="6995" spans="1:10" x14ac:dyDescent="0.25">
      <c r="A6995" s="3" t="str">
        <f t="shared" si="109"/>
        <v>ZoneRemainder of System9/9/2021 (3:58pm-5:00pm)10</v>
      </c>
      <c r="B6995" t="s">
        <v>30</v>
      </c>
      <c r="C6995" t="s">
        <v>48</v>
      </c>
      <c r="D6995" t="s">
        <v>173</v>
      </c>
      <c r="E6995" t="s">
        <v>183</v>
      </c>
      <c r="F6995" s="69">
        <v>30.944276809692383</v>
      </c>
      <c r="G6995" s="69">
        <v>30.994461059570313</v>
      </c>
      <c r="H6995" s="69">
        <v>0.31694599986076355</v>
      </c>
      <c r="I6995" s="69">
        <v>74.952560424804688</v>
      </c>
      <c r="J6995" s="64">
        <v>0</v>
      </c>
    </row>
    <row r="6996" spans="1:10" x14ac:dyDescent="0.25">
      <c r="A6996" s="3" t="str">
        <f t="shared" si="109"/>
        <v>ZoneRemainder of System9/9/2021 (3:58pm-5:00pm)11</v>
      </c>
      <c r="B6996" t="s">
        <v>30</v>
      </c>
      <c r="C6996" t="s">
        <v>48</v>
      </c>
      <c r="D6996" t="s">
        <v>173</v>
      </c>
      <c r="E6996" t="s">
        <v>184</v>
      </c>
      <c r="F6996" s="69">
        <v>32.9517822265625</v>
      </c>
      <c r="G6996" s="69">
        <v>33.257858276367188</v>
      </c>
      <c r="H6996" s="69">
        <v>0.29366695880889893</v>
      </c>
      <c r="I6996" s="69">
        <v>79.244873046875</v>
      </c>
      <c r="J6996" s="64">
        <v>0</v>
      </c>
    </row>
    <row r="6997" spans="1:10" x14ac:dyDescent="0.25">
      <c r="A6997" s="3" t="str">
        <f t="shared" si="109"/>
        <v>ZoneRemainder of System9/9/2021 (3:58pm-5:00pm)12</v>
      </c>
      <c r="B6997" t="s">
        <v>30</v>
      </c>
      <c r="C6997" t="s">
        <v>48</v>
      </c>
      <c r="D6997" t="s">
        <v>173</v>
      </c>
      <c r="E6997" t="s">
        <v>185</v>
      </c>
      <c r="F6997" s="69">
        <v>35.087791442871094</v>
      </c>
      <c r="G6997" s="69">
        <v>35.356559753417969</v>
      </c>
      <c r="H6997" s="69">
        <v>0.24366430938243866</v>
      </c>
      <c r="I6997" s="69">
        <v>83.460403442382813</v>
      </c>
      <c r="J6997" s="64">
        <v>0</v>
      </c>
    </row>
    <row r="6998" spans="1:10" x14ac:dyDescent="0.25">
      <c r="A6998" s="3" t="str">
        <f t="shared" si="109"/>
        <v>ZoneRemainder of System9/9/2021 (3:58pm-5:00pm)13</v>
      </c>
      <c r="B6998" t="s">
        <v>30</v>
      </c>
      <c r="C6998" t="s">
        <v>48</v>
      </c>
      <c r="D6998" t="s">
        <v>173</v>
      </c>
      <c r="E6998" t="s">
        <v>186</v>
      </c>
      <c r="F6998" s="69">
        <v>36.474132537841797</v>
      </c>
      <c r="G6998" s="69">
        <v>36.539466857910156</v>
      </c>
      <c r="H6998" s="69">
        <v>0.13517117500305176</v>
      </c>
      <c r="I6998" s="69">
        <v>86.381919860839844</v>
      </c>
      <c r="J6998" s="64">
        <v>0</v>
      </c>
    </row>
    <row r="6999" spans="1:10" x14ac:dyDescent="0.25">
      <c r="A6999" s="3" t="str">
        <f t="shared" si="109"/>
        <v>ZoneRemainder of System9/9/2021 (3:58pm-5:00pm)14</v>
      </c>
      <c r="B6999" t="s">
        <v>30</v>
      </c>
      <c r="C6999" t="s">
        <v>48</v>
      </c>
      <c r="D6999" t="s">
        <v>173</v>
      </c>
      <c r="E6999" t="s">
        <v>187</v>
      </c>
      <c r="F6999" s="69">
        <v>38.650863647460938</v>
      </c>
      <c r="G6999" s="69">
        <v>38.585525512695313</v>
      </c>
      <c r="H6999" s="69">
        <v>0.13517118990421295</v>
      </c>
      <c r="I6999" s="69">
        <v>88.955085754394531</v>
      </c>
      <c r="J6999" s="64">
        <v>0</v>
      </c>
    </row>
    <row r="7000" spans="1:10" x14ac:dyDescent="0.25">
      <c r="A7000" s="3" t="str">
        <f t="shared" si="109"/>
        <v>ZoneRemainder of System9/9/2021 (3:58pm-5:00pm)15</v>
      </c>
      <c r="B7000" t="s">
        <v>30</v>
      </c>
      <c r="C7000" t="s">
        <v>48</v>
      </c>
      <c r="D7000" t="s">
        <v>173</v>
      </c>
      <c r="E7000" t="s">
        <v>188</v>
      </c>
      <c r="F7000" s="69">
        <v>38.528697967529297</v>
      </c>
      <c r="G7000" s="69">
        <v>38.437217712402344</v>
      </c>
      <c r="H7000" s="69">
        <v>0.30712336301803589</v>
      </c>
      <c r="I7000" s="69">
        <v>90.991058349609375</v>
      </c>
      <c r="J7000" s="64">
        <v>0</v>
      </c>
    </row>
    <row r="7001" spans="1:10" x14ac:dyDescent="0.25">
      <c r="A7001" s="3" t="str">
        <f t="shared" si="109"/>
        <v>ZoneRemainder of System9/9/2021 (3:58pm-5:00pm)16</v>
      </c>
      <c r="B7001" t="s">
        <v>30</v>
      </c>
      <c r="C7001" t="s">
        <v>48</v>
      </c>
      <c r="D7001" t="s">
        <v>173</v>
      </c>
      <c r="E7001" t="s">
        <v>189</v>
      </c>
      <c r="F7001" s="69">
        <v>33.319873809814453</v>
      </c>
      <c r="G7001" s="69">
        <v>33.296421051025391</v>
      </c>
      <c r="H7001" s="69">
        <v>0.3935818076133728</v>
      </c>
      <c r="I7001" s="69">
        <v>92.724472045898438</v>
      </c>
      <c r="J7001" s="64">
        <v>0</v>
      </c>
    </row>
    <row r="7002" spans="1:10" x14ac:dyDescent="0.25">
      <c r="A7002" s="3" t="str">
        <f t="shared" si="109"/>
        <v>ZoneRemainder of System9/9/2021 (3:58pm-5:00pm)17</v>
      </c>
      <c r="B7002" t="s">
        <v>30</v>
      </c>
      <c r="C7002" t="s">
        <v>48</v>
      </c>
      <c r="D7002" t="s">
        <v>173</v>
      </c>
      <c r="E7002" t="s">
        <v>190</v>
      </c>
      <c r="F7002" s="69">
        <v>25.905193328857422</v>
      </c>
      <c r="G7002" s="69">
        <v>22.97859001159668</v>
      </c>
      <c r="H7002" s="69">
        <v>0.37982818484306335</v>
      </c>
      <c r="I7002" s="69">
        <v>91.967086791992188</v>
      </c>
      <c r="J7002" s="64">
        <v>0</v>
      </c>
    </row>
    <row r="7003" spans="1:10" x14ac:dyDescent="0.25">
      <c r="A7003" s="3" t="str">
        <f t="shared" si="109"/>
        <v>ZoneRemainder of System9/9/2021 (3:58pm-5:00pm)18</v>
      </c>
      <c r="B7003" t="s">
        <v>30</v>
      </c>
      <c r="C7003" t="s">
        <v>48</v>
      </c>
      <c r="D7003" t="s">
        <v>173</v>
      </c>
      <c r="E7003" t="s">
        <v>191</v>
      </c>
      <c r="F7003" s="69">
        <v>21.970678329467773</v>
      </c>
      <c r="G7003" s="69">
        <v>22.89503288269043</v>
      </c>
      <c r="H7003" s="69">
        <v>0.41635361313819885</v>
      </c>
      <c r="I7003" s="69">
        <v>91.391593933105469</v>
      </c>
      <c r="J7003" s="64">
        <v>0</v>
      </c>
    </row>
    <row r="7004" spans="1:10" x14ac:dyDescent="0.25">
      <c r="A7004" s="3" t="str">
        <f t="shared" si="109"/>
        <v>ZoneRemainder of System9/9/2021 (3:58pm-5:00pm)19</v>
      </c>
      <c r="B7004" t="s">
        <v>30</v>
      </c>
      <c r="C7004" t="s">
        <v>48</v>
      </c>
      <c r="D7004" t="s">
        <v>173</v>
      </c>
      <c r="E7004" t="s">
        <v>192</v>
      </c>
      <c r="F7004" s="69">
        <v>19.130945205688477</v>
      </c>
      <c r="G7004" s="69">
        <v>19.973175048828125</v>
      </c>
      <c r="H7004" s="69">
        <v>0.38614118099212646</v>
      </c>
      <c r="I7004" s="69">
        <v>88.952857971191406</v>
      </c>
      <c r="J7004" s="64">
        <v>0</v>
      </c>
    </row>
    <row r="7005" spans="1:10" x14ac:dyDescent="0.25">
      <c r="A7005" s="3" t="str">
        <f t="shared" si="109"/>
        <v>ZoneRemainder of System9/9/2021 (3:58pm-5:00pm)20</v>
      </c>
      <c r="B7005" t="s">
        <v>30</v>
      </c>
      <c r="C7005" t="s">
        <v>48</v>
      </c>
      <c r="D7005" t="s">
        <v>173</v>
      </c>
      <c r="E7005" t="s">
        <v>193</v>
      </c>
      <c r="F7005" s="69">
        <v>18.236293792724609</v>
      </c>
      <c r="G7005" s="69">
        <v>18.79810905456543</v>
      </c>
      <c r="H7005" s="69">
        <v>0.37876102328300476</v>
      </c>
      <c r="I7005" s="69">
        <v>85.119064331054688</v>
      </c>
      <c r="J7005" s="64">
        <v>0</v>
      </c>
    </row>
    <row r="7006" spans="1:10" x14ac:dyDescent="0.25">
      <c r="A7006" s="3" t="str">
        <f t="shared" si="109"/>
        <v>ZoneRemainder of System9/9/2021 (3:58pm-5:00pm)21</v>
      </c>
      <c r="B7006" t="s">
        <v>30</v>
      </c>
      <c r="C7006" t="s">
        <v>48</v>
      </c>
      <c r="D7006" t="s">
        <v>173</v>
      </c>
      <c r="E7006" t="s">
        <v>194</v>
      </c>
      <c r="F7006" s="69">
        <v>16.549999237060547</v>
      </c>
      <c r="G7006" s="69">
        <v>16.833702087402344</v>
      </c>
      <c r="H7006" s="69">
        <v>0.32488298416137695</v>
      </c>
      <c r="I7006" s="69">
        <v>81.082260131835938</v>
      </c>
      <c r="J7006" s="64">
        <v>0</v>
      </c>
    </row>
    <row r="7007" spans="1:10" x14ac:dyDescent="0.25">
      <c r="A7007" s="3" t="str">
        <f t="shared" si="109"/>
        <v>ZoneRemainder of System9/9/2021 (3:58pm-5:00pm)22</v>
      </c>
      <c r="B7007" t="s">
        <v>30</v>
      </c>
      <c r="C7007" t="s">
        <v>48</v>
      </c>
      <c r="D7007" t="s">
        <v>173</v>
      </c>
      <c r="E7007" t="s">
        <v>195</v>
      </c>
      <c r="F7007" s="69">
        <v>14.884628295898438</v>
      </c>
      <c r="G7007" s="69">
        <v>14.74578857421875</v>
      </c>
      <c r="H7007" s="69">
        <v>0.29066115617752075</v>
      </c>
      <c r="I7007" s="69">
        <v>78.212821960449219</v>
      </c>
      <c r="J7007" s="64">
        <v>0</v>
      </c>
    </row>
    <row r="7008" spans="1:10" x14ac:dyDescent="0.25">
      <c r="A7008" s="3" t="str">
        <f t="shared" si="109"/>
        <v>ZoneRemainder of System9/9/2021 (3:58pm-5:00pm)23</v>
      </c>
      <c r="B7008" t="s">
        <v>30</v>
      </c>
      <c r="C7008" t="s">
        <v>48</v>
      </c>
      <c r="D7008" t="s">
        <v>173</v>
      </c>
      <c r="E7008" t="s">
        <v>196</v>
      </c>
      <c r="F7008" s="69">
        <v>13.000533103942871</v>
      </c>
      <c r="G7008" s="69">
        <v>12.99891471862793</v>
      </c>
      <c r="H7008" s="69">
        <v>0.26391702890396118</v>
      </c>
      <c r="I7008" s="69">
        <v>76.125732421875</v>
      </c>
      <c r="J7008" s="64">
        <v>0</v>
      </c>
    </row>
    <row r="7009" spans="1:10" x14ac:dyDescent="0.25">
      <c r="A7009" s="3" t="str">
        <f t="shared" si="109"/>
        <v>ZoneRemainder of System9/9/2021 (3:58pm-5:00pm)24</v>
      </c>
      <c r="B7009" t="s">
        <v>30</v>
      </c>
      <c r="C7009" t="s">
        <v>48</v>
      </c>
      <c r="D7009" t="s">
        <v>173</v>
      </c>
      <c r="E7009" t="s">
        <v>197</v>
      </c>
      <c r="F7009" s="69">
        <v>11.858737945556641</v>
      </c>
      <c r="G7009" s="69">
        <v>11.949794769287109</v>
      </c>
      <c r="H7009" s="69">
        <v>0.2695249617099762</v>
      </c>
      <c r="I7009" s="69">
        <v>74.861297607421875</v>
      </c>
      <c r="J7009" s="64">
        <v>0</v>
      </c>
    </row>
    <row r="7010" spans="1:10" x14ac:dyDescent="0.25">
      <c r="A7010" s="3" t="str">
        <f t="shared" si="109"/>
        <v>ZoneRemainder of SystemAverage Event Day (5:00pm-6:00pm)1</v>
      </c>
      <c r="B7010" t="s">
        <v>30</v>
      </c>
      <c r="C7010" t="s">
        <v>48</v>
      </c>
      <c r="D7010" t="s">
        <v>167</v>
      </c>
      <c r="E7010" t="s">
        <v>174</v>
      </c>
      <c r="F7010" s="69" t="s">
        <v>208</v>
      </c>
      <c r="G7010" s="69" t="s">
        <v>208</v>
      </c>
      <c r="H7010" s="69" t="s">
        <v>208</v>
      </c>
      <c r="I7010" s="69" t="s">
        <v>208</v>
      </c>
      <c r="J7010" s="64">
        <v>1</v>
      </c>
    </row>
    <row r="7011" spans="1:10" x14ac:dyDescent="0.25">
      <c r="A7011" s="3" t="str">
        <f t="shared" si="109"/>
        <v>ZoneRemainder of SystemAverage Event Day (5:00pm-6:00pm)2</v>
      </c>
      <c r="B7011" t="s">
        <v>30</v>
      </c>
      <c r="C7011" t="s">
        <v>48</v>
      </c>
      <c r="D7011" t="s">
        <v>167</v>
      </c>
      <c r="E7011" t="s">
        <v>175</v>
      </c>
      <c r="F7011" s="69" t="s">
        <v>208</v>
      </c>
      <c r="G7011" s="69" t="s">
        <v>208</v>
      </c>
      <c r="H7011" s="69" t="s">
        <v>208</v>
      </c>
      <c r="I7011" s="69" t="s">
        <v>208</v>
      </c>
      <c r="J7011" s="64">
        <v>1</v>
      </c>
    </row>
    <row r="7012" spans="1:10" x14ac:dyDescent="0.25">
      <c r="A7012" s="3" t="str">
        <f t="shared" si="109"/>
        <v>ZoneRemainder of SystemAverage Event Day (5:00pm-6:00pm)3</v>
      </c>
      <c r="B7012" t="s">
        <v>30</v>
      </c>
      <c r="C7012" t="s">
        <v>48</v>
      </c>
      <c r="D7012" t="s">
        <v>167</v>
      </c>
      <c r="E7012" t="s">
        <v>176</v>
      </c>
      <c r="F7012" s="69" t="s">
        <v>208</v>
      </c>
      <c r="G7012" s="69" t="s">
        <v>208</v>
      </c>
      <c r="H7012" s="69" t="s">
        <v>208</v>
      </c>
      <c r="I7012" s="69" t="s">
        <v>208</v>
      </c>
      <c r="J7012" s="64">
        <v>1</v>
      </c>
    </row>
    <row r="7013" spans="1:10" x14ac:dyDescent="0.25">
      <c r="A7013" s="3" t="str">
        <f t="shared" si="109"/>
        <v>ZoneRemainder of SystemAverage Event Day (5:00pm-6:00pm)4</v>
      </c>
      <c r="B7013" t="s">
        <v>30</v>
      </c>
      <c r="C7013" t="s">
        <v>48</v>
      </c>
      <c r="D7013" t="s">
        <v>167</v>
      </c>
      <c r="E7013" t="s">
        <v>177</v>
      </c>
      <c r="F7013" s="69" t="s">
        <v>208</v>
      </c>
      <c r="G7013" s="69" t="s">
        <v>208</v>
      </c>
      <c r="H7013" s="69" t="s">
        <v>208</v>
      </c>
      <c r="I7013" s="69" t="s">
        <v>208</v>
      </c>
      <c r="J7013" s="64">
        <v>1</v>
      </c>
    </row>
    <row r="7014" spans="1:10" x14ac:dyDescent="0.25">
      <c r="A7014" s="3" t="str">
        <f t="shared" si="109"/>
        <v>ZoneRemainder of SystemAverage Event Day (5:00pm-6:00pm)5</v>
      </c>
      <c r="B7014" t="s">
        <v>30</v>
      </c>
      <c r="C7014" t="s">
        <v>48</v>
      </c>
      <c r="D7014" t="s">
        <v>167</v>
      </c>
      <c r="E7014" t="s">
        <v>178</v>
      </c>
      <c r="F7014" s="69" t="s">
        <v>208</v>
      </c>
      <c r="G7014" s="69" t="s">
        <v>208</v>
      </c>
      <c r="H7014" s="69" t="s">
        <v>208</v>
      </c>
      <c r="I7014" s="69" t="s">
        <v>208</v>
      </c>
      <c r="J7014" s="64">
        <v>1</v>
      </c>
    </row>
    <row r="7015" spans="1:10" x14ac:dyDescent="0.25">
      <c r="A7015" s="3" t="str">
        <f t="shared" si="109"/>
        <v>ZoneRemainder of SystemAverage Event Day (5:00pm-6:00pm)6</v>
      </c>
      <c r="B7015" t="s">
        <v>30</v>
      </c>
      <c r="C7015" t="s">
        <v>48</v>
      </c>
      <c r="D7015" t="s">
        <v>167</v>
      </c>
      <c r="E7015" t="s">
        <v>179</v>
      </c>
      <c r="F7015" s="69" t="s">
        <v>208</v>
      </c>
      <c r="G7015" s="69" t="s">
        <v>208</v>
      </c>
      <c r="H7015" s="69" t="s">
        <v>208</v>
      </c>
      <c r="I7015" s="69" t="s">
        <v>208</v>
      </c>
      <c r="J7015" s="64">
        <v>1</v>
      </c>
    </row>
    <row r="7016" spans="1:10" x14ac:dyDescent="0.25">
      <c r="A7016" s="3" t="str">
        <f t="shared" si="109"/>
        <v>ZoneRemainder of SystemAverage Event Day (5:00pm-6:00pm)7</v>
      </c>
      <c r="B7016" t="s">
        <v>30</v>
      </c>
      <c r="C7016" t="s">
        <v>48</v>
      </c>
      <c r="D7016" t="s">
        <v>167</v>
      </c>
      <c r="E7016" t="s">
        <v>180</v>
      </c>
      <c r="F7016" s="69" t="s">
        <v>208</v>
      </c>
      <c r="G7016" s="69" t="s">
        <v>208</v>
      </c>
      <c r="H7016" s="69" t="s">
        <v>208</v>
      </c>
      <c r="I7016" s="69" t="s">
        <v>208</v>
      </c>
      <c r="J7016" s="64">
        <v>1</v>
      </c>
    </row>
    <row r="7017" spans="1:10" x14ac:dyDescent="0.25">
      <c r="A7017" s="3" t="str">
        <f t="shared" si="109"/>
        <v>ZoneRemainder of SystemAverage Event Day (5:00pm-6:00pm)8</v>
      </c>
      <c r="B7017" t="s">
        <v>30</v>
      </c>
      <c r="C7017" t="s">
        <v>48</v>
      </c>
      <c r="D7017" t="s">
        <v>167</v>
      </c>
      <c r="E7017" t="s">
        <v>181</v>
      </c>
      <c r="F7017" s="69" t="s">
        <v>208</v>
      </c>
      <c r="G7017" s="69" t="s">
        <v>208</v>
      </c>
      <c r="H7017" s="69" t="s">
        <v>208</v>
      </c>
      <c r="I7017" s="69" t="s">
        <v>208</v>
      </c>
      <c r="J7017" s="64">
        <v>1</v>
      </c>
    </row>
    <row r="7018" spans="1:10" x14ac:dyDescent="0.25">
      <c r="A7018" s="3" t="str">
        <f t="shared" si="109"/>
        <v>ZoneRemainder of SystemAverage Event Day (5:00pm-6:00pm)9</v>
      </c>
      <c r="B7018" t="s">
        <v>30</v>
      </c>
      <c r="C7018" t="s">
        <v>48</v>
      </c>
      <c r="D7018" t="s">
        <v>167</v>
      </c>
      <c r="E7018" t="s">
        <v>182</v>
      </c>
      <c r="F7018" s="69" t="s">
        <v>208</v>
      </c>
      <c r="G7018" s="69" t="s">
        <v>208</v>
      </c>
      <c r="H7018" s="69" t="s">
        <v>208</v>
      </c>
      <c r="I7018" s="69" t="s">
        <v>208</v>
      </c>
      <c r="J7018" s="64">
        <v>1</v>
      </c>
    </row>
    <row r="7019" spans="1:10" x14ac:dyDescent="0.25">
      <c r="A7019" s="3" t="str">
        <f t="shared" si="109"/>
        <v>ZoneRemainder of SystemAverage Event Day (5:00pm-6:00pm)10</v>
      </c>
      <c r="B7019" t="s">
        <v>30</v>
      </c>
      <c r="C7019" t="s">
        <v>48</v>
      </c>
      <c r="D7019" t="s">
        <v>167</v>
      </c>
      <c r="E7019" t="s">
        <v>183</v>
      </c>
      <c r="F7019" s="69" t="s">
        <v>208</v>
      </c>
      <c r="G7019" s="69" t="s">
        <v>208</v>
      </c>
      <c r="H7019" s="69" t="s">
        <v>208</v>
      </c>
      <c r="I7019" s="69" t="s">
        <v>208</v>
      </c>
      <c r="J7019" s="64">
        <v>1</v>
      </c>
    </row>
    <row r="7020" spans="1:10" x14ac:dyDescent="0.25">
      <c r="A7020" s="3" t="str">
        <f t="shared" si="109"/>
        <v>ZoneRemainder of SystemAverage Event Day (5:00pm-6:00pm)11</v>
      </c>
      <c r="B7020" t="s">
        <v>30</v>
      </c>
      <c r="C7020" t="s">
        <v>48</v>
      </c>
      <c r="D7020" t="s">
        <v>167</v>
      </c>
      <c r="E7020" t="s">
        <v>184</v>
      </c>
      <c r="F7020" s="69" t="s">
        <v>208</v>
      </c>
      <c r="G7020" s="69" t="s">
        <v>208</v>
      </c>
      <c r="H7020" s="69" t="s">
        <v>208</v>
      </c>
      <c r="I7020" s="69" t="s">
        <v>208</v>
      </c>
      <c r="J7020" s="64">
        <v>1</v>
      </c>
    </row>
    <row r="7021" spans="1:10" x14ac:dyDescent="0.25">
      <c r="A7021" s="3" t="str">
        <f t="shared" si="109"/>
        <v>ZoneRemainder of SystemAverage Event Day (5:00pm-6:00pm)12</v>
      </c>
      <c r="B7021" t="s">
        <v>30</v>
      </c>
      <c r="C7021" t="s">
        <v>48</v>
      </c>
      <c r="D7021" t="s">
        <v>167</v>
      </c>
      <c r="E7021" t="s">
        <v>185</v>
      </c>
      <c r="F7021" s="69" t="s">
        <v>208</v>
      </c>
      <c r="G7021" s="69" t="s">
        <v>208</v>
      </c>
      <c r="H7021" s="69" t="s">
        <v>208</v>
      </c>
      <c r="I7021" s="69" t="s">
        <v>208</v>
      </c>
      <c r="J7021" s="64">
        <v>1</v>
      </c>
    </row>
    <row r="7022" spans="1:10" x14ac:dyDescent="0.25">
      <c r="A7022" s="3" t="str">
        <f t="shared" si="109"/>
        <v>ZoneRemainder of SystemAverage Event Day (5:00pm-6:00pm)13</v>
      </c>
      <c r="B7022" t="s">
        <v>30</v>
      </c>
      <c r="C7022" t="s">
        <v>48</v>
      </c>
      <c r="D7022" t="s">
        <v>167</v>
      </c>
      <c r="E7022" t="s">
        <v>186</v>
      </c>
      <c r="F7022" s="69" t="s">
        <v>208</v>
      </c>
      <c r="G7022" s="69" t="s">
        <v>208</v>
      </c>
      <c r="H7022" s="69" t="s">
        <v>208</v>
      </c>
      <c r="I7022" s="69" t="s">
        <v>208</v>
      </c>
      <c r="J7022" s="64">
        <v>1</v>
      </c>
    </row>
    <row r="7023" spans="1:10" x14ac:dyDescent="0.25">
      <c r="A7023" s="3" t="str">
        <f t="shared" si="109"/>
        <v>ZoneRemainder of SystemAverage Event Day (5:00pm-6:00pm)14</v>
      </c>
      <c r="B7023" t="s">
        <v>30</v>
      </c>
      <c r="C7023" t="s">
        <v>48</v>
      </c>
      <c r="D7023" t="s">
        <v>167</v>
      </c>
      <c r="E7023" t="s">
        <v>187</v>
      </c>
      <c r="F7023" s="69" t="s">
        <v>208</v>
      </c>
      <c r="G7023" s="69" t="s">
        <v>208</v>
      </c>
      <c r="H7023" s="69" t="s">
        <v>208</v>
      </c>
      <c r="I7023" s="69" t="s">
        <v>208</v>
      </c>
      <c r="J7023" s="64">
        <v>1</v>
      </c>
    </row>
    <row r="7024" spans="1:10" x14ac:dyDescent="0.25">
      <c r="A7024" s="3" t="str">
        <f t="shared" si="109"/>
        <v>ZoneRemainder of SystemAverage Event Day (5:00pm-6:00pm)15</v>
      </c>
      <c r="B7024" t="s">
        <v>30</v>
      </c>
      <c r="C7024" t="s">
        <v>48</v>
      </c>
      <c r="D7024" t="s">
        <v>167</v>
      </c>
      <c r="E7024" t="s">
        <v>188</v>
      </c>
      <c r="F7024" s="69" t="s">
        <v>208</v>
      </c>
      <c r="G7024" s="69" t="s">
        <v>208</v>
      </c>
      <c r="H7024" s="69" t="s">
        <v>208</v>
      </c>
      <c r="I7024" s="69" t="s">
        <v>208</v>
      </c>
      <c r="J7024" s="64">
        <v>1</v>
      </c>
    </row>
    <row r="7025" spans="1:10" x14ac:dyDescent="0.25">
      <c r="A7025" s="3" t="str">
        <f t="shared" si="109"/>
        <v>ZoneRemainder of SystemAverage Event Day (5:00pm-6:00pm)16</v>
      </c>
      <c r="B7025" t="s">
        <v>30</v>
      </c>
      <c r="C7025" t="s">
        <v>48</v>
      </c>
      <c r="D7025" t="s">
        <v>167</v>
      </c>
      <c r="E7025" t="s">
        <v>189</v>
      </c>
      <c r="F7025" s="69" t="s">
        <v>208</v>
      </c>
      <c r="G7025" s="69" t="s">
        <v>208</v>
      </c>
      <c r="H7025" s="69" t="s">
        <v>208</v>
      </c>
      <c r="I7025" s="69" t="s">
        <v>208</v>
      </c>
      <c r="J7025" s="64">
        <v>1</v>
      </c>
    </row>
    <row r="7026" spans="1:10" x14ac:dyDescent="0.25">
      <c r="A7026" s="3" t="str">
        <f t="shared" si="109"/>
        <v>ZoneRemainder of SystemAverage Event Day (5:00pm-6:00pm)17</v>
      </c>
      <c r="B7026" t="s">
        <v>30</v>
      </c>
      <c r="C7026" t="s">
        <v>48</v>
      </c>
      <c r="D7026" t="s">
        <v>167</v>
      </c>
      <c r="E7026" t="s">
        <v>190</v>
      </c>
      <c r="F7026" s="69" t="s">
        <v>208</v>
      </c>
      <c r="G7026" s="69" t="s">
        <v>208</v>
      </c>
      <c r="H7026" s="69" t="s">
        <v>208</v>
      </c>
      <c r="I7026" s="69" t="s">
        <v>208</v>
      </c>
      <c r="J7026" s="64">
        <v>1</v>
      </c>
    </row>
    <row r="7027" spans="1:10" x14ac:dyDescent="0.25">
      <c r="A7027" s="3" t="str">
        <f t="shared" si="109"/>
        <v>ZoneRemainder of SystemAverage Event Day (5:00pm-6:00pm)18</v>
      </c>
      <c r="B7027" t="s">
        <v>30</v>
      </c>
      <c r="C7027" t="s">
        <v>48</v>
      </c>
      <c r="D7027" t="s">
        <v>167</v>
      </c>
      <c r="E7027" t="s">
        <v>191</v>
      </c>
      <c r="F7027" s="69" t="s">
        <v>208</v>
      </c>
      <c r="G7027" s="69" t="s">
        <v>208</v>
      </c>
      <c r="H7027" s="69" t="s">
        <v>208</v>
      </c>
      <c r="I7027" s="69" t="s">
        <v>208</v>
      </c>
      <c r="J7027" s="64">
        <v>1</v>
      </c>
    </row>
    <row r="7028" spans="1:10" x14ac:dyDescent="0.25">
      <c r="A7028" s="3" t="str">
        <f t="shared" si="109"/>
        <v>ZoneRemainder of SystemAverage Event Day (5:00pm-6:00pm)19</v>
      </c>
      <c r="B7028" t="s">
        <v>30</v>
      </c>
      <c r="C7028" t="s">
        <v>48</v>
      </c>
      <c r="D7028" t="s">
        <v>167</v>
      </c>
      <c r="E7028" t="s">
        <v>192</v>
      </c>
      <c r="F7028" s="69" t="s">
        <v>208</v>
      </c>
      <c r="G7028" s="69" t="s">
        <v>208</v>
      </c>
      <c r="H7028" s="69" t="s">
        <v>208</v>
      </c>
      <c r="I7028" s="69" t="s">
        <v>208</v>
      </c>
      <c r="J7028" s="64">
        <v>1</v>
      </c>
    </row>
    <row r="7029" spans="1:10" x14ac:dyDescent="0.25">
      <c r="A7029" s="3" t="str">
        <f t="shared" si="109"/>
        <v>ZoneRemainder of SystemAverage Event Day (5:00pm-6:00pm)20</v>
      </c>
      <c r="B7029" t="s">
        <v>30</v>
      </c>
      <c r="C7029" t="s">
        <v>48</v>
      </c>
      <c r="D7029" t="s">
        <v>167</v>
      </c>
      <c r="E7029" t="s">
        <v>193</v>
      </c>
      <c r="F7029" s="69" t="s">
        <v>208</v>
      </c>
      <c r="G7029" s="69" t="s">
        <v>208</v>
      </c>
      <c r="H7029" s="69" t="s">
        <v>208</v>
      </c>
      <c r="I7029" s="69" t="s">
        <v>208</v>
      </c>
      <c r="J7029" s="64">
        <v>1</v>
      </c>
    </row>
    <row r="7030" spans="1:10" x14ac:dyDescent="0.25">
      <c r="A7030" s="3" t="str">
        <f t="shared" si="109"/>
        <v>ZoneRemainder of SystemAverage Event Day (5:00pm-6:00pm)21</v>
      </c>
      <c r="B7030" t="s">
        <v>30</v>
      </c>
      <c r="C7030" t="s">
        <v>48</v>
      </c>
      <c r="D7030" t="s">
        <v>167</v>
      </c>
      <c r="E7030" t="s">
        <v>194</v>
      </c>
      <c r="F7030" s="69" t="s">
        <v>208</v>
      </c>
      <c r="G7030" s="69" t="s">
        <v>208</v>
      </c>
      <c r="H7030" s="69" t="s">
        <v>208</v>
      </c>
      <c r="I7030" s="69" t="s">
        <v>208</v>
      </c>
      <c r="J7030" s="64">
        <v>1</v>
      </c>
    </row>
    <row r="7031" spans="1:10" x14ac:dyDescent="0.25">
      <c r="A7031" s="3" t="str">
        <f t="shared" si="109"/>
        <v>ZoneRemainder of SystemAverage Event Day (5:00pm-6:00pm)22</v>
      </c>
      <c r="B7031" t="s">
        <v>30</v>
      </c>
      <c r="C7031" t="s">
        <v>48</v>
      </c>
      <c r="D7031" t="s">
        <v>167</v>
      </c>
      <c r="E7031" t="s">
        <v>195</v>
      </c>
      <c r="F7031" s="69" t="s">
        <v>208</v>
      </c>
      <c r="G7031" s="69" t="s">
        <v>208</v>
      </c>
      <c r="H7031" s="69" t="s">
        <v>208</v>
      </c>
      <c r="I7031" s="69" t="s">
        <v>208</v>
      </c>
      <c r="J7031" s="64">
        <v>1</v>
      </c>
    </row>
    <row r="7032" spans="1:10" x14ac:dyDescent="0.25">
      <c r="A7032" s="3" t="str">
        <f t="shared" si="109"/>
        <v>ZoneRemainder of SystemAverage Event Day (5:00pm-6:00pm)23</v>
      </c>
      <c r="B7032" t="s">
        <v>30</v>
      </c>
      <c r="C7032" t="s">
        <v>48</v>
      </c>
      <c r="D7032" t="s">
        <v>167</v>
      </c>
      <c r="E7032" t="s">
        <v>196</v>
      </c>
      <c r="F7032" s="69" t="s">
        <v>208</v>
      </c>
      <c r="G7032" s="69" t="s">
        <v>208</v>
      </c>
      <c r="H7032" s="69" t="s">
        <v>208</v>
      </c>
      <c r="I7032" s="69" t="s">
        <v>208</v>
      </c>
      <c r="J7032" s="64">
        <v>1</v>
      </c>
    </row>
    <row r="7033" spans="1:10" x14ac:dyDescent="0.25">
      <c r="A7033" s="3" t="str">
        <f t="shared" si="109"/>
        <v>ZoneRemainder of SystemAverage Event Day (5:00pm-6:00pm)24</v>
      </c>
      <c r="B7033" t="s">
        <v>30</v>
      </c>
      <c r="C7033" t="s">
        <v>48</v>
      </c>
      <c r="D7033" t="s">
        <v>167</v>
      </c>
      <c r="E7033" t="s">
        <v>197</v>
      </c>
      <c r="F7033" s="69" t="s">
        <v>208</v>
      </c>
      <c r="G7033" s="69" t="s">
        <v>208</v>
      </c>
      <c r="H7033" s="69" t="s">
        <v>208</v>
      </c>
      <c r="I7033" s="69" t="s">
        <v>208</v>
      </c>
      <c r="J7033" s="64">
        <v>1</v>
      </c>
    </row>
    <row r="7034" spans="1:10" x14ac:dyDescent="0.25">
      <c r="A7034" s="3" t="str">
        <f t="shared" si="109"/>
        <v>ZoneSouth Orange County6/17/2021 (5:00pm-6:00pm)1</v>
      </c>
      <c r="B7034" t="s">
        <v>30</v>
      </c>
      <c r="C7034" t="s">
        <v>49</v>
      </c>
      <c r="D7034" t="s">
        <v>170</v>
      </c>
      <c r="E7034" t="s">
        <v>174</v>
      </c>
      <c r="F7034" s="69" t="s">
        <v>208</v>
      </c>
      <c r="G7034" s="69" t="s">
        <v>208</v>
      </c>
      <c r="H7034" s="69" t="s">
        <v>208</v>
      </c>
      <c r="I7034" s="69" t="s">
        <v>208</v>
      </c>
      <c r="J7034" s="64">
        <v>2</v>
      </c>
    </row>
    <row r="7035" spans="1:10" x14ac:dyDescent="0.25">
      <c r="A7035" s="3" t="str">
        <f t="shared" si="109"/>
        <v>ZoneSouth Orange County6/17/2021 (5:00pm-6:00pm)2</v>
      </c>
      <c r="B7035" t="s">
        <v>30</v>
      </c>
      <c r="C7035" t="s">
        <v>49</v>
      </c>
      <c r="D7035" t="s">
        <v>170</v>
      </c>
      <c r="E7035" t="s">
        <v>175</v>
      </c>
      <c r="F7035" s="69" t="s">
        <v>208</v>
      </c>
      <c r="G7035" s="69" t="s">
        <v>208</v>
      </c>
      <c r="H7035" s="69" t="s">
        <v>208</v>
      </c>
      <c r="I7035" s="69" t="s">
        <v>208</v>
      </c>
      <c r="J7035" s="64">
        <v>2</v>
      </c>
    </row>
    <row r="7036" spans="1:10" x14ac:dyDescent="0.25">
      <c r="A7036" s="3" t="str">
        <f t="shared" si="109"/>
        <v>ZoneSouth Orange County6/17/2021 (5:00pm-6:00pm)3</v>
      </c>
      <c r="B7036" t="s">
        <v>30</v>
      </c>
      <c r="C7036" t="s">
        <v>49</v>
      </c>
      <c r="D7036" t="s">
        <v>170</v>
      </c>
      <c r="E7036" t="s">
        <v>176</v>
      </c>
      <c r="F7036" s="69" t="s">
        <v>208</v>
      </c>
      <c r="G7036" s="69" t="s">
        <v>208</v>
      </c>
      <c r="H7036" s="69" t="s">
        <v>208</v>
      </c>
      <c r="I7036" s="69" t="s">
        <v>208</v>
      </c>
      <c r="J7036" s="64">
        <v>2</v>
      </c>
    </row>
    <row r="7037" spans="1:10" x14ac:dyDescent="0.25">
      <c r="A7037" s="3" t="str">
        <f t="shared" si="109"/>
        <v>ZoneSouth Orange County6/17/2021 (5:00pm-6:00pm)4</v>
      </c>
      <c r="B7037" t="s">
        <v>30</v>
      </c>
      <c r="C7037" t="s">
        <v>49</v>
      </c>
      <c r="D7037" t="s">
        <v>170</v>
      </c>
      <c r="E7037" t="s">
        <v>177</v>
      </c>
      <c r="F7037" s="69" t="s">
        <v>208</v>
      </c>
      <c r="G7037" s="69" t="s">
        <v>208</v>
      </c>
      <c r="H7037" s="69" t="s">
        <v>208</v>
      </c>
      <c r="I7037" s="69" t="s">
        <v>208</v>
      </c>
      <c r="J7037" s="64">
        <v>2</v>
      </c>
    </row>
    <row r="7038" spans="1:10" x14ac:dyDescent="0.25">
      <c r="A7038" s="3" t="str">
        <f t="shared" si="109"/>
        <v>ZoneSouth Orange County6/17/2021 (5:00pm-6:00pm)5</v>
      </c>
      <c r="B7038" t="s">
        <v>30</v>
      </c>
      <c r="C7038" t="s">
        <v>49</v>
      </c>
      <c r="D7038" t="s">
        <v>170</v>
      </c>
      <c r="E7038" t="s">
        <v>178</v>
      </c>
      <c r="F7038" s="69" t="s">
        <v>208</v>
      </c>
      <c r="G7038" s="69" t="s">
        <v>208</v>
      </c>
      <c r="H7038" s="69" t="s">
        <v>208</v>
      </c>
      <c r="I7038" s="69" t="s">
        <v>208</v>
      </c>
      <c r="J7038" s="64">
        <v>2</v>
      </c>
    </row>
    <row r="7039" spans="1:10" x14ac:dyDescent="0.25">
      <c r="A7039" s="3" t="str">
        <f t="shared" si="109"/>
        <v>ZoneSouth Orange County6/17/2021 (5:00pm-6:00pm)6</v>
      </c>
      <c r="B7039" t="s">
        <v>30</v>
      </c>
      <c r="C7039" t="s">
        <v>49</v>
      </c>
      <c r="D7039" t="s">
        <v>170</v>
      </c>
      <c r="E7039" t="s">
        <v>179</v>
      </c>
      <c r="F7039" s="69" t="s">
        <v>208</v>
      </c>
      <c r="G7039" s="69" t="s">
        <v>208</v>
      </c>
      <c r="H7039" s="69" t="s">
        <v>208</v>
      </c>
      <c r="I7039" s="69" t="s">
        <v>208</v>
      </c>
      <c r="J7039" s="64">
        <v>2</v>
      </c>
    </row>
    <row r="7040" spans="1:10" x14ac:dyDescent="0.25">
      <c r="A7040" s="3" t="str">
        <f t="shared" si="109"/>
        <v>ZoneSouth Orange County6/17/2021 (5:00pm-6:00pm)7</v>
      </c>
      <c r="B7040" t="s">
        <v>30</v>
      </c>
      <c r="C7040" t="s">
        <v>49</v>
      </c>
      <c r="D7040" t="s">
        <v>170</v>
      </c>
      <c r="E7040" t="s">
        <v>180</v>
      </c>
      <c r="F7040" s="69" t="s">
        <v>208</v>
      </c>
      <c r="G7040" s="69" t="s">
        <v>208</v>
      </c>
      <c r="H7040" s="69" t="s">
        <v>208</v>
      </c>
      <c r="I7040" s="69" t="s">
        <v>208</v>
      </c>
      <c r="J7040" s="64">
        <v>2</v>
      </c>
    </row>
    <row r="7041" spans="1:10" x14ac:dyDescent="0.25">
      <c r="A7041" s="3" t="str">
        <f t="shared" si="109"/>
        <v>ZoneSouth Orange County6/17/2021 (5:00pm-6:00pm)8</v>
      </c>
      <c r="B7041" t="s">
        <v>30</v>
      </c>
      <c r="C7041" t="s">
        <v>49</v>
      </c>
      <c r="D7041" t="s">
        <v>170</v>
      </c>
      <c r="E7041" t="s">
        <v>181</v>
      </c>
      <c r="F7041" s="69" t="s">
        <v>208</v>
      </c>
      <c r="G7041" s="69" t="s">
        <v>208</v>
      </c>
      <c r="H7041" s="69" t="s">
        <v>208</v>
      </c>
      <c r="I7041" s="69" t="s">
        <v>208</v>
      </c>
      <c r="J7041" s="64">
        <v>2</v>
      </c>
    </row>
    <row r="7042" spans="1:10" x14ac:dyDescent="0.25">
      <c r="A7042" s="3" t="str">
        <f t="shared" si="109"/>
        <v>ZoneSouth Orange County6/17/2021 (5:00pm-6:00pm)9</v>
      </c>
      <c r="B7042" t="s">
        <v>30</v>
      </c>
      <c r="C7042" t="s">
        <v>49</v>
      </c>
      <c r="D7042" t="s">
        <v>170</v>
      </c>
      <c r="E7042" t="s">
        <v>182</v>
      </c>
      <c r="F7042" s="69" t="s">
        <v>208</v>
      </c>
      <c r="G7042" s="69" t="s">
        <v>208</v>
      </c>
      <c r="H7042" s="69" t="s">
        <v>208</v>
      </c>
      <c r="I7042" s="69" t="s">
        <v>208</v>
      </c>
      <c r="J7042" s="64">
        <v>2</v>
      </c>
    </row>
    <row r="7043" spans="1:10" x14ac:dyDescent="0.25">
      <c r="A7043" s="3" t="str">
        <f t="shared" ref="A7043:A7106" si="110">B7043&amp;C7043&amp;D7043&amp;E7043</f>
        <v>ZoneSouth Orange County6/17/2021 (5:00pm-6:00pm)10</v>
      </c>
      <c r="B7043" t="s">
        <v>30</v>
      </c>
      <c r="C7043" t="s">
        <v>49</v>
      </c>
      <c r="D7043" t="s">
        <v>170</v>
      </c>
      <c r="E7043" t="s">
        <v>183</v>
      </c>
      <c r="F7043" s="69" t="s">
        <v>208</v>
      </c>
      <c r="G7043" s="69" t="s">
        <v>208</v>
      </c>
      <c r="H7043" s="69" t="s">
        <v>208</v>
      </c>
      <c r="I7043" s="69" t="s">
        <v>208</v>
      </c>
      <c r="J7043" s="64">
        <v>2</v>
      </c>
    </row>
    <row r="7044" spans="1:10" x14ac:dyDescent="0.25">
      <c r="A7044" s="3" t="str">
        <f t="shared" si="110"/>
        <v>ZoneSouth Orange County6/17/2021 (5:00pm-6:00pm)11</v>
      </c>
      <c r="B7044" t="s">
        <v>30</v>
      </c>
      <c r="C7044" t="s">
        <v>49</v>
      </c>
      <c r="D7044" t="s">
        <v>170</v>
      </c>
      <c r="E7044" t="s">
        <v>184</v>
      </c>
      <c r="F7044" s="69" t="s">
        <v>208</v>
      </c>
      <c r="G7044" s="69" t="s">
        <v>208</v>
      </c>
      <c r="H7044" s="69" t="s">
        <v>208</v>
      </c>
      <c r="I7044" s="69" t="s">
        <v>208</v>
      </c>
      <c r="J7044" s="64">
        <v>2</v>
      </c>
    </row>
    <row r="7045" spans="1:10" x14ac:dyDescent="0.25">
      <c r="A7045" s="3" t="str">
        <f t="shared" si="110"/>
        <v>ZoneSouth Orange County6/17/2021 (5:00pm-6:00pm)12</v>
      </c>
      <c r="B7045" t="s">
        <v>30</v>
      </c>
      <c r="C7045" t="s">
        <v>49</v>
      </c>
      <c r="D7045" t="s">
        <v>170</v>
      </c>
      <c r="E7045" t="s">
        <v>185</v>
      </c>
      <c r="F7045" s="69" t="s">
        <v>208</v>
      </c>
      <c r="G7045" s="69" t="s">
        <v>208</v>
      </c>
      <c r="H7045" s="69" t="s">
        <v>208</v>
      </c>
      <c r="I7045" s="69" t="s">
        <v>208</v>
      </c>
      <c r="J7045" s="64">
        <v>2</v>
      </c>
    </row>
    <row r="7046" spans="1:10" x14ac:dyDescent="0.25">
      <c r="A7046" s="3" t="str">
        <f t="shared" si="110"/>
        <v>ZoneSouth Orange County6/17/2021 (5:00pm-6:00pm)13</v>
      </c>
      <c r="B7046" t="s">
        <v>30</v>
      </c>
      <c r="C7046" t="s">
        <v>49</v>
      </c>
      <c r="D7046" t="s">
        <v>170</v>
      </c>
      <c r="E7046" t="s">
        <v>186</v>
      </c>
      <c r="F7046" s="69" t="s">
        <v>208</v>
      </c>
      <c r="G7046" s="69" t="s">
        <v>208</v>
      </c>
      <c r="H7046" s="69" t="s">
        <v>208</v>
      </c>
      <c r="I7046" s="69" t="s">
        <v>208</v>
      </c>
      <c r="J7046" s="64">
        <v>2</v>
      </c>
    </row>
    <row r="7047" spans="1:10" x14ac:dyDescent="0.25">
      <c r="A7047" s="3" t="str">
        <f t="shared" si="110"/>
        <v>ZoneSouth Orange County6/17/2021 (5:00pm-6:00pm)14</v>
      </c>
      <c r="B7047" t="s">
        <v>30</v>
      </c>
      <c r="C7047" t="s">
        <v>49</v>
      </c>
      <c r="D7047" t="s">
        <v>170</v>
      </c>
      <c r="E7047" t="s">
        <v>187</v>
      </c>
      <c r="F7047" s="69" t="s">
        <v>208</v>
      </c>
      <c r="G7047" s="69" t="s">
        <v>208</v>
      </c>
      <c r="H7047" s="69" t="s">
        <v>208</v>
      </c>
      <c r="I7047" s="69" t="s">
        <v>208</v>
      </c>
      <c r="J7047" s="64">
        <v>2</v>
      </c>
    </row>
    <row r="7048" spans="1:10" x14ac:dyDescent="0.25">
      <c r="A7048" s="3" t="str">
        <f t="shared" si="110"/>
        <v>ZoneSouth Orange County6/17/2021 (5:00pm-6:00pm)15</v>
      </c>
      <c r="B7048" t="s">
        <v>30</v>
      </c>
      <c r="C7048" t="s">
        <v>49</v>
      </c>
      <c r="D7048" t="s">
        <v>170</v>
      </c>
      <c r="E7048" t="s">
        <v>188</v>
      </c>
      <c r="F7048" s="69" t="s">
        <v>208</v>
      </c>
      <c r="G7048" s="69" t="s">
        <v>208</v>
      </c>
      <c r="H7048" s="69" t="s">
        <v>208</v>
      </c>
      <c r="I7048" s="69" t="s">
        <v>208</v>
      </c>
      <c r="J7048" s="64">
        <v>2</v>
      </c>
    </row>
    <row r="7049" spans="1:10" x14ac:dyDescent="0.25">
      <c r="A7049" s="3" t="str">
        <f t="shared" si="110"/>
        <v>ZoneSouth Orange County6/17/2021 (5:00pm-6:00pm)16</v>
      </c>
      <c r="B7049" t="s">
        <v>30</v>
      </c>
      <c r="C7049" t="s">
        <v>49</v>
      </c>
      <c r="D7049" t="s">
        <v>170</v>
      </c>
      <c r="E7049" t="s">
        <v>189</v>
      </c>
      <c r="F7049" s="69" t="s">
        <v>208</v>
      </c>
      <c r="G7049" s="69" t="s">
        <v>208</v>
      </c>
      <c r="H7049" s="69" t="s">
        <v>208</v>
      </c>
      <c r="I7049" s="69" t="s">
        <v>208</v>
      </c>
      <c r="J7049" s="64">
        <v>2</v>
      </c>
    </row>
    <row r="7050" spans="1:10" x14ac:dyDescent="0.25">
      <c r="A7050" s="3" t="str">
        <f t="shared" si="110"/>
        <v>ZoneSouth Orange County6/17/2021 (5:00pm-6:00pm)17</v>
      </c>
      <c r="B7050" t="s">
        <v>30</v>
      </c>
      <c r="C7050" t="s">
        <v>49</v>
      </c>
      <c r="D7050" t="s">
        <v>170</v>
      </c>
      <c r="E7050" t="s">
        <v>190</v>
      </c>
      <c r="F7050" s="69" t="s">
        <v>208</v>
      </c>
      <c r="G7050" s="69" t="s">
        <v>208</v>
      </c>
      <c r="H7050" s="69" t="s">
        <v>208</v>
      </c>
      <c r="I7050" s="69" t="s">
        <v>208</v>
      </c>
      <c r="J7050" s="64">
        <v>2</v>
      </c>
    </row>
    <row r="7051" spans="1:10" x14ac:dyDescent="0.25">
      <c r="A7051" s="3" t="str">
        <f t="shared" si="110"/>
        <v>ZoneSouth Orange County6/17/2021 (5:00pm-6:00pm)18</v>
      </c>
      <c r="B7051" t="s">
        <v>30</v>
      </c>
      <c r="C7051" t="s">
        <v>49</v>
      </c>
      <c r="D7051" t="s">
        <v>170</v>
      </c>
      <c r="E7051" t="s">
        <v>191</v>
      </c>
      <c r="F7051" s="69" t="s">
        <v>208</v>
      </c>
      <c r="G7051" s="69" t="s">
        <v>208</v>
      </c>
      <c r="H7051" s="69" t="s">
        <v>208</v>
      </c>
      <c r="I7051" s="69" t="s">
        <v>208</v>
      </c>
      <c r="J7051" s="64">
        <v>2</v>
      </c>
    </row>
    <row r="7052" spans="1:10" x14ac:dyDescent="0.25">
      <c r="A7052" s="3" t="str">
        <f t="shared" si="110"/>
        <v>ZoneSouth Orange County6/17/2021 (5:00pm-6:00pm)19</v>
      </c>
      <c r="B7052" t="s">
        <v>30</v>
      </c>
      <c r="C7052" t="s">
        <v>49</v>
      </c>
      <c r="D7052" t="s">
        <v>170</v>
      </c>
      <c r="E7052" t="s">
        <v>192</v>
      </c>
      <c r="F7052" s="69" t="s">
        <v>208</v>
      </c>
      <c r="G7052" s="69" t="s">
        <v>208</v>
      </c>
      <c r="H7052" s="69" t="s">
        <v>208</v>
      </c>
      <c r="I7052" s="69" t="s">
        <v>208</v>
      </c>
      <c r="J7052" s="64">
        <v>2</v>
      </c>
    </row>
    <row r="7053" spans="1:10" x14ac:dyDescent="0.25">
      <c r="A7053" s="3" t="str">
        <f t="shared" si="110"/>
        <v>ZoneSouth Orange County6/17/2021 (5:00pm-6:00pm)20</v>
      </c>
      <c r="B7053" t="s">
        <v>30</v>
      </c>
      <c r="C7053" t="s">
        <v>49</v>
      </c>
      <c r="D7053" t="s">
        <v>170</v>
      </c>
      <c r="E7053" t="s">
        <v>193</v>
      </c>
      <c r="F7053" s="69" t="s">
        <v>208</v>
      </c>
      <c r="G7053" s="69" t="s">
        <v>208</v>
      </c>
      <c r="H7053" s="69" t="s">
        <v>208</v>
      </c>
      <c r="I7053" s="69" t="s">
        <v>208</v>
      </c>
      <c r="J7053" s="64">
        <v>2</v>
      </c>
    </row>
    <row r="7054" spans="1:10" x14ac:dyDescent="0.25">
      <c r="A7054" s="3" t="str">
        <f t="shared" si="110"/>
        <v>ZoneSouth Orange County6/17/2021 (5:00pm-6:00pm)21</v>
      </c>
      <c r="B7054" t="s">
        <v>30</v>
      </c>
      <c r="C7054" t="s">
        <v>49</v>
      </c>
      <c r="D7054" t="s">
        <v>170</v>
      </c>
      <c r="E7054" t="s">
        <v>194</v>
      </c>
      <c r="F7054" s="69" t="s">
        <v>208</v>
      </c>
      <c r="G7054" s="69" t="s">
        <v>208</v>
      </c>
      <c r="H7054" s="69" t="s">
        <v>208</v>
      </c>
      <c r="I7054" s="69" t="s">
        <v>208</v>
      </c>
      <c r="J7054" s="64">
        <v>2</v>
      </c>
    </row>
    <row r="7055" spans="1:10" x14ac:dyDescent="0.25">
      <c r="A7055" s="3" t="str">
        <f t="shared" si="110"/>
        <v>ZoneSouth Orange County6/17/2021 (5:00pm-6:00pm)22</v>
      </c>
      <c r="B7055" t="s">
        <v>30</v>
      </c>
      <c r="C7055" t="s">
        <v>49</v>
      </c>
      <c r="D7055" t="s">
        <v>170</v>
      </c>
      <c r="E7055" t="s">
        <v>195</v>
      </c>
      <c r="F7055" s="69" t="s">
        <v>208</v>
      </c>
      <c r="G7055" s="69" t="s">
        <v>208</v>
      </c>
      <c r="H7055" s="69" t="s">
        <v>208</v>
      </c>
      <c r="I7055" s="69" t="s">
        <v>208</v>
      </c>
      <c r="J7055" s="64">
        <v>2</v>
      </c>
    </row>
    <row r="7056" spans="1:10" x14ac:dyDescent="0.25">
      <c r="A7056" s="3" t="str">
        <f t="shared" si="110"/>
        <v>ZoneSouth Orange County6/17/2021 (5:00pm-6:00pm)23</v>
      </c>
      <c r="B7056" t="s">
        <v>30</v>
      </c>
      <c r="C7056" t="s">
        <v>49</v>
      </c>
      <c r="D7056" t="s">
        <v>170</v>
      </c>
      <c r="E7056" t="s">
        <v>196</v>
      </c>
      <c r="F7056" s="69" t="s">
        <v>208</v>
      </c>
      <c r="G7056" s="69" t="s">
        <v>208</v>
      </c>
      <c r="H7056" s="69" t="s">
        <v>208</v>
      </c>
      <c r="I7056" s="69" t="s">
        <v>208</v>
      </c>
      <c r="J7056" s="64">
        <v>2</v>
      </c>
    </row>
    <row r="7057" spans="1:10" x14ac:dyDescent="0.25">
      <c r="A7057" s="3" t="str">
        <f t="shared" si="110"/>
        <v>ZoneSouth Orange County6/17/2021 (5:00pm-6:00pm)24</v>
      </c>
      <c r="B7057" t="s">
        <v>30</v>
      </c>
      <c r="C7057" t="s">
        <v>49</v>
      </c>
      <c r="D7057" t="s">
        <v>170</v>
      </c>
      <c r="E7057" t="s">
        <v>197</v>
      </c>
      <c r="F7057" s="69" t="s">
        <v>208</v>
      </c>
      <c r="G7057" s="69" t="s">
        <v>208</v>
      </c>
      <c r="H7057" s="69" t="s">
        <v>208</v>
      </c>
      <c r="I7057" s="69" t="s">
        <v>208</v>
      </c>
      <c r="J7057" s="64">
        <v>2</v>
      </c>
    </row>
    <row r="7058" spans="1:10" x14ac:dyDescent="0.25">
      <c r="A7058" s="3" t="str">
        <f t="shared" si="110"/>
        <v>ZoneSouth Orange County7/9/2021 (5:50pm-8:55pm)1</v>
      </c>
      <c r="B7058" t="s">
        <v>30</v>
      </c>
      <c r="C7058" t="s">
        <v>49</v>
      </c>
      <c r="D7058" t="s">
        <v>171</v>
      </c>
      <c r="E7058" t="s">
        <v>174</v>
      </c>
      <c r="F7058" s="69" t="s">
        <v>208</v>
      </c>
      <c r="G7058" s="69" t="s">
        <v>208</v>
      </c>
      <c r="H7058" s="69" t="s">
        <v>208</v>
      </c>
      <c r="I7058" s="69" t="s">
        <v>208</v>
      </c>
      <c r="J7058" s="64">
        <v>2</v>
      </c>
    </row>
    <row r="7059" spans="1:10" x14ac:dyDescent="0.25">
      <c r="A7059" s="3" t="str">
        <f t="shared" si="110"/>
        <v>ZoneSouth Orange County7/9/2021 (5:50pm-8:55pm)2</v>
      </c>
      <c r="B7059" t="s">
        <v>30</v>
      </c>
      <c r="C7059" t="s">
        <v>49</v>
      </c>
      <c r="D7059" t="s">
        <v>171</v>
      </c>
      <c r="E7059" t="s">
        <v>175</v>
      </c>
      <c r="F7059" s="69" t="s">
        <v>208</v>
      </c>
      <c r="G7059" s="69" t="s">
        <v>208</v>
      </c>
      <c r="H7059" s="69" t="s">
        <v>208</v>
      </c>
      <c r="I7059" s="69" t="s">
        <v>208</v>
      </c>
      <c r="J7059" s="64">
        <v>2</v>
      </c>
    </row>
    <row r="7060" spans="1:10" x14ac:dyDescent="0.25">
      <c r="A7060" s="3" t="str">
        <f t="shared" si="110"/>
        <v>ZoneSouth Orange County7/9/2021 (5:50pm-8:55pm)3</v>
      </c>
      <c r="B7060" t="s">
        <v>30</v>
      </c>
      <c r="C7060" t="s">
        <v>49</v>
      </c>
      <c r="D7060" t="s">
        <v>171</v>
      </c>
      <c r="E7060" t="s">
        <v>176</v>
      </c>
      <c r="F7060" s="69" t="s">
        <v>208</v>
      </c>
      <c r="G7060" s="69" t="s">
        <v>208</v>
      </c>
      <c r="H7060" s="69" t="s">
        <v>208</v>
      </c>
      <c r="I7060" s="69" t="s">
        <v>208</v>
      </c>
      <c r="J7060" s="64">
        <v>2</v>
      </c>
    </row>
    <row r="7061" spans="1:10" x14ac:dyDescent="0.25">
      <c r="A7061" s="3" t="str">
        <f t="shared" si="110"/>
        <v>ZoneSouth Orange County7/9/2021 (5:50pm-8:55pm)4</v>
      </c>
      <c r="B7061" t="s">
        <v>30</v>
      </c>
      <c r="C7061" t="s">
        <v>49</v>
      </c>
      <c r="D7061" t="s">
        <v>171</v>
      </c>
      <c r="E7061" t="s">
        <v>177</v>
      </c>
      <c r="F7061" s="69" t="s">
        <v>208</v>
      </c>
      <c r="G7061" s="69" t="s">
        <v>208</v>
      </c>
      <c r="H7061" s="69" t="s">
        <v>208</v>
      </c>
      <c r="I7061" s="69" t="s">
        <v>208</v>
      </c>
      <c r="J7061" s="64">
        <v>2</v>
      </c>
    </row>
    <row r="7062" spans="1:10" x14ac:dyDescent="0.25">
      <c r="A7062" s="3" t="str">
        <f t="shared" si="110"/>
        <v>ZoneSouth Orange County7/9/2021 (5:50pm-8:55pm)5</v>
      </c>
      <c r="B7062" t="s">
        <v>30</v>
      </c>
      <c r="C7062" t="s">
        <v>49</v>
      </c>
      <c r="D7062" t="s">
        <v>171</v>
      </c>
      <c r="E7062" t="s">
        <v>178</v>
      </c>
      <c r="F7062" s="69" t="s">
        <v>208</v>
      </c>
      <c r="G7062" s="69" t="s">
        <v>208</v>
      </c>
      <c r="H7062" s="69" t="s">
        <v>208</v>
      </c>
      <c r="I7062" s="69" t="s">
        <v>208</v>
      </c>
      <c r="J7062" s="64">
        <v>2</v>
      </c>
    </row>
    <row r="7063" spans="1:10" x14ac:dyDescent="0.25">
      <c r="A7063" s="3" t="str">
        <f t="shared" si="110"/>
        <v>ZoneSouth Orange County7/9/2021 (5:50pm-8:55pm)6</v>
      </c>
      <c r="B7063" t="s">
        <v>30</v>
      </c>
      <c r="C7063" t="s">
        <v>49</v>
      </c>
      <c r="D7063" t="s">
        <v>171</v>
      </c>
      <c r="E7063" t="s">
        <v>179</v>
      </c>
      <c r="F7063" s="69" t="s">
        <v>208</v>
      </c>
      <c r="G7063" s="69" t="s">
        <v>208</v>
      </c>
      <c r="H7063" s="69" t="s">
        <v>208</v>
      </c>
      <c r="I7063" s="69" t="s">
        <v>208</v>
      </c>
      <c r="J7063" s="64">
        <v>2</v>
      </c>
    </row>
    <row r="7064" spans="1:10" x14ac:dyDescent="0.25">
      <c r="A7064" s="3" t="str">
        <f t="shared" si="110"/>
        <v>ZoneSouth Orange County7/9/2021 (5:50pm-8:55pm)7</v>
      </c>
      <c r="B7064" t="s">
        <v>30</v>
      </c>
      <c r="C7064" t="s">
        <v>49</v>
      </c>
      <c r="D7064" t="s">
        <v>171</v>
      </c>
      <c r="E7064" t="s">
        <v>180</v>
      </c>
      <c r="F7064" s="69" t="s">
        <v>208</v>
      </c>
      <c r="G7064" s="69" t="s">
        <v>208</v>
      </c>
      <c r="H7064" s="69" t="s">
        <v>208</v>
      </c>
      <c r="I7064" s="69" t="s">
        <v>208</v>
      </c>
      <c r="J7064" s="64">
        <v>2</v>
      </c>
    </row>
    <row r="7065" spans="1:10" x14ac:dyDescent="0.25">
      <c r="A7065" s="3" t="str">
        <f t="shared" si="110"/>
        <v>ZoneSouth Orange County7/9/2021 (5:50pm-8:55pm)8</v>
      </c>
      <c r="B7065" t="s">
        <v>30</v>
      </c>
      <c r="C7065" t="s">
        <v>49</v>
      </c>
      <c r="D7065" t="s">
        <v>171</v>
      </c>
      <c r="E7065" t="s">
        <v>181</v>
      </c>
      <c r="F7065" s="69" t="s">
        <v>208</v>
      </c>
      <c r="G7065" s="69" t="s">
        <v>208</v>
      </c>
      <c r="H7065" s="69" t="s">
        <v>208</v>
      </c>
      <c r="I7065" s="69" t="s">
        <v>208</v>
      </c>
      <c r="J7065" s="64">
        <v>2</v>
      </c>
    </row>
    <row r="7066" spans="1:10" x14ac:dyDescent="0.25">
      <c r="A7066" s="3" t="str">
        <f t="shared" si="110"/>
        <v>ZoneSouth Orange County7/9/2021 (5:50pm-8:55pm)9</v>
      </c>
      <c r="B7066" t="s">
        <v>30</v>
      </c>
      <c r="C7066" t="s">
        <v>49</v>
      </c>
      <c r="D7066" t="s">
        <v>171</v>
      </c>
      <c r="E7066" t="s">
        <v>182</v>
      </c>
      <c r="F7066" s="69" t="s">
        <v>208</v>
      </c>
      <c r="G7066" s="69" t="s">
        <v>208</v>
      </c>
      <c r="H7066" s="69" t="s">
        <v>208</v>
      </c>
      <c r="I7066" s="69" t="s">
        <v>208</v>
      </c>
      <c r="J7066" s="64">
        <v>2</v>
      </c>
    </row>
    <row r="7067" spans="1:10" x14ac:dyDescent="0.25">
      <c r="A7067" s="3" t="str">
        <f t="shared" si="110"/>
        <v>ZoneSouth Orange County7/9/2021 (5:50pm-8:55pm)10</v>
      </c>
      <c r="B7067" t="s">
        <v>30</v>
      </c>
      <c r="C7067" t="s">
        <v>49</v>
      </c>
      <c r="D7067" t="s">
        <v>171</v>
      </c>
      <c r="E7067" t="s">
        <v>183</v>
      </c>
      <c r="F7067" s="69" t="s">
        <v>208</v>
      </c>
      <c r="G7067" s="69" t="s">
        <v>208</v>
      </c>
      <c r="H7067" s="69" t="s">
        <v>208</v>
      </c>
      <c r="I7067" s="69" t="s">
        <v>208</v>
      </c>
      <c r="J7067" s="64">
        <v>2</v>
      </c>
    </row>
    <row r="7068" spans="1:10" x14ac:dyDescent="0.25">
      <c r="A7068" s="3" t="str">
        <f t="shared" si="110"/>
        <v>ZoneSouth Orange County7/9/2021 (5:50pm-8:55pm)11</v>
      </c>
      <c r="B7068" t="s">
        <v>30</v>
      </c>
      <c r="C7068" t="s">
        <v>49</v>
      </c>
      <c r="D7068" t="s">
        <v>171</v>
      </c>
      <c r="E7068" t="s">
        <v>184</v>
      </c>
      <c r="F7068" s="69" t="s">
        <v>208</v>
      </c>
      <c r="G7068" s="69" t="s">
        <v>208</v>
      </c>
      <c r="H7068" s="69" t="s">
        <v>208</v>
      </c>
      <c r="I7068" s="69" t="s">
        <v>208</v>
      </c>
      <c r="J7068" s="64">
        <v>2</v>
      </c>
    </row>
    <row r="7069" spans="1:10" x14ac:dyDescent="0.25">
      <c r="A7069" s="3" t="str">
        <f t="shared" si="110"/>
        <v>ZoneSouth Orange County7/9/2021 (5:50pm-8:55pm)12</v>
      </c>
      <c r="B7069" t="s">
        <v>30</v>
      </c>
      <c r="C7069" t="s">
        <v>49</v>
      </c>
      <c r="D7069" t="s">
        <v>171</v>
      </c>
      <c r="E7069" t="s">
        <v>185</v>
      </c>
      <c r="F7069" s="69" t="s">
        <v>208</v>
      </c>
      <c r="G7069" s="69" t="s">
        <v>208</v>
      </c>
      <c r="H7069" s="69" t="s">
        <v>208</v>
      </c>
      <c r="I7069" s="69" t="s">
        <v>208</v>
      </c>
      <c r="J7069" s="64">
        <v>2</v>
      </c>
    </row>
    <row r="7070" spans="1:10" x14ac:dyDescent="0.25">
      <c r="A7070" s="3" t="str">
        <f t="shared" si="110"/>
        <v>ZoneSouth Orange County7/9/2021 (5:50pm-8:55pm)13</v>
      </c>
      <c r="B7070" t="s">
        <v>30</v>
      </c>
      <c r="C7070" t="s">
        <v>49</v>
      </c>
      <c r="D7070" t="s">
        <v>171</v>
      </c>
      <c r="E7070" t="s">
        <v>186</v>
      </c>
      <c r="F7070" s="69" t="s">
        <v>208</v>
      </c>
      <c r="G7070" s="69" t="s">
        <v>208</v>
      </c>
      <c r="H7070" s="69" t="s">
        <v>208</v>
      </c>
      <c r="I7070" s="69" t="s">
        <v>208</v>
      </c>
      <c r="J7070" s="64">
        <v>2</v>
      </c>
    </row>
    <row r="7071" spans="1:10" x14ac:dyDescent="0.25">
      <c r="A7071" s="3" t="str">
        <f t="shared" si="110"/>
        <v>ZoneSouth Orange County7/9/2021 (5:50pm-8:55pm)14</v>
      </c>
      <c r="B7071" t="s">
        <v>30</v>
      </c>
      <c r="C7071" t="s">
        <v>49</v>
      </c>
      <c r="D7071" t="s">
        <v>171</v>
      </c>
      <c r="E7071" t="s">
        <v>187</v>
      </c>
      <c r="F7071" s="69" t="s">
        <v>208</v>
      </c>
      <c r="G7071" s="69" t="s">
        <v>208</v>
      </c>
      <c r="H7071" s="69" t="s">
        <v>208</v>
      </c>
      <c r="I7071" s="69" t="s">
        <v>208</v>
      </c>
      <c r="J7071" s="64">
        <v>2</v>
      </c>
    </row>
    <row r="7072" spans="1:10" x14ac:dyDescent="0.25">
      <c r="A7072" s="3" t="str">
        <f t="shared" si="110"/>
        <v>ZoneSouth Orange County7/9/2021 (5:50pm-8:55pm)15</v>
      </c>
      <c r="B7072" t="s">
        <v>30</v>
      </c>
      <c r="C7072" t="s">
        <v>49</v>
      </c>
      <c r="D7072" t="s">
        <v>171</v>
      </c>
      <c r="E7072" t="s">
        <v>188</v>
      </c>
      <c r="F7072" s="69" t="s">
        <v>208</v>
      </c>
      <c r="G7072" s="69" t="s">
        <v>208</v>
      </c>
      <c r="H7072" s="69" t="s">
        <v>208</v>
      </c>
      <c r="I7072" s="69" t="s">
        <v>208</v>
      </c>
      <c r="J7072" s="64">
        <v>2</v>
      </c>
    </row>
    <row r="7073" spans="1:10" x14ac:dyDescent="0.25">
      <c r="A7073" s="3" t="str">
        <f t="shared" si="110"/>
        <v>ZoneSouth Orange County7/9/2021 (5:50pm-8:55pm)16</v>
      </c>
      <c r="B7073" t="s">
        <v>30</v>
      </c>
      <c r="C7073" t="s">
        <v>49</v>
      </c>
      <c r="D7073" t="s">
        <v>171</v>
      </c>
      <c r="E7073" t="s">
        <v>189</v>
      </c>
      <c r="F7073" s="69" t="s">
        <v>208</v>
      </c>
      <c r="G7073" s="69" t="s">
        <v>208</v>
      </c>
      <c r="H7073" s="69" t="s">
        <v>208</v>
      </c>
      <c r="I7073" s="69" t="s">
        <v>208</v>
      </c>
      <c r="J7073" s="64">
        <v>2</v>
      </c>
    </row>
    <row r="7074" spans="1:10" x14ac:dyDescent="0.25">
      <c r="A7074" s="3" t="str">
        <f t="shared" si="110"/>
        <v>ZoneSouth Orange County7/9/2021 (5:50pm-8:55pm)17</v>
      </c>
      <c r="B7074" t="s">
        <v>30</v>
      </c>
      <c r="C7074" t="s">
        <v>49</v>
      </c>
      <c r="D7074" t="s">
        <v>171</v>
      </c>
      <c r="E7074" t="s">
        <v>190</v>
      </c>
      <c r="F7074" s="69" t="s">
        <v>208</v>
      </c>
      <c r="G7074" s="69" t="s">
        <v>208</v>
      </c>
      <c r="H7074" s="69" t="s">
        <v>208</v>
      </c>
      <c r="I7074" s="69" t="s">
        <v>208</v>
      </c>
      <c r="J7074" s="64">
        <v>2</v>
      </c>
    </row>
    <row r="7075" spans="1:10" x14ac:dyDescent="0.25">
      <c r="A7075" s="3" t="str">
        <f t="shared" si="110"/>
        <v>ZoneSouth Orange County7/9/2021 (5:50pm-8:55pm)18</v>
      </c>
      <c r="B7075" t="s">
        <v>30</v>
      </c>
      <c r="C7075" t="s">
        <v>49</v>
      </c>
      <c r="D7075" t="s">
        <v>171</v>
      </c>
      <c r="E7075" t="s">
        <v>191</v>
      </c>
      <c r="F7075" s="69" t="s">
        <v>208</v>
      </c>
      <c r="G7075" s="69" t="s">
        <v>208</v>
      </c>
      <c r="H7075" s="69" t="s">
        <v>208</v>
      </c>
      <c r="I7075" s="69" t="s">
        <v>208</v>
      </c>
      <c r="J7075" s="64">
        <v>2</v>
      </c>
    </row>
    <row r="7076" spans="1:10" x14ac:dyDescent="0.25">
      <c r="A7076" s="3" t="str">
        <f t="shared" si="110"/>
        <v>ZoneSouth Orange County7/9/2021 (5:50pm-8:55pm)19</v>
      </c>
      <c r="B7076" t="s">
        <v>30</v>
      </c>
      <c r="C7076" t="s">
        <v>49</v>
      </c>
      <c r="D7076" t="s">
        <v>171</v>
      </c>
      <c r="E7076" t="s">
        <v>192</v>
      </c>
      <c r="F7076" s="69" t="s">
        <v>208</v>
      </c>
      <c r="G7076" s="69" t="s">
        <v>208</v>
      </c>
      <c r="H7076" s="69" t="s">
        <v>208</v>
      </c>
      <c r="I7076" s="69" t="s">
        <v>208</v>
      </c>
      <c r="J7076" s="64">
        <v>2</v>
      </c>
    </row>
    <row r="7077" spans="1:10" x14ac:dyDescent="0.25">
      <c r="A7077" s="3" t="str">
        <f t="shared" si="110"/>
        <v>ZoneSouth Orange County7/9/2021 (5:50pm-8:55pm)20</v>
      </c>
      <c r="B7077" t="s">
        <v>30</v>
      </c>
      <c r="C7077" t="s">
        <v>49</v>
      </c>
      <c r="D7077" t="s">
        <v>171</v>
      </c>
      <c r="E7077" t="s">
        <v>193</v>
      </c>
      <c r="F7077" s="69" t="s">
        <v>208</v>
      </c>
      <c r="G7077" s="69" t="s">
        <v>208</v>
      </c>
      <c r="H7077" s="69" t="s">
        <v>208</v>
      </c>
      <c r="I7077" s="69" t="s">
        <v>208</v>
      </c>
      <c r="J7077" s="64">
        <v>2</v>
      </c>
    </row>
    <row r="7078" spans="1:10" x14ac:dyDescent="0.25">
      <c r="A7078" s="3" t="str">
        <f t="shared" si="110"/>
        <v>ZoneSouth Orange County7/9/2021 (5:50pm-8:55pm)21</v>
      </c>
      <c r="B7078" t="s">
        <v>30</v>
      </c>
      <c r="C7078" t="s">
        <v>49</v>
      </c>
      <c r="D7078" t="s">
        <v>171</v>
      </c>
      <c r="E7078" t="s">
        <v>194</v>
      </c>
      <c r="F7078" s="69" t="s">
        <v>208</v>
      </c>
      <c r="G7078" s="69" t="s">
        <v>208</v>
      </c>
      <c r="H7078" s="69" t="s">
        <v>208</v>
      </c>
      <c r="I7078" s="69" t="s">
        <v>208</v>
      </c>
      <c r="J7078" s="64">
        <v>2</v>
      </c>
    </row>
    <row r="7079" spans="1:10" x14ac:dyDescent="0.25">
      <c r="A7079" s="3" t="str">
        <f t="shared" si="110"/>
        <v>ZoneSouth Orange County7/9/2021 (5:50pm-8:55pm)22</v>
      </c>
      <c r="B7079" t="s">
        <v>30</v>
      </c>
      <c r="C7079" t="s">
        <v>49</v>
      </c>
      <c r="D7079" t="s">
        <v>171</v>
      </c>
      <c r="E7079" t="s">
        <v>195</v>
      </c>
      <c r="F7079" s="69" t="s">
        <v>208</v>
      </c>
      <c r="G7079" s="69" t="s">
        <v>208</v>
      </c>
      <c r="H7079" s="69" t="s">
        <v>208</v>
      </c>
      <c r="I7079" s="69" t="s">
        <v>208</v>
      </c>
      <c r="J7079" s="64">
        <v>2</v>
      </c>
    </row>
    <row r="7080" spans="1:10" x14ac:dyDescent="0.25">
      <c r="A7080" s="3" t="str">
        <f t="shared" si="110"/>
        <v>ZoneSouth Orange County7/9/2021 (5:50pm-8:55pm)23</v>
      </c>
      <c r="B7080" t="s">
        <v>30</v>
      </c>
      <c r="C7080" t="s">
        <v>49</v>
      </c>
      <c r="D7080" t="s">
        <v>171</v>
      </c>
      <c r="E7080" t="s">
        <v>196</v>
      </c>
      <c r="F7080" s="69" t="s">
        <v>208</v>
      </c>
      <c r="G7080" s="69" t="s">
        <v>208</v>
      </c>
      <c r="H7080" s="69" t="s">
        <v>208</v>
      </c>
      <c r="I7080" s="69" t="s">
        <v>208</v>
      </c>
      <c r="J7080" s="64">
        <v>2</v>
      </c>
    </row>
    <row r="7081" spans="1:10" x14ac:dyDescent="0.25">
      <c r="A7081" s="3" t="str">
        <f t="shared" si="110"/>
        <v>ZoneSouth Orange County7/9/2021 (5:50pm-8:55pm)24</v>
      </c>
      <c r="B7081" t="s">
        <v>30</v>
      </c>
      <c r="C7081" t="s">
        <v>49</v>
      </c>
      <c r="D7081" t="s">
        <v>171</v>
      </c>
      <c r="E7081" t="s">
        <v>197</v>
      </c>
      <c r="F7081" s="69" t="s">
        <v>208</v>
      </c>
      <c r="G7081" s="69" t="s">
        <v>208</v>
      </c>
      <c r="H7081" s="69" t="s">
        <v>208</v>
      </c>
      <c r="I7081" s="69" t="s">
        <v>208</v>
      </c>
      <c r="J7081" s="64">
        <v>2</v>
      </c>
    </row>
    <row r="7082" spans="1:10" x14ac:dyDescent="0.25">
      <c r="A7082" s="3" t="str">
        <f t="shared" si="110"/>
        <v>ZoneSouth Orange County8/27/2021 (5:00pm-6:00pm)1</v>
      </c>
      <c r="B7082" t="s">
        <v>30</v>
      </c>
      <c r="C7082" t="s">
        <v>49</v>
      </c>
      <c r="D7082" t="s">
        <v>172</v>
      </c>
      <c r="E7082" t="s">
        <v>174</v>
      </c>
      <c r="F7082" s="69">
        <v>10.759879112243652</v>
      </c>
      <c r="G7082" s="69">
        <v>11.902260780334473</v>
      </c>
      <c r="H7082" s="69">
        <v>0.60358190536499023</v>
      </c>
      <c r="I7082" s="69">
        <v>70.4564208984375</v>
      </c>
      <c r="J7082" s="64">
        <v>0</v>
      </c>
    </row>
    <row r="7083" spans="1:10" x14ac:dyDescent="0.25">
      <c r="A7083" s="3" t="str">
        <f t="shared" si="110"/>
        <v>ZoneSouth Orange County8/27/2021 (5:00pm-6:00pm)2</v>
      </c>
      <c r="B7083" t="s">
        <v>30</v>
      </c>
      <c r="C7083" t="s">
        <v>49</v>
      </c>
      <c r="D7083" t="s">
        <v>172</v>
      </c>
      <c r="E7083" t="s">
        <v>175</v>
      </c>
      <c r="F7083" s="69">
        <v>10.498771667480469</v>
      </c>
      <c r="G7083" s="69">
        <v>11.470402717590332</v>
      </c>
      <c r="H7083" s="69">
        <v>0.54316645860671997</v>
      </c>
      <c r="I7083" s="69">
        <v>69.021919250488281</v>
      </c>
      <c r="J7083" s="64">
        <v>0</v>
      </c>
    </row>
    <row r="7084" spans="1:10" x14ac:dyDescent="0.25">
      <c r="A7084" s="3" t="str">
        <f t="shared" si="110"/>
        <v>ZoneSouth Orange County8/27/2021 (5:00pm-6:00pm)3</v>
      </c>
      <c r="B7084" t="s">
        <v>30</v>
      </c>
      <c r="C7084" t="s">
        <v>49</v>
      </c>
      <c r="D7084" t="s">
        <v>172</v>
      </c>
      <c r="E7084" t="s">
        <v>176</v>
      </c>
      <c r="F7084" s="69">
        <v>10.304313659667969</v>
      </c>
      <c r="G7084" s="69">
        <v>11.191897392272949</v>
      </c>
      <c r="H7084" s="69">
        <v>0.49361711740493774</v>
      </c>
      <c r="I7084" s="69">
        <v>67.798995971679688</v>
      </c>
      <c r="J7084" s="64">
        <v>0</v>
      </c>
    </row>
    <row r="7085" spans="1:10" x14ac:dyDescent="0.25">
      <c r="A7085" s="3" t="str">
        <f t="shared" si="110"/>
        <v>ZoneSouth Orange County8/27/2021 (5:00pm-6:00pm)4</v>
      </c>
      <c r="B7085" t="s">
        <v>30</v>
      </c>
      <c r="C7085" t="s">
        <v>49</v>
      </c>
      <c r="D7085" t="s">
        <v>172</v>
      </c>
      <c r="E7085" t="s">
        <v>177</v>
      </c>
      <c r="F7085" s="69">
        <v>10.497986793518066</v>
      </c>
      <c r="G7085" s="69">
        <v>11.106526374816895</v>
      </c>
      <c r="H7085" s="69">
        <v>0.3671576976776123</v>
      </c>
      <c r="I7085" s="69">
        <v>67.404060363769531</v>
      </c>
      <c r="J7085" s="64">
        <v>0</v>
      </c>
    </row>
    <row r="7086" spans="1:10" x14ac:dyDescent="0.25">
      <c r="A7086" s="3" t="str">
        <f t="shared" si="110"/>
        <v>ZoneSouth Orange County8/27/2021 (5:00pm-6:00pm)5</v>
      </c>
      <c r="B7086" t="s">
        <v>30</v>
      </c>
      <c r="C7086" t="s">
        <v>49</v>
      </c>
      <c r="D7086" t="s">
        <v>172</v>
      </c>
      <c r="E7086" t="s">
        <v>178</v>
      </c>
      <c r="F7086" s="69">
        <v>10.790271759033203</v>
      </c>
      <c r="G7086" s="69">
        <v>12.06500244140625</v>
      </c>
      <c r="H7086" s="69">
        <v>0.5554930567741394</v>
      </c>
      <c r="I7086" s="69">
        <v>67.000701904296875</v>
      </c>
      <c r="J7086" s="64">
        <v>0</v>
      </c>
    </row>
    <row r="7087" spans="1:10" x14ac:dyDescent="0.25">
      <c r="A7087" s="3" t="str">
        <f t="shared" si="110"/>
        <v>ZoneSouth Orange County8/27/2021 (5:00pm-6:00pm)6</v>
      </c>
      <c r="B7087" t="s">
        <v>30</v>
      </c>
      <c r="C7087" t="s">
        <v>49</v>
      </c>
      <c r="D7087" t="s">
        <v>172</v>
      </c>
      <c r="E7087" t="s">
        <v>179</v>
      </c>
      <c r="F7087" s="69">
        <v>13.124871253967285</v>
      </c>
      <c r="G7087" s="69">
        <v>14.289544105529785</v>
      </c>
      <c r="H7087" s="69">
        <v>0.62039566040039063</v>
      </c>
      <c r="I7087" s="69">
        <v>66.555763244628906</v>
      </c>
      <c r="J7087" s="64">
        <v>0</v>
      </c>
    </row>
    <row r="7088" spans="1:10" x14ac:dyDescent="0.25">
      <c r="A7088" s="3" t="str">
        <f t="shared" si="110"/>
        <v>ZoneSouth Orange County8/27/2021 (5:00pm-6:00pm)7</v>
      </c>
      <c r="B7088" t="s">
        <v>30</v>
      </c>
      <c r="C7088" t="s">
        <v>49</v>
      </c>
      <c r="D7088" t="s">
        <v>172</v>
      </c>
      <c r="E7088" t="s">
        <v>180</v>
      </c>
      <c r="F7088" s="69">
        <v>19.331581115722656</v>
      </c>
      <c r="G7088" s="69">
        <v>19.877981185913086</v>
      </c>
      <c r="H7088" s="69">
        <v>0.54713934659957886</v>
      </c>
      <c r="I7088" s="69">
        <v>65.930610656738281</v>
      </c>
      <c r="J7088" s="64">
        <v>0</v>
      </c>
    </row>
    <row r="7089" spans="1:10" x14ac:dyDescent="0.25">
      <c r="A7089" s="3" t="str">
        <f t="shared" si="110"/>
        <v>ZoneSouth Orange County8/27/2021 (5:00pm-6:00pm)8</v>
      </c>
      <c r="B7089" t="s">
        <v>30</v>
      </c>
      <c r="C7089" t="s">
        <v>49</v>
      </c>
      <c r="D7089" t="s">
        <v>172</v>
      </c>
      <c r="E7089" t="s">
        <v>181</v>
      </c>
      <c r="F7089" s="69">
        <v>24.375453948974609</v>
      </c>
      <c r="G7089" s="69">
        <v>24.101964950561523</v>
      </c>
      <c r="H7089" s="69">
        <v>0.59677863121032715</v>
      </c>
      <c r="I7089" s="69">
        <v>65.869606018066406</v>
      </c>
      <c r="J7089" s="64">
        <v>0</v>
      </c>
    </row>
    <row r="7090" spans="1:10" x14ac:dyDescent="0.25">
      <c r="A7090" s="3" t="str">
        <f t="shared" si="110"/>
        <v>ZoneSouth Orange County8/27/2021 (5:00pm-6:00pm)9</v>
      </c>
      <c r="B7090" t="s">
        <v>30</v>
      </c>
      <c r="C7090" t="s">
        <v>49</v>
      </c>
      <c r="D7090" t="s">
        <v>172</v>
      </c>
      <c r="E7090" t="s">
        <v>182</v>
      </c>
      <c r="F7090" s="69">
        <v>28.053815841674805</v>
      </c>
      <c r="G7090" s="69">
        <v>29.180208206176758</v>
      </c>
      <c r="H7090" s="69">
        <v>0.69796454906463623</v>
      </c>
      <c r="I7090" s="69">
        <v>67.786285400390625</v>
      </c>
      <c r="J7090" s="64">
        <v>0</v>
      </c>
    </row>
    <row r="7091" spans="1:10" x14ac:dyDescent="0.25">
      <c r="A7091" s="3" t="str">
        <f t="shared" si="110"/>
        <v>ZoneSouth Orange County8/27/2021 (5:00pm-6:00pm)10</v>
      </c>
      <c r="B7091" t="s">
        <v>30</v>
      </c>
      <c r="C7091" t="s">
        <v>49</v>
      </c>
      <c r="D7091" t="s">
        <v>172</v>
      </c>
      <c r="E7091" t="s">
        <v>183</v>
      </c>
      <c r="F7091" s="69">
        <v>30.158636093139648</v>
      </c>
      <c r="G7091" s="69">
        <v>31.476705551147461</v>
      </c>
      <c r="H7091" s="69">
        <v>0.82713419198989868</v>
      </c>
      <c r="I7091" s="69">
        <v>71.647514343261719</v>
      </c>
      <c r="J7091" s="64">
        <v>0</v>
      </c>
    </row>
    <row r="7092" spans="1:10" x14ac:dyDescent="0.25">
      <c r="A7092" s="3" t="str">
        <f t="shared" si="110"/>
        <v>ZoneSouth Orange County8/27/2021 (5:00pm-6:00pm)11</v>
      </c>
      <c r="B7092" t="s">
        <v>30</v>
      </c>
      <c r="C7092" t="s">
        <v>49</v>
      </c>
      <c r="D7092" t="s">
        <v>172</v>
      </c>
      <c r="E7092" t="s">
        <v>184</v>
      </c>
      <c r="F7092" s="69">
        <v>32.058181762695313</v>
      </c>
      <c r="G7092" s="69">
        <v>33.063430786132813</v>
      </c>
      <c r="H7092" s="69">
        <v>1.0084221363067627</v>
      </c>
      <c r="I7092" s="69">
        <v>76.191268920898438</v>
      </c>
      <c r="J7092" s="64">
        <v>0</v>
      </c>
    </row>
    <row r="7093" spans="1:10" x14ac:dyDescent="0.25">
      <c r="A7093" s="3" t="str">
        <f t="shared" si="110"/>
        <v>ZoneSouth Orange County8/27/2021 (5:00pm-6:00pm)12</v>
      </c>
      <c r="B7093" t="s">
        <v>30</v>
      </c>
      <c r="C7093" t="s">
        <v>49</v>
      </c>
      <c r="D7093" t="s">
        <v>172</v>
      </c>
      <c r="E7093" t="s">
        <v>185</v>
      </c>
      <c r="F7093" s="69">
        <v>33.941940307617188</v>
      </c>
      <c r="G7093" s="69">
        <v>35.47369384765625</v>
      </c>
      <c r="H7093" s="69">
        <v>1.0392134189605713</v>
      </c>
      <c r="I7093" s="69">
        <v>80.525764465332031</v>
      </c>
      <c r="J7093" s="64">
        <v>0</v>
      </c>
    </row>
    <row r="7094" spans="1:10" x14ac:dyDescent="0.25">
      <c r="A7094" s="3" t="str">
        <f t="shared" si="110"/>
        <v>ZoneSouth Orange County8/27/2021 (5:00pm-6:00pm)13</v>
      </c>
      <c r="B7094" t="s">
        <v>30</v>
      </c>
      <c r="C7094" t="s">
        <v>49</v>
      </c>
      <c r="D7094" t="s">
        <v>172</v>
      </c>
      <c r="E7094" t="s">
        <v>186</v>
      </c>
      <c r="F7094" s="69">
        <v>34.210491180419922</v>
      </c>
      <c r="G7094" s="69">
        <v>35.864879608154297</v>
      </c>
      <c r="H7094" s="69">
        <v>1.0339506864547729</v>
      </c>
      <c r="I7094" s="69">
        <v>81.899566650390625</v>
      </c>
      <c r="J7094" s="64">
        <v>0</v>
      </c>
    </row>
    <row r="7095" spans="1:10" x14ac:dyDescent="0.25">
      <c r="A7095" s="3" t="str">
        <f t="shared" si="110"/>
        <v>ZoneSouth Orange County8/27/2021 (5:00pm-6:00pm)14</v>
      </c>
      <c r="B7095" t="s">
        <v>30</v>
      </c>
      <c r="C7095" t="s">
        <v>49</v>
      </c>
      <c r="D7095" t="s">
        <v>172</v>
      </c>
      <c r="E7095" t="s">
        <v>187</v>
      </c>
      <c r="F7095" s="69">
        <v>36.052463531494141</v>
      </c>
      <c r="G7095" s="69">
        <v>36.419223785400391</v>
      </c>
      <c r="H7095" s="69">
        <v>0.75843089818954468</v>
      </c>
      <c r="I7095" s="69">
        <v>83.371177673339844</v>
      </c>
      <c r="J7095" s="64">
        <v>0</v>
      </c>
    </row>
    <row r="7096" spans="1:10" x14ac:dyDescent="0.25">
      <c r="A7096" s="3" t="str">
        <f t="shared" si="110"/>
        <v>ZoneSouth Orange County8/27/2021 (5:00pm-6:00pm)15</v>
      </c>
      <c r="B7096" t="s">
        <v>30</v>
      </c>
      <c r="C7096" t="s">
        <v>49</v>
      </c>
      <c r="D7096" t="s">
        <v>172</v>
      </c>
      <c r="E7096" t="s">
        <v>188</v>
      </c>
      <c r="F7096" s="69">
        <v>35.429737091064453</v>
      </c>
      <c r="G7096" s="69">
        <v>35.130863189697266</v>
      </c>
      <c r="H7096" s="69">
        <v>0.43304786086082458</v>
      </c>
      <c r="I7096" s="69">
        <v>83.865066528320313</v>
      </c>
      <c r="J7096" s="64">
        <v>0</v>
      </c>
    </row>
    <row r="7097" spans="1:10" x14ac:dyDescent="0.25">
      <c r="A7097" s="3" t="str">
        <f t="shared" si="110"/>
        <v>ZoneSouth Orange County8/27/2021 (5:00pm-6:00pm)16</v>
      </c>
      <c r="B7097" t="s">
        <v>30</v>
      </c>
      <c r="C7097" t="s">
        <v>49</v>
      </c>
      <c r="D7097" t="s">
        <v>172</v>
      </c>
      <c r="E7097" t="s">
        <v>189</v>
      </c>
      <c r="F7097" s="69">
        <v>29.492290496826172</v>
      </c>
      <c r="G7097" s="69">
        <v>29.791164398193359</v>
      </c>
      <c r="H7097" s="69">
        <v>0.43304786086082458</v>
      </c>
      <c r="I7097" s="69">
        <v>84.729255676269531</v>
      </c>
      <c r="J7097" s="64">
        <v>0</v>
      </c>
    </row>
    <row r="7098" spans="1:10" x14ac:dyDescent="0.25">
      <c r="A7098" s="3" t="str">
        <f t="shared" si="110"/>
        <v>ZoneSouth Orange County8/27/2021 (5:00pm-6:00pm)17</v>
      </c>
      <c r="B7098" t="s">
        <v>30</v>
      </c>
      <c r="C7098" t="s">
        <v>49</v>
      </c>
      <c r="D7098" t="s">
        <v>172</v>
      </c>
      <c r="E7098" t="s">
        <v>190</v>
      </c>
      <c r="F7098" s="69">
        <v>22.85601806640625</v>
      </c>
      <c r="G7098" s="69">
        <v>22.653425216674805</v>
      </c>
      <c r="H7098" s="69">
        <v>0.85917693376541138</v>
      </c>
      <c r="I7098" s="69">
        <v>83.908294677734375</v>
      </c>
      <c r="J7098" s="64">
        <v>0</v>
      </c>
    </row>
    <row r="7099" spans="1:10" x14ac:dyDescent="0.25">
      <c r="A7099" s="3" t="str">
        <f t="shared" si="110"/>
        <v>ZoneSouth Orange County8/27/2021 (5:00pm-6:00pm)18</v>
      </c>
      <c r="B7099" t="s">
        <v>30</v>
      </c>
      <c r="C7099" t="s">
        <v>49</v>
      </c>
      <c r="D7099" t="s">
        <v>172</v>
      </c>
      <c r="E7099" t="s">
        <v>191</v>
      </c>
      <c r="F7099" s="69">
        <v>20.023641586303711</v>
      </c>
      <c r="G7099" s="69">
        <v>18.731111526489258</v>
      </c>
      <c r="H7099" s="69">
        <v>0.94418084621429443</v>
      </c>
      <c r="I7099" s="69">
        <v>81.3812255859375</v>
      </c>
      <c r="J7099" s="64">
        <v>0</v>
      </c>
    </row>
    <row r="7100" spans="1:10" x14ac:dyDescent="0.25">
      <c r="A7100" s="3" t="str">
        <f t="shared" si="110"/>
        <v>ZoneSouth Orange County8/27/2021 (5:00pm-6:00pm)19</v>
      </c>
      <c r="B7100" t="s">
        <v>30</v>
      </c>
      <c r="C7100" t="s">
        <v>49</v>
      </c>
      <c r="D7100" t="s">
        <v>172</v>
      </c>
      <c r="E7100" t="s">
        <v>192</v>
      </c>
      <c r="F7100" s="69">
        <v>18.613107681274414</v>
      </c>
      <c r="G7100" s="69">
        <v>18.965021133422852</v>
      </c>
      <c r="H7100" s="69">
        <v>0.95734202861785889</v>
      </c>
      <c r="I7100" s="69">
        <v>80.260261535644531</v>
      </c>
      <c r="J7100" s="64">
        <v>0</v>
      </c>
    </row>
    <row r="7101" spans="1:10" x14ac:dyDescent="0.25">
      <c r="A7101" s="3" t="str">
        <f t="shared" si="110"/>
        <v>ZoneSouth Orange County8/27/2021 (5:00pm-6:00pm)20</v>
      </c>
      <c r="B7101" t="s">
        <v>30</v>
      </c>
      <c r="C7101" t="s">
        <v>49</v>
      </c>
      <c r="D7101" t="s">
        <v>172</v>
      </c>
      <c r="E7101" t="s">
        <v>193</v>
      </c>
      <c r="F7101" s="69">
        <v>18.192651748657227</v>
      </c>
      <c r="G7101" s="69">
        <v>18.819753646850586</v>
      </c>
      <c r="H7101" s="69">
        <v>0.92580652236938477</v>
      </c>
      <c r="I7101" s="69">
        <v>79.197380065917969</v>
      </c>
      <c r="J7101" s="64">
        <v>0</v>
      </c>
    </row>
    <row r="7102" spans="1:10" x14ac:dyDescent="0.25">
      <c r="A7102" s="3" t="str">
        <f t="shared" si="110"/>
        <v>ZoneSouth Orange County8/27/2021 (5:00pm-6:00pm)21</v>
      </c>
      <c r="B7102" t="s">
        <v>30</v>
      </c>
      <c r="C7102" t="s">
        <v>49</v>
      </c>
      <c r="D7102" t="s">
        <v>172</v>
      </c>
      <c r="E7102" t="s">
        <v>194</v>
      </c>
      <c r="F7102" s="69">
        <v>17.28285026550293</v>
      </c>
      <c r="G7102" s="69">
        <v>17.552949905395508</v>
      </c>
      <c r="H7102" s="69">
        <v>0.86088371276855469</v>
      </c>
      <c r="I7102" s="69">
        <v>74.760261535644531</v>
      </c>
      <c r="J7102" s="64">
        <v>0</v>
      </c>
    </row>
    <row r="7103" spans="1:10" x14ac:dyDescent="0.25">
      <c r="A7103" s="3" t="str">
        <f t="shared" si="110"/>
        <v>ZoneSouth Orange County8/27/2021 (5:00pm-6:00pm)22</v>
      </c>
      <c r="B7103" t="s">
        <v>30</v>
      </c>
      <c r="C7103" t="s">
        <v>49</v>
      </c>
      <c r="D7103" t="s">
        <v>172</v>
      </c>
      <c r="E7103" t="s">
        <v>195</v>
      </c>
      <c r="F7103" s="69">
        <v>15.889182090759277</v>
      </c>
      <c r="G7103" s="69">
        <v>15.649626731872559</v>
      </c>
      <c r="H7103" s="69">
        <v>0.90423142910003662</v>
      </c>
      <c r="I7103" s="69">
        <v>71.389694213867188</v>
      </c>
      <c r="J7103" s="64">
        <v>0</v>
      </c>
    </row>
    <row r="7104" spans="1:10" x14ac:dyDescent="0.25">
      <c r="A7104" s="3" t="str">
        <f t="shared" si="110"/>
        <v>ZoneSouth Orange County8/27/2021 (5:00pm-6:00pm)23</v>
      </c>
      <c r="B7104" t="s">
        <v>30</v>
      </c>
      <c r="C7104" t="s">
        <v>49</v>
      </c>
      <c r="D7104" t="s">
        <v>172</v>
      </c>
      <c r="E7104" t="s">
        <v>196</v>
      </c>
      <c r="F7104" s="69">
        <v>14.050229072570801</v>
      </c>
      <c r="G7104" s="69">
        <v>14.061756134033203</v>
      </c>
      <c r="H7104" s="69">
        <v>0.76910579204559326</v>
      </c>
      <c r="I7104" s="69">
        <v>69.904281616210938</v>
      </c>
      <c r="J7104" s="64">
        <v>0</v>
      </c>
    </row>
    <row r="7105" spans="1:10" x14ac:dyDescent="0.25">
      <c r="A7105" s="3" t="str">
        <f t="shared" si="110"/>
        <v>ZoneSouth Orange County8/27/2021 (5:00pm-6:00pm)24</v>
      </c>
      <c r="B7105" t="s">
        <v>30</v>
      </c>
      <c r="C7105" t="s">
        <v>49</v>
      </c>
      <c r="D7105" t="s">
        <v>172</v>
      </c>
      <c r="E7105" t="s">
        <v>197</v>
      </c>
      <c r="F7105" s="69">
        <v>12.93133544921875</v>
      </c>
      <c r="G7105" s="69">
        <v>12.345550537109375</v>
      </c>
      <c r="H7105" s="69">
        <v>0.64790153503417969</v>
      </c>
      <c r="I7105" s="69">
        <v>68.659255981445313</v>
      </c>
      <c r="J7105" s="64">
        <v>0</v>
      </c>
    </row>
    <row r="7106" spans="1:10" x14ac:dyDescent="0.25">
      <c r="A7106" s="3" t="str">
        <f t="shared" si="110"/>
        <v>ZoneSouth Orange County9/9/2021 (3:58pm-5:00pm)1</v>
      </c>
      <c r="B7106" t="s">
        <v>30</v>
      </c>
      <c r="C7106" t="s">
        <v>49</v>
      </c>
      <c r="D7106" t="s">
        <v>173</v>
      </c>
      <c r="E7106" t="s">
        <v>174</v>
      </c>
      <c r="F7106" s="69">
        <v>11.717193603515625</v>
      </c>
      <c r="G7106" s="69">
        <v>11.787364959716797</v>
      </c>
      <c r="H7106" s="69">
        <v>0.18931578099727631</v>
      </c>
      <c r="I7106" s="69">
        <v>67.898384094238281</v>
      </c>
      <c r="J7106" s="64">
        <v>0</v>
      </c>
    </row>
    <row r="7107" spans="1:10" x14ac:dyDescent="0.25">
      <c r="A7107" s="3" t="str">
        <f t="shared" ref="A7107:A7170" si="111">B7107&amp;C7107&amp;D7107&amp;E7107</f>
        <v>ZoneSouth Orange County9/9/2021 (3:58pm-5:00pm)2</v>
      </c>
      <c r="B7107" t="s">
        <v>30</v>
      </c>
      <c r="C7107" t="s">
        <v>49</v>
      </c>
      <c r="D7107" t="s">
        <v>173</v>
      </c>
      <c r="E7107" t="s">
        <v>175</v>
      </c>
      <c r="F7107" s="69">
        <v>11.436365127563477</v>
      </c>
      <c r="G7107" s="69">
        <v>11.425220489501953</v>
      </c>
      <c r="H7107" s="69">
        <v>0.18967543542385101</v>
      </c>
      <c r="I7107" s="69">
        <v>67.952926635742188</v>
      </c>
      <c r="J7107" s="64">
        <v>0</v>
      </c>
    </row>
    <row r="7108" spans="1:10" x14ac:dyDescent="0.25">
      <c r="A7108" s="3" t="str">
        <f t="shared" si="111"/>
        <v>ZoneSouth Orange County9/9/2021 (3:58pm-5:00pm)3</v>
      </c>
      <c r="B7108" t="s">
        <v>30</v>
      </c>
      <c r="C7108" t="s">
        <v>49</v>
      </c>
      <c r="D7108" t="s">
        <v>173</v>
      </c>
      <c r="E7108" t="s">
        <v>176</v>
      </c>
      <c r="F7108" s="69">
        <v>11.227285385131836</v>
      </c>
      <c r="G7108" s="69">
        <v>11.26667594909668</v>
      </c>
      <c r="H7108" s="69">
        <v>0.18722230195999146</v>
      </c>
      <c r="I7108" s="69">
        <v>67.740829467773438</v>
      </c>
      <c r="J7108" s="64">
        <v>0</v>
      </c>
    </row>
    <row r="7109" spans="1:10" x14ac:dyDescent="0.25">
      <c r="A7109" s="3" t="str">
        <f t="shared" si="111"/>
        <v>ZoneSouth Orange County9/9/2021 (3:58pm-5:00pm)4</v>
      </c>
      <c r="B7109" t="s">
        <v>30</v>
      </c>
      <c r="C7109" t="s">
        <v>49</v>
      </c>
      <c r="D7109" t="s">
        <v>173</v>
      </c>
      <c r="E7109" t="s">
        <v>177</v>
      </c>
      <c r="F7109" s="69">
        <v>11.261889457702637</v>
      </c>
      <c r="G7109" s="69">
        <v>11.303730964660645</v>
      </c>
      <c r="H7109" s="69">
        <v>0.19767625629901886</v>
      </c>
      <c r="I7109" s="69">
        <v>67.617378234863281</v>
      </c>
      <c r="J7109" s="64">
        <v>0</v>
      </c>
    </row>
    <row r="7110" spans="1:10" x14ac:dyDescent="0.25">
      <c r="A7110" s="3" t="str">
        <f t="shared" si="111"/>
        <v>ZoneSouth Orange County9/9/2021 (3:58pm-5:00pm)5</v>
      </c>
      <c r="B7110" t="s">
        <v>30</v>
      </c>
      <c r="C7110" t="s">
        <v>49</v>
      </c>
      <c r="D7110" t="s">
        <v>173</v>
      </c>
      <c r="E7110" t="s">
        <v>178</v>
      </c>
      <c r="F7110" s="69">
        <v>11.959149360656738</v>
      </c>
      <c r="G7110" s="69">
        <v>12.020853996276855</v>
      </c>
      <c r="H7110" s="69">
        <v>0.22080810368061066</v>
      </c>
      <c r="I7110" s="69">
        <v>67.900352478027344</v>
      </c>
      <c r="J7110" s="64">
        <v>0</v>
      </c>
    </row>
    <row r="7111" spans="1:10" x14ac:dyDescent="0.25">
      <c r="A7111" s="3" t="str">
        <f t="shared" si="111"/>
        <v>ZoneSouth Orange County9/9/2021 (3:58pm-5:00pm)6</v>
      </c>
      <c r="B7111" t="s">
        <v>30</v>
      </c>
      <c r="C7111" t="s">
        <v>49</v>
      </c>
      <c r="D7111" t="s">
        <v>173</v>
      </c>
      <c r="E7111" t="s">
        <v>179</v>
      </c>
      <c r="F7111" s="69">
        <v>14.768735885620117</v>
      </c>
      <c r="G7111" s="69">
        <v>14.534056663513184</v>
      </c>
      <c r="H7111" s="69">
        <v>0.47459566593170166</v>
      </c>
      <c r="I7111" s="69">
        <v>67.808517456054688</v>
      </c>
      <c r="J7111" s="64">
        <v>0</v>
      </c>
    </row>
    <row r="7112" spans="1:10" x14ac:dyDescent="0.25">
      <c r="A7112" s="3" t="str">
        <f t="shared" si="111"/>
        <v>ZoneSouth Orange County9/9/2021 (3:58pm-5:00pm)7</v>
      </c>
      <c r="B7112" t="s">
        <v>30</v>
      </c>
      <c r="C7112" t="s">
        <v>49</v>
      </c>
      <c r="D7112" t="s">
        <v>173</v>
      </c>
      <c r="E7112" t="s">
        <v>180</v>
      </c>
      <c r="F7112" s="69">
        <v>21.560766220092773</v>
      </c>
      <c r="G7112" s="69">
        <v>21.534570693969727</v>
      </c>
      <c r="H7112" s="69">
        <v>0.96008217334747314</v>
      </c>
      <c r="I7112" s="69">
        <v>67.868865966796875</v>
      </c>
      <c r="J7112" s="64">
        <v>0</v>
      </c>
    </row>
    <row r="7113" spans="1:10" x14ac:dyDescent="0.25">
      <c r="A7113" s="3" t="str">
        <f t="shared" si="111"/>
        <v>ZoneSouth Orange County9/9/2021 (3:58pm-5:00pm)8</v>
      </c>
      <c r="B7113" t="s">
        <v>30</v>
      </c>
      <c r="C7113" t="s">
        <v>49</v>
      </c>
      <c r="D7113" t="s">
        <v>173</v>
      </c>
      <c r="E7113" t="s">
        <v>181</v>
      </c>
      <c r="F7113" s="69">
        <v>26.583906173706055</v>
      </c>
      <c r="G7113" s="69">
        <v>26.444711685180664</v>
      </c>
      <c r="H7113" s="69">
        <v>1.1178255081176758</v>
      </c>
      <c r="I7113" s="69">
        <v>67.930084228515625</v>
      </c>
      <c r="J7113" s="64">
        <v>0</v>
      </c>
    </row>
    <row r="7114" spans="1:10" x14ac:dyDescent="0.25">
      <c r="A7114" s="3" t="str">
        <f t="shared" si="111"/>
        <v>ZoneSouth Orange County9/9/2021 (3:58pm-5:00pm)9</v>
      </c>
      <c r="B7114" t="s">
        <v>30</v>
      </c>
      <c r="C7114" t="s">
        <v>49</v>
      </c>
      <c r="D7114" t="s">
        <v>173</v>
      </c>
      <c r="E7114" t="s">
        <v>182</v>
      </c>
      <c r="F7114" s="69">
        <v>33.064430236816406</v>
      </c>
      <c r="G7114" s="69">
        <v>32.385337829589844</v>
      </c>
      <c r="H7114" s="69">
        <v>1.0806020498275757</v>
      </c>
      <c r="I7114" s="69">
        <v>69.00567626953125</v>
      </c>
      <c r="J7114" s="64">
        <v>0</v>
      </c>
    </row>
    <row r="7115" spans="1:10" x14ac:dyDescent="0.25">
      <c r="A7115" s="3" t="str">
        <f t="shared" si="111"/>
        <v>ZoneSouth Orange County9/9/2021 (3:58pm-5:00pm)10</v>
      </c>
      <c r="B7115" t="s">
        <v>30</v>
      </c>
      <c r="C7115" t="s">
        <v>49</v>
      </c>
      <c r="D7115" t="s">
        <v>173</v>
      </c>
      <c r="E7115" t="s">
        <v>183</v>
      </c>
      <c r="F7115" s="69">
        <v>35.122222900390625</v>
      </c>
      <c r="G7115" s="69">
        <v>34.736549377441406</v>
      </c>
      <c r="H7115" s="69">
        <v>1.0822142362594604</v>
      </c>
      <c r="I7115" s="69">
        <v>72.20611572265625</v>
      </c>
      <c r="J7115" s="64">
        <v>0</v>
      </c>
    </row>
    <row r="7116" spans="1:10" x14ac:dyDescent="0.25">
      <c r="A7116" s="3" t="str">
        <f t="shared" si="111"/>
        <v>ZoneSouth Orange County9/9/2021 (3:58pm-5:00pm)11</v>
      </c>
      <c r="B7116" t="s">
        <v>30</v>
      </c>
      <c r="C7116" t="s">
        <v>49</v>
      </c>
      <c r="D7116" t="s">
        <v>173</v>
      </c>
      <c r="E7116" t="s">
        <v>184</v>
      </c>
      <c r="F7116" s="69">
        <v>36.542213439941406</v>
      </c>
      <c r="G7116" s="69">
        <v>36.212791442871094</v>
      </c>
      <c r="H7116" s="69">
        <v>0.65619617700576782</v>
      </c>
      <c r="I7116" s="69">
        <v>75.504806518554688</v>
      </c>
      <c r="J7116" s="64">
        <v>0</v>
      </c>
    </row>
    <row r="7117" spans="1:10" x14ac:dyDescent="0.25">
      <c r="A7117" s="3" t="str">
        <f t="shared" si="111"/>
        <v>ZoneSouth Orange County9/9/2021 (3:58pm-5:00pm)12</v>
      </c>
      <c r="B7117" t="s">
        <v>30</v>
      </c>
      <c r="C7117" t="s">
        <v>49</v>
      </c>
      <c r="D7117" t="s">
        <v>173</v>
      </c>
      <c r="E7117" t="s">
        <v>185</v>
      </c>
      <c r="F7117" s="69">
        <v>37.958164215087891</v>
      </c>
      <c r="G7117" s="69">
        <v>37.583026885986328</v>
      </c>
      <c r="H7117" s="69">
        <v>0.76572293043136597</v>
      </c>
      <c r="I7117" s="69">
        <v>77.967681884765625</v>
      </c>
      <c r="J7117" s="64">
        <v>0</v>
      </c>
    </row>
    <row r="7118" spans="1:10" x14ac:dyDescent="0.25">
      <c r="A7118" s="3" t="str">
        <f t="shared" si="111"/>
        <v>ZoneSouth Orange County9/9/2021 (3:58pm-5:00pm)13</v>
      </c>
      <c r="B7118" t="s">
        <v>30</v>
      </c>
      <c r="C7118" t="s">
        <v>49</v>
      </c>
      <c r="D7118" t="s">
        <v>173</v>
      </c>
      <c r="E7118" t="s">
        <v>186</v>
      </c>
      <c r="F7118" s="69">
        <v>38.362392425537109</v>
      </c>
      <c r="G7118" s="69">
        <v>37.896083831787109</v>
      </c>
      <c r="H7118" s="69">
        <v>0.31120190024375916</v>
      </c>
      <c r="I7118" s="69">
        <v>79.151527404785156</v>
      </c>
      <c r="J7118" s="64">
        <v>0</v>
      </c>
    </row>
    <row r="7119" spans="1:10" x14ac:dyDescent="0.25">
      <c r="A7119" s="3" t="str">
        <f t="shared" si="111"/>
        <v>ZoneSouth Orange County9/9/2021 (3:58pm-5:00pm)14</v>
      </c>
      <c r="B7119" t="s">
        <v>30</v>
      </c>
      <c r="C7119" t="s">
        <v>49</v>
      </c>
      <c r="D7119" t="s">
        <v>173</v>
      </c>
      <c r="E7119" t="s">
        <v>187</v>
      </c>
      <c r="F7119" s="69">
        <v>39.896373748779297</v>
      </c>
      <c r="G7119" s="69">
        <v>40.362678527832031</v>
      </c>
      <c r="H7119" s="69">
        <v>0.31120187044143677</v>
      </c>
      <c r="I7119" s="69">
        <v>80.823143005371094</v>
      </c>
      <c r="J7119" s="64">
        <v>0</v>
      </c>
    </row>
    <row r="7120" spans="1:10" x14ac:dyDescent="0.25">
      <c r="A7120" s="3" t="str">
        <f t="shared" si="111"/>
        <v>ZoneSouth Orange County9/9/2021 (3:58pm-5:00pm)15</v>
      </c>
      <c r="B7120" t="s">
        <v>30</v>
      </c>
      <c r="C7120" t="s">
        <v>49</v>
      </c>
      <c r="D7120" t="s">
        <v>173</v>
      </c>
      <c r="E7120" t="s">
        <v>188</v>
      </c>
      <c r="F7120" s="69">
        <v>39.077018737792969</v>
      </c>
      <c r="G7120" s="69">
        <v>41.125164031982422</v>
      </c>
      <c r="H7120" s="69">
        <v>0.87148511409759521</v>
      </c>
      <c r="I7120" s="69">
        <v>83.348037719726563</v>
      </c>
      <c r="J7120" s="64">
        <v>0</v>
      </c>
    </row>
    <row r="7121" spans="1:10" x14ac:dyDescent="0.25">
      <c r="A7121" s="3" t="str">
        <f t="shared" si="111"/>
        <v>ZoneSouth Orange County9/9/2021 (3:58pm-5:00pm)16</v>
      </c>
      <c r="B7121" t="s">
        <v>30</v>
      </c>
      <c r="C7121" t="s">
        <v>49</v>
      </c>
      <c r="D7121" t="s">
        <v>173</v>
      </c>
      <c r="E7121" t="s">
        <v>189</v>
      </c>
      <c r="F7121" s="69">
        <v>33.722908020019531</v>
      </c>
      <c r="G7121" s="69">
        <v>35.395530700683594</v>
      </c>
      <c r="H7121" s="69">
        <v>0.96643733978271484</v>
      </c>
      <c r="I7121" s="69">
        <v>87.441925048828125</v>
      </c>
      <c r="J7121" s="64">
        <v>0</v>
      </c>
    </row>
    <row r="7122" spans="1:10" x14ac:dyDescent="0.25">
      <c r="A7122" s="3" t="str">
        <f t="shared" si="111"/>
        <v>ZoneSouth Orange County9/9/2021 (3:58pm-5:00pm)17</v>
      </c>
      <c r="B7122" t="s">
        <v>30</v>
      </c>
      <c r="C7122" t="s">
        <v>49</v>
      </c>
      <c r="D7122" t="s">
        <v>173</v>
      </c>
      <c r="E7122" t="s">
        <v>190</v>
      </c>
      <c r="F7122" s="69">
        <v>26.005659103393555</v>
      </c>
      <c r="G7122" s="69">
        <v>25.451921463012695</v>
      </c>
      <c r="H7122" s="69">
        <v>0.90462982654571533</v>
      </c>
      <c r="I7122" s="69">
        <v>87.923141479492188</v>
      </c>
      <c r="J7122" s="64">
        <v>0</v>
      </c>
    </row>
    <row r="7123" spans="1:10" x14ac:dyDescent="0.25">
      <c r="A7123" s="3" t="str">
        <f t="shared" si="111"/>
        <v>ZoneSouth Orange County9/9/2021 (3:58pm-5:00pm)18</v>
      </c>
      <c r="B7123" t="s">
        <v>30</v>
      </c>
      <c r="C7123" t="s">
        <v>49</v>
      </c>
      <c r="D7123" t="s">
        <v>173</v>
      </c>
      <c r="E7123" t="s">
        <v>191</v>
      </c>
      <c r="F7123" s="69">
        <v>22.190713882446289</v>
      </c>
      <c r="G7123" s="69">
        <v>22.203832626342773</v>
      </c>
      <c r="H7123" s="69">
        <v>0.93099713325500488</v>
      </c>
      <c r="I7123" s="69">
        <v>84.244102478027344</v>
      </c>
      <c r="J7123" s="64">
        <v>0</v>
      </c>
    </row>
    <row r="7124" spans="1:10" x14ac:dyDescent="0.25">
      <c r="A7124" s="3" t="str">
        <f t="shared" si="111"/>
        <v>ZoneSouth Orange County9/9/2021 (3:58pm-5:00pm)19</v>
      </c>
      <c r="B7124" t="s">
        <v>30</v>
      </c>
      <c r="C7124" t="s">
        <v>49</v>
      </c>
      <c r="D7124" t="s">
        <v>173</v>
      </c>
      <c r="E7124" t="s">
        <v>192</v>
      </c>
      <c r="F7124" s="69">
        <v>19.368171691894531</v>
      </c>
      <c r="G7124" s="69">
        <v>20.123750686645508</v>
      </c>
      <c r="H7124" s="69">
        <v>1.0139102935791016</v>
      </c>
      <c r="I7124" s="69">
        <v>80.851531982421875</v>
      </c>
      <c r="J7124" s="64">
        <v>0</v>
      </c>
    </row>
    <row r="7125" spans="1:10" x14ac:dyDescent="0.25">
      <c r="A7125" s="3" t="str">
        <f t="shared" si="111"/>
        <v>ZoneSouth Orange County9/9/2021 (3:58pm-5:00pm)20</v>
      </c>
      <c r="B7125" t="s">
        <v>30</v>
      </c>
      <c r="C7125" t="s">
        <v>49</v>
      </c>
      <c r="D7125" t="s">
        <v>173</v>
      </c>
      <c r="E7125" t="s">
        <v>193</v>
      </c>
      <c r="F7125" s="69">
        <v>18.384662628173828</v>
      </c>
      <c r="G7125" s="69">
        <v>19.101034164428711</v>
      </c>
      <c r="H7125" s="69">
        <v>0.86374425888061523</v>
      </c>
      <c r="I7125" s="69">
        <v>77.058952331542969</v>
      </c>
      <c r="J7125" s="64">
        <v>0</v>
      </c>
    </row>
    <row r="7126" spans="1:10" x14ac:dyDescent="0.25">
      <c r="A7126" s="3" t="str">
        <f t="shared" si="111"/>
        <v>ZoneSouth Orange County9/9/2021 (3:58pm-5:00pm)21</v>
      </c>
      <c r="B7126" t="s">
        <v>30</v>
      </c>
      <c r="C7126" t="s">
        <v>49</v>
      </c>
      <c r="D7126" t="s">
        <v>173</v>
      </c>
      <c r="E7126" t="s">
        <v>194</v>
      </c>
      <c r="F7126" s="69">
        <v>17.011503219604492</v>
      </c>
      <c r="G7126" s="69">
        <v>17.446861267089844</v>
      </c>
      <c r="H7126" s="69">
        <v>0.83148401975631714</v>
      </c>
      <c r="I7126" s="69">
        <v>73.846725463867188</v>
      </c>
      <c r="J7126" s="64">
        <v>0</v>
      </c>
    </row>
    <row r="7127" spans="1:10" x14ac:dyDescent="0.25">
      <c r="A7127" s="3" t="str">
        <f t="shared" si="111"/>
        <v>ZoneSouth Orange County9/9/2021 (3:58pm-5:00pm)22</v>
      </c>
      <c r="B7127" t="s">
        <v>30</v>
      </c>
      <c r="C7127" t="s">
        <v>49</v>
      </c>
      <c r="D7127" t="s">
        <v>173</v>
      </c>
      <c r="E7127" t="s">
        <v>195</v>
      </c>
      <c r="F7127" s="69">
        <v>15.541103363037109</v>
      </c>
      <c r="G7127" s="69">
        <v>15.903605461120605</v>
      </c>
      <c r="H7127" s="69">
        <v>0.84165579080581665</v>
      </c>
      <c r="I7127" s="69">
        <v>72.44061279296875</v>
      </c>
      <c r="J7127" s="64">
        <v>0</v>
      </c>
    </row>
    <row r="7128" spans="1:10" x14ac:dyDescent="0.25">
      <c r="A7128" s="3" t="str">
        <f t="shared" si="111"/>
        <v>ZoneSouth Orange County9/9/2021 (3:58pm-5:00pm)23</v>
      </c>
      <c r="B7128" t="s">
        <v>30</v>
      </c>
      <c r="C7128" t="s">
        <v>49</v>
      </c>
      <c r="D7128" t="s">
        <v>173</v>
      </c>
      <c r="E7128" t="s">
        <v>196</v>
      </c>
      <c r="F7128" s="69">
        <v>14.343266487121582</v>
      </c>
      <c r="G7128" s="69">
        <v>14.064958572387695</v>
      </c>
      <c r="H7128" s="69">
        <v>0.61820012331008911</v>
      </c>
      <c r="I7128" s="69">
        <v>70.823234558105469</v>
      </c>
      <c r="J7128" s="64">
        <v>0</v>
      </c>
    </row>
    <row r="7129" spans="1:10" x14ac:dyDescent="0.25">
      <c r="A7129" s="3" t="str">
        <f t="shared" si="111"/>
        <v>ZoneSouth Orange County9/9/2021 (3:58pm-5:00pm)24</v>
      </c>
      <c r="B7129" t="s">
        <v>30</v>
      </c>
      <c r="C7129" t="s">
        <v>49</v>
      </c>
      <c r="D7129" t="s">
        <v>173</v>
      </c>
      <c r="E7129" t="s">
        <v>197</v>
      </c>
      <c r="F7129" s="69">
        <v>12.865524291992188</v>
      </c>
      <c r="G7129" s="69">
        <v>12.805380821228027</v>
      </c>
      <c r="H7129" s="69">
        <v>0.54876548051834106</v>
      </c>
      <c r="I7129" s="69">
        <v>70.105850219726563</v>
      </c>
      <c r="J7129" s="64">
        <v>0</v>
      </c>
    </row>
    <row r="7130" spans="1:10" x14ac:dyDescent="0.25">
      <c r="A7130" s="3" t="str">
        <f t="shared" si="111"/>
        <v>ZoneSouth Orange CountyAverage Event Day (5:00pm-6:00pm)1</v>
      </c>
      <c r="B7130" t="s">
        <v>30</v>
      </c>
      <c r="C7130" t="s">
        <v>49</v>
      </c>
      <c r="D7130" t="s">
        <v>167</v>
      </c>
      <c r="E7130" t="s">
        <v>174</v>
      </c>
      <c r="F7130" s="69" t="s">
        <v>208</v>
      </c>
      <c r="G7130" s="69" t="s">
        <v>208</v>
      </c>
      <c r="H7130" s="69" t="s">
        <v>208</v>
      </c>
      <c r="I7130" s="69" t="s">
        <v>208</v>
      </c>
      <c r="J7130" s="64">
        <v>2</v>
      </c>
    </row>
    <row r="7131" spans="1:10" x14ac:dyDescent="0.25">
      <c r="A7131" s="3" t="str">
        <f t="shared" si="111"/>
        <v>ZoneSouth Orange CountyAverage Event Day (5:00pm-6:00pm)2</v>
      </c>
      <c r="B7131" t="s">
        <v>30</v>
      </c>
      <c r="C7131" t="s">
        <v>49</v>
      </c>
      <c r="D7131" t="s">
        <v>167</v>
      </c>
      <c r="E7131" t="s">
        <v>175</v>
      </c>
      <c r="F7131" s="69" t="s">
        <v>208</v>
      </c>
      <c r="G7131" s="69" t="s">
        <v>208</v>
      </c>
      <c r="H7131" s="69" t="s">
        <v>208</v>
      </c>
      <c r="I7131" s="69" t="s">
        <v>208</v>
      </c>
      <c r="J7131" s="64">
        <v>2</v>
      </c>
    </row>
    <row r="7132" spans="1:10" x14ac:dyDescent="0.25">
      <c r="A7132" s="3" t="str">
        <f t="shared" si="111"/>
        <v>ZoneSouth Orange CountyAverage Event Day (5:00pm-6:00pm)3</v>
      </c>
      <c r="B7132" t="s">
        <v>30</v>
      </c>
      <c r="C7132" t="s">
        <v>49</v>
      </c>
      <c r="D7132" t="s">
        <v>167</v>
      </c>
      <c r="E7132" t="s">
        <v>176</v>
      </c>
      <c r="F7132" s="69" t="s">
        <v>208</v>
      </c>
      <c r="G7132" s="69" t="s">
        <v>208</v>
      </c>
      <c r="H7132" s="69" t="s">
        <v>208</v>
      </c>
      <c r="I7132" s="69" t="s">
        <v>208</v>
      </c>
      <c r="J7132" s="64">
        <v>2</v>
      </c>
    </row>
    <row r="7133" spans="1:10" x14ac:dyDescent="0.25">
      <c r="A7133" s="3" t="str">
        <f t="shared" si="111"/>
        <v>ZoneSouth Orange CountyAverage Event Day (5:00pm-6:00pm)4</v>
      </c>
      <c r="B7133" t="s">
        <v>30</v>
      </c>
      <c r="C7133" t="s">
        <v>49</v>
      </c>
      <c r="D7133" t="s">
        <v>167</v>
      </c>
      <c r="E7133" t="s">
        <v>177</v>
      </c>
      <c r="F7133" s="69" t="s">
        <v>208</v>
      </c>
      <c r="G7133" s="69" t="s">
        <v>208</v>
      </c>
      <c r="H7133" s="69" t="s">
        <v>208</v>
      </c>
      <c r="I7133" s="69" t="s">
        <v>208</v>
      </c>
      <c r="J7133" s="64">
        <v>2</v>
      </c>
    </row>
    <row r="7134" spans="1:10" x14ac:dyDescent="0.25">
      <c r="A7134" s="3" t="str">
        <f t="shared" si="111"/>
        <v>ZoneSouth Orange CountyAverage Event Day (5:00pm-6:00pm)5</v>
      </c>
      <c r="B7134" t="s">
        <v>30</v>
      </c>
      <c r="C7134" t="s">
        <v>49</v>
      </c>
      <c r="D7134" t="s">
        <v>167</v>
      </c>
      <c r="E7134" t="s">
        <v>178</v>
      </c>
      <c r="F7134" s="69" t="s">
        <v>208</v>
      </c>
      <c r="G7134" s="69" t="s">
        <v>208</v>
      </c>
      <c r="H7134" s="69" t="s">
        <v>208</v>
      </c>
      <c r="I7134" s="69" t="s">
        <v>208</v>
      </c>
      <c r="J7134" s="64">
        <v>2</v>
      </c>
    </row>
    <row r="7135" spans="1:10" x14ac:dyDescent="0.25">
      <c r="A7135" s="3" t="str">
        <f t="shared" si="111"/>
        <v>ZoneSouth Orange CountyAverage Event Day (5:00pm-6:00pm)6</v>
      </c>
      <c r="B7135" t="s">
        <v>30</v>
      </c>
      <c r="C7135" t="s">
        <v>49</v>
      </c>
      <c r="D7135" t="s">
        <v>167</v>
      </c>
      <c r="E7135" t="s">
        <v>179</v>
      </c>
      <c r="F7135" s="69" t="s">
        <v>208</v>
      </c>
      <c r="G7135" s="69" t="s">
        <v>208</v>
      </c>
      <c r="H7135" s="69" t="s">
        <v>208</v>
      </c>
      <c r="I7135" s="69" t="s">
        <v>208</v>
      </c>
      <c r="J7135" s="64">
        <v>2</v>
      </c>
    </row>
    <row r="7136" spans="1:10" x14ac:dyDescent="0.25">
      <c r="A7136" s="3" t="str">
        <f t="shared" si="111"/>
        <v>ZoneSouth Orange CountyAverage Event Day (5:00pm-6:00pm)7</v>
      </c>
      <c r="B7136" t="s">
        <v>30</v>
      </c>
      <c r="C7136" t="s">
        <v>49</v>
      </c>
      <c r="D7136" t="s">
        <v>167</v>
      </c>
      <c r="E7136" t="s">
        <v>180</v>
      </c>
      <c r="F7136" s="69" t="s">
        <v>208</v>
      </c>
      <c r="G7136" s="69" t="s">
        <v>208</v>
      </c>
      <c r="H7136" s="69" t="s">
        <v>208</v>
      </c>
      <c r="I7136" s="69" t="s">
        <v>208</v>
      </c>
      <c r="J7136" s="64">
        <v>2</v>
      </c>
    </row>
    <row r="7137" spans="1:10" x14ac:dyDescent="0.25">
      <c r="A7137" s="3" t="str">
        <f t="shared" si="111"/>
        <v>ZoneSouth Orange CountyAverage Event Day (5:00pm-6:00pm)8</v>
      </c>
      <c r="B7137" t="s">
        <v>30</v>
      </c>
      <c r="C7137" t="s">
        <v>49</v>
      </c>
      <c r="D7137" t="s">
        <v>167</v>
      </c>
      <c r="E7137" t="s">
        <v>181</v>
      </c>
      <c r="F7137" s="69" t="s">
        <v>208</v>
      </c>
      <c r="G7137" s="69" t="s">
        <v>208</v>
      </c>
      <c r="H7137" s="69" t="s">
        <v>208</v>
      </c>
      <c r="I7137" s="69" t="s">
        <v>208</v>
      </c>
      <c r="J7137" s="64">
        <v>2</v>
      </c>
    </row>
    <row r="7138" spans="1:10" x14ac:dyDescent="0.25">
      <c r="A7138" s="3" t="str">
        <f t="shared" si="111"/>
        <v>ZoneSouth Orange CountyAverage Event Day (5:00pm-6:00pm)9</v>
      </c>
      <c r="B7138" t="s">
        <v>30</v>
      </c>
      <c r="C7138" t="s">
        <v>49</v>
      </c>
      <c r="D7138" t="s">
        <v>167</v>
      </c>
      <c r="E7138" t="s">
        <v>182</v>
      </c>
      <c r="F7138" s="69" t="s">
        <v>208</v>
      </c>
      <c r="G7138" s="69" t="s">
        <v>208</v>
      </c>
      <c r="H7138" s="69" t="s">
        <v>208</v>
      </c>
      <c r="I7138" s="69" t="s">
        <v>208</v>
      </c>
      <c r="J7138" s="64">
        <v>2</v>
      </c>
    </row>
    <row r="7139" spans="1:10" x14ac:dyDescent="0.25">
      <c r="A7139" s="3" t="str">
        <f t="shared" si="111"/>
        <v>ZoneSouth Orange CountyAverage Event Day (5:00pm-6:00pm)10</v>
      </c>
      <c r="B7139" t="s">
        <v>30</v>
      </c>
      <c r="C7139" t="s">
        <v>49</v>
      </c>
      <c r="D7139" t="s">
        <v>167</v>
      </c>
      <c r="E7139" t="s">
        <v>183</v>
      </c>
      <c r="F7139" s="69" t="s">
        <v>208</v>
      </c>
      <c r="G7139" s="69" t="s">
        <v>208</v>
      </c>
      <c r="H7139" s="69" t="s">
        <v>208</v>
      </c>
      <c r="I7139" s="69" t="s">
        <v>208</v>
      </c>
      <c r="J7139" s="64">
        <v>2</v>
      </c>
    </row>
    <row r="7140" spans="1:10" x14ac:dyDescent="0.25">
      <c r="A7140" s="3" t="str">
        <f t="shared" si="111"/>
        <v>ZoneSouth Orange CountyAverage Event Day (5:00pm-6:00pm)11</v>
      </c>
      <c r="B7140" t="s">
        <v>30</v>
      </c>
      <c r="C7140" t="s">
        <v>49</v>
      </c>
      <c r="D7140" t="s">
        <v>167</v>
      </c>
      <c r="E7140" t="s">
        <v>184</v>
      </c>
      <c r="F7140" s="69" t="s">
        <v>208</v>
      </c>
      <c r="G7140" s="69" t="s">
        <v>208</v>
      </c>
      <c r="H7140" s="69" t="s">
        <v>208</v>
      </c>
      <c r="I7140" s="69" t="s">
        <v>208</v>
      </c>
      <c r="J7140" s="64">
        <v>2</v>
      </c>
    </row>
    <row r="7141" spans="1:10" x14ac:dyDescent="0.25">
      <c r="A7141" s="3" t="str">
        <f t="shared" si="111"/>
        <v>ZoneSouth Orange CountyAverage Event Day (5:00pm-6:00pm)12</v>
      </c>
      <c r="B7141" t="s">
        <v>30</v>
      </c>
      <c r="C7141" t="s">
        <v>49</v>
      </c>
      <c r="D7141" t="s">
        <v>167</v>
      </c>
      <c r="E7141" t="s">
        <v>185</v>
      </c>
      <c r="F7141" s="69" t="s">
        <v>208</v>
      </c>
      <c r="G7141" s="69" t="s">
        <v>208</v>
      </c>
      <c r="H7141" s="69" t="s">
        <v>208</v>
      </c>
      <c r="I7141" s="69" t="s">
        <v>208</v>
      </c>
      <c r="J7141" s="64">
        <v>2</v>
      </c>
    </row>
    <row r="7142" spans="1:10" x14ac:dyDescent="0.25">
      <c r="A7142" s="3" t="str">
        <f t="shared" si="111"/>
        <v>ZoneSouth Orange CountyAverage Event Day (5:00pm-6:00pm)13</v>
      </c>
      <c r="B7142" t="s">
        <v>30</v>
      </c>
      <c r="C7142" t="s">
        <v>49</v>
      </c>
      <c r="D7142" t="s">
        <v>167</v>
      </c>
      <c r="E7142" t="s">
        <v>186</v>
      </c>
      <c r="F7142" s="69" t="s">
        <v>208</v>
      </c>
      <c r="G7142" s="69" t="s">
        <v>208</v>
      </c>
      <c r="H7142" s="69" t="s">
        <v>208</v>
      </c>
      <c r="I7142" s="69" t="s">
        <v>208</v>
      </c>
      <c r="J7142" s="64">
        <v>2</v>
      </c>
    </row>
    <row r="7143" spans="1:10" x14ac:dyDescent="0.25">
      <c r="A7143" s="3" t="str">
        <f t="shared" si="111"/>
        <v>ZoneSouth Orange CountyAverage Event Day (5:00pm-6:00pm)14</v>
      </c>
      <c r="B7143" t="s">
        <v>30</v>
      </c>
      <c r="C7143" t="s">
        <v>49</v>
      </c>
      <c r="D7143" t="s">
        <v>167</v>
      </c>
      <c r="E7143" t="s">
        <v>187</v>
      </c>
      <c r="F7143" s="69" t="s">
        <v>208</v>
      </c>
      <c r="G7143" s="69" t="s">
        <v>208</v>
      </c>
      <c r="H7143" s="69" t="s">
        <v>208</v>
      </c>
      <c r="I7143" s="69" t="s">
        <v>208</v>
      </c>
      <c r="J7143" s="64">
        <v>2</v>
      </c>
    </row>
    <row r="7144" spans="1:10" x14ac:dyDescent="0.25">
      <c r="A7144" s="3" t="str">
        <f t="shared" si="111"/>
        <v>ZoneSouth Orange CountyAverage Event Day (5:00pm-6:00pm)15</v>
      </c>
      <c r="B7144" t="s">
        <v>30</v>
      </c>
      <c r="C7144" t="s">
        <v>49</v>
      </c>
      <c r="D7144" t="s">
        <v>167</v>
      </c>
      <c r="E7144" t="s">
        <v>188</v>
      </c>
      <c r="F7144" s="69" t="s">
        <v>208</v>
      </c>
      <c r="G7144" s="69" t="s">
        <v>208</v>
      </c>
      <c r="H7144" s="69" t="s">
        <v>208</v>
      </c>
      <c r="I7144" s="69" t="s">
        <v>208</v>
      </c>
      <c r="J7144" s="64">
        <v>2</v>
      </c>
    </row>
    <row r="7145" spans="1:10" x14ac:dyDescent="0.25">
      <c r="A7145" s="3" t="str">
        <f t="shared" si="111"/>
        <v>ZoneSouth Orange CountyAverage Event Day (5:00pm-6:00pm)16</v>
      </c>
      <c r="B7145" t="s">
        <v>30</v>
      </c>
      <c r="C7145" t="s">
        <v>49</v>
      </c>
      <c r="D7145" t="s">
        <v>167</v>
      </c>
      <c r="E7145" t="s">
        <v>189</v>
      </c>
      <c r="F7145" s="69" t="s">
        <v>208</v>
      </c>
      <c r="G7145" s="69" t="s">
        <v>208</v>
      </c>
      <c r="H7145" s="69" t="s">
        <v>208</v>
      </c>
      <c r="I7145" s="69" t="s">
        <v>208</v>
      </c>
      <c r="J7145" s="64">
        <v>2</v>
      </c>
    </row>
    <row r="7146" spans="1:10" x14ac:dyDescent="0.25">
      <c r="A7146" s="3" t="str">
        <f t="shared" si="111"/>
        <v>ZoneSouth Orange CountyAverage Event Day (5:00pm-6:00pm)17</v>
      </c>
      <c r="B7146" t="s">
        <v>30</v>
      </c>
      <c r="C7146" t="s">
        <v>49</v>
      </c>
      <c r="D7146" t="s">
        <v>167</v>
      </c>
      <c r="E7146" t="s">
        <v>190</v>
      </c>
      <c r="F7146" s="69" t="s">
        <v>208</v>
      </c>
      <c r="G7146" s="69" t="s">
        <v>208</v>
      </c>
      <c r="H7146" s="69" t="s">
        <v>208</v>
      </c>
      <c r="I7146" s="69" t="s">
        <v>208</v>
      </c>
      <c r="J7146" s="64">
        <v>2</v>
      </c>
    </row>
    <row r="7147" spans="1:10" x14ac:dyDescent="0.25">
      <c r="A7147" s="3" t="str">
        <f t="shared" si="111"/>
        <v>ZoneSouth Orange CountyAverage Event Day (5:00pm-6:00pm)18</v>
      </c>
      <c r="B7147" t="s">
        <v>30</v>
      </c>
      <c r="C7147" t="s">
        <v>49</v>
      </c>
      <c r="D7147" t="s">
        <v>167</v>
      </c>
      <c r="E7147" t="s">
        <v>191</v>
      </c>
      <c r="F7147" s="69" t="s">
        <v>208</v>
      </c>
      <c r="G7147" s="69" t="s">
        <v>208</v>
      </c>
      <c r="H7147" s="69" t="s">
        <v>208</v>
      </c>
      <c r="I7147" s="69" t="s">
        <v>208</v>
      </c>
      <c r="J7147" s="64">
        <v>2</v>
      </c>
    </row>
    <row r="7148" spans="1:10" x14ac:dyDescent="0.25">
      <c r="A7148" s="3" t="str">
        <f t="shared" si="111"/>
        <v>ZoneSouth Orange CountyAverage Event Day (5:00pm-6:00pm)19</v>
      </c>
      <c r="B7148" t="s">
        <v>30</v>
      </c>
      <c r="C7148" t="s">
        <v>49</v>
      </c>
      <c r="D7148" t="s">
        <v>167</v>
      </c>
      <c r="E7148" t="s">
        <v>192</v>
      </c>
      <c r="F7148" s="69" t="s">
        <v>208</v>
      </c>
      <c r="G7148" s="69" t="s">
        <v>208</v>
      </c>
      <c r="H7148" s="69" t="s">
        <v>208</v>
      </c>
      <c r="I7148" s="69" t="s">
        <v>208</v>
      </c>
      <c r="J7148" s="64">
        <v>2</v>
      </c>
    </row>
    <row r="7149" spans="1:10" x14ac:dyDescent="0.25">
      <c r="A7149" s="3" t="str">
        <f t="shared" si="111"/>
        <v>ZoneSouth Orange CountyAverage Event Day (5:00pm-6:00pm)20</v>
      </c>
      <c r="B7149" t="s">
        <v>30</v>
      </c>
      <c r="C7149" t="s">
        <v>49</v>
      </c>
      <c r="D7149" t="s">
        <v>167</v>
      </c>
      <c r="E7149" t="s">
        <v>193</v>
      </c>
      <c r="F7149" s="69" t="s">
        <v>208</v>
      </c>
      <c r="G7149" s="69" t="s">
        <v>208</v>
      </c>
      <c r="H7149" s="69" t="s">
        <v>208</v>
      </c>
      <c r="I7149" s="69" t="s">
        <v>208</v>
      </c>
      <c r="J7149" s="64">
        <v>2</v>
      </c>
    </row>
    <row r="7150" spans="1:10" x14ac:dyDescent="0.25">
      <c r="A7150" s="3" t="str">
        <f t="shared" si="111"/>
        <v>ZoneSouth Orange CountyAverage Event Day (5:00pm-6:00pm)21</v>
      </c>
      <c r="B7150" t="s">
        <v>30</v>
      </c>
      <c r="C7150" t="s">
        <v>49</v>
      </c>
      <c r="D7150" t="s">
        <v>167</v>
      </c>
      <c r="E7150" t="s">
        <v>194</v>
      </c>
      <c r="F7150" s="69" t="s">
        <v>208</v>
      </c>
      <c r="G7150" s="69" t="s">
        <v>208</v>
      </c>
      <c r="H7150" s="69" t="s">
        <v>208</v>
      </c>
      <c r="I7150" s="69" t="s">
        <v>208</v>
      </c>
      <c r="J7150" s="64">
        <v>2</v>
      </c>
    </row>
    <row r="7151" spans="1:10" x14ac:dyDescent="0.25">
      <c r="A7151" s="3" t="str">
        <f t="shared" si="111"/>
        <v>ZoneSouth Orange CountyAverage Event Day (5:00pm-6:00pm)22</v>
      </c>
      <c r="B7151" t="s">
        <v>30</v>
      </c>
      <c r="C7151" t="s">
        <v>49</v>
      </c>
      <c r="D7151" t="s">
        <v>167</v>
      </c>
      <c r="E7151" t="s">
        <v>195</v>
      </c>
      <c r="F7151" s="69" t="s">
        <v>208</v>
      </c>
      <c r="G7151" s="69" t="s">
        <v>208</v>
      </c>
      <c r="H7151" s="69" t="s">
        <v>208</v>
      </c>
      <c r="I7151" s="69" t="s">
        <v>208</v>
      </c>
      <c r="J7151" s="64">
        <v>2</v>
      </c>
    </row>
    <row r="7152" spans="1:10" x14ac:dyDescent="0.25">
      <c r="A7152" s="3" t="str">
        <f t="shared" si="111"/>
        <v>ZoneSouth Orange CountyAverage Event Day (5:00pm-6:00pm)23</v>
      </c>
      <c r="B7152" t="s">
        <v>30</v>
      </c>
      <c r="C7152" t="s">
        <v>49</v>
      </c>
      <c r="D7152" t="s">
        <v>167</v>
      </c>
      <c r="E7152" t="s">
        <v>196</v>
      </c>
      <c r="F7152" s="69" t="s">
        <v>208</v>
      </c>
      <c r="G7152" s="69" t="s">
        <v>208</v>
      </c>
      <c r="H7152" s="69" t="s">
        <v>208</v>
      </c>
      <c r="I7152" s="69" t="s">
        <v>208</v>
      </c>
      <c r="J7152" s="64">
        <v>2</v>
      </c>
    </row>
    <row r="7153" spans="1:10" x14ac:dyDescent="0.25">
      <c r="A7153" s="3" t="str">
        <f t="shared" si="111"/>
        <v>ZoneSouth Orange CountyAverage Event Day (5:00pm-6:00pm)24</v>
      </c>
      <c r="B7153" t="s">
        <v>30</v>
      </c>
      <c r="C7153" t="s">
        <v>49</v>
      </c>
      <c r="D7153" t="s">
        <v>167</v>
      </c>
      <c r="E7153" t="s">
        <v>197</v>
      </c>
      <c r="F7153" s="69" t="s">
        <v>208</v>
      </c>
      <c r="G7153" s="69" t="s">
        <v>208</v>
      </c>
      <c r="H7153" s="69" t="s">
        <v>208</v>
      </c>
      <c r="I7153" s="69" t="s">
        <v>208</v>
      </c>
      <c r="J7153" s="64">
        <v>2</v>
      </c>
    </row>
    <row r="7154" spans="1:10" x14ac:dyDescent="0.25">
      <c r="A7154" s="3" t="str">
        <f t="shared" si="111"/>
        <v>ZoneSouth of Lugo6/17/2021 (5:00pm-6:00pm)1</v>
      </c>
      <c r="B7154" t="s">
        <v>30</v>
      </c>
      <c r="C7154" t="s">
        <v>50</v>
      </c>
      <c r="D7154" t="s">
        <v>170</v>
      </c>
      <c r="E7154" t="s">
        <v>174</v>
      </c>
      <c r="F7154" s="69">
        <v>10.219897270202637</v>
      </c>
      <c r="G7154" s="69">
        <v>10.362886428833008</v>
      </c>
      <c r="H7154" s="69">
        <v>0.39613732695579529</v>
      </c>
      <c r="I7154" s="69">
        <v>72.436981201171875</v>
      </c>
      <c r="J7154" s="64">
        <v>0</v>
      </c>
    </row>
    <row r="7155" spans="1:10" x14ac:dyDescent="0.25">
      <c r="A7155" s="3" t="str">
        <f t="shared" si="111"/>
        <v>ZoneSouth of Lugo6/17/2021 (5:00pm-6:00pm)2</v>
      </c>
      <c r="B7155" t="s">
        <v>30</v>
      </c>
      <c r="C7155" t="s">
        <v>50</v>
      </c>
      <c r="D7155" t="s">
        <v>170</v>
      </c>
      <c r="E7155" t="s">
        <v>175</v>
      </c>
      <c r="F7155" s="69">
        <v>9.7310953140258789</v>
      </c>
      <c r="G7155" s="69">
        <v>10.048710823059082</v>
      </c>
      <c r="H7155" s="69">
        <v>0.22228643298149109</v>
      </c>
      <c r="I7155" s="69">
        <v>71.370201110839844</v>
      </c>
      <c r="J7155" s="64">
        <v>0</v>
      </c>
    </row>
    <row r="7156" spans="1:10" x14ac:dyDescent="0.25">
      <c r="A7156" s="3" t="str">
        <f t="shared" si="111"/>
        <v>ZoneSouth of Lugo6/17/2021 (5:00pm-6:00pm)3</v>
      </c>
      <c r="B7156" t="s">
        <v>30</v>
      </c>
      <c r="C7156" t="s">
        <v>50</v>
      </c>
      <c r="D7156" t="s">
        <v>170</v>
      </c>
      <c r="E7156" t="s">
        <v>176</v>
      </c>
      <c r="F7156" s="69">
        <v>9.6975288391113281</v>
      </c>
      <c r="G7156" s="69">
        <v>9.7878141403198242</v>
      </c>
      <c r="H7156" s="69">
        <v>0.25204896926879883</v>
      </c>
      <c r="I7156" s="69">
        <v>70.423660278320313</v>
      </c>
      <c r="J7156" s="64">
        <v>0</v>
      </c>
    </row>
    <row r="7157" spans="1:10" x14ac:dyDescent="0.25">
      <c r="A7157" s="3" t="str">
        <f t="shared" si="111"/>
        <v>ZoneSouth of Lugo6/17/2021 (5:00pm-6:00pm)4</v>
      </c>
      <c r="B7157" t="s">
        <v>30</v>
      </c>
      <c r="C7157" t="s">
        <v>50</v>
      </c>
      <c r="D7157" t="s">
        <v>170</v>
      </c>
      <c r="E7157" t="s">
        <v>177</v>
      </c>
      <c r="F7157" s="69">
        <v>9.6049833297729492</v>
      </c>
      <c r="G7157" s="69">
        <v>9.7099065780639648</v>
      </c>
      <c r="H7157" s="69">
        <v>0.26054316759109497</v>
      </c>
      <c r="I7157" s="69">
        <v>69.535919189453125</v>
      </c>
      <c r="J7157" s="64">
        <v>0</v>
      </c>
    </row>
    <row r="7158" spans="1:10" x14ac:dyDescent="0.25">
      <c r="A7158" s="3" t="str">
        <f t="shared" si="111"/>
        <v>ZoneSouth of Lugo6/17/2021 (5:00pm-6:00pm)5</v>
      </c>
      <c r="B7158" t="s">
        <v>30</v>
      </c>
      <c r="C7158" t="s">
        <v>50</v>
      </c>
      <c r="D7158" t="s">
        <v>170</v>
      </c>
      <c r="E7158" t="s">
        <v>178</v>
      </c>
      <c r="F7158" s="69">
        <v>10.486139297485352</v>
      </c>
      <c r="G7158" s="69">
        <v>10.35352897644043</v>
      </c>
      <c r="H7158" s="69">
        <v>0.38004294037818909</v>
      </c>
      <c r="I7158" s="69">
        <v>68.993301391601563</v>
      </c>
      <c r="J7158" s="64">
        <v>0</v>
      </c>
    </row>
    <row r="7159" spans="1:10" x14ac:dyDescent="0.25">
      <c r="A7159" s="3" t="str">
        <f t="shared" si="111"/>
        <v>ZoneSouth of Lugo6/17/2021 (5:00pm-6:00pm)6</v>
      </c>
      <c r="B7159" t="s">
        <v>30</v>
      </c>
      <c r="C7159" t="s">
        <v>50</v>
      </c>
      <c r="D7159" t="s">
        <v>170</v>
      </c>
      <c r="E7159" t="s">
        <v>179</v>
      </c>
      <c r="F7159" s="69">
        <v>11.521575927734375</v>
      </c>
      <c r="G7159" s="69">
        <v>11.877452850341797</v>
      </c>
      <c r="H7159" s="69">
        <v>0.51025205850601196</v>
      </c>
      <c r="I7159" s="69">
        <v>68.518043518066406</v>
      </c>
      <c r="J7159" s="64">
        <v>0</v>
      </c>
    </row>
    <row r="7160" spans="1:10" x14ac:dyDescent="0.25">
      <c r="A7160" s="3" t="str">
        <f t="shared" si="111"/>
        <v>ZoneSouth of Lugo6/17/2021 (5:00pm-6:00pm)7</v>
      </c>
      <c r="B7160" t="s">
        <v>30</v>
      </c>
      <c r="C7160" t="s">
        <v>50</v>
      </c>
      <c r="D7160" t="s">
        <v>170</v>
      </c>
      <c r="E7160" t="s">
        <v>180</v>
      </c>
      <c r="F7160" s="69">
        <v>15.146193504333496</v>
      </c>
      <c r="G7160" s="69">
        <v>15.790070533752441</v>
      </c>
      <c r="H7160" s="69">
        <v>0.53005862236022949</v>
      </c>
      <c r="I7160" s="69">
        <v>68.295196533203125</v>
      </c>
      <c r="J7160" s="64">
        <v>0</v>
      </c>
    </row>
    <row r="7161" spans="1:10" x14ac:dyDescent="0.25">
      <c r="A7161" s="3" t="str">
        <f t="shared" si="111"/>
        <v>ZoneSouth of Lugo6/17/2021 (5:00pm-6:00pm)8</v>
      </c>
      <c r="B7161" t="s">
        <v>30</v>
      </c>
      <c r="C7161" t="s">
        <v>50</v>
      </c>
      <c r="D7161" t="s">
        <v>170</v>
      </c>
      <c r="E7161" t="s">
        <v>181</v>
      </c>
      <c r="F7161" s="69">
        <v>18.549409866333008</v>
      </c>
      <c r="G7161" s="69">
        <v>19.513957977294922</v>
      </c>
      <c r="H7161" s="69">
        <v>0.56919682025909424</v>
      </c>
      <c r="I7161" s="69">
        <v>69.107475280761719</v>
      </c>
      <c r="J7161" s="64">
        <v>0</v>
      </c>
    </row>
    <row r="7162" spans="1:10" x14ac:dyDescent="0.25">
      <c r="A7162" s="3" t="str">
        <f t="shared" si="111"/>
        <v>ZoneSouth of Lugo6/17/2021 (5:00pm-6:00pm)9</v>
      </c>
      <c r="B7162" t="s">
        <v>30</v>
      </c>
      <c r="C7162" t="s">
        <v>50</v>
      </c>
      <c r="D7162" t="s">
        <v>170</v>
      </c>
      <c r="E7162" t="s">
        <v>182</v>
      </c>
      <c r="F7162" s="69">
        <v>21.764301300048828</v>
      </c>
      <c r="G7162" s="69">
        <v>22.844549179077148</v>
      </c>
      <c r="H7162" s="69">
        <v>0.68545520305633545</v>
      </c>
      <c r="I7162" s="69">
        <v>72.353385925292969</v>
      </c>
      <c r="J7162" s="64">
        <v>0</v>
      </c>
    </row>
    <row r="7163" spans="1:10" x14ac:dyDescent="0.25">
      <c r="A7163" s="3" t="str">
        <f t="shared" si="111"/>
        <v>ZoneSouth of Lugo6/17/2021 (5:00pm-6:00pm)10</v>
      </c>
      <c r="B7163" t="s">
        <v>30</v>
      </c>
      <c r="C7163" t="s">
        <v>50</v>
      </c>
      <c r="D7163" t="s">
        <v>170</v>
      </c>
      <c r="E7163" t="s">
        <v>183</v>
      </c>
      <c r="F7163" s="69">
        <v>22.207353591918945</v>
      </c>
      <c r="G7163" s="69">
        <v>23.765529632568359</v>
      </c>
      <c r="H7163" s="69">
        <v>0.7422177791595459</v>
      </c>
      <c r="I7163" s="69">
        <v>75.741569519042969</v>
      </c>
      <c r="J7163" s="64">
        <v>0</v>
      </c>
    </row>
    <row r="7164" spans="1:10" x14ac:dyDescent="0.25">
      <c r="A7164" s="3" t="str">
        <f t="shared" si="111"/>
        <v>ZoneSouth of Lugo6/17/2021 (5:00pm-6:00pm)11</v>
      </c>
      <c r="B7164" t="s">
        <v>30</v>
      </c>
      <c r="C7164" t="s">
        <v>50</v>
      </c>
      <c r="D7164" t="s">
        <v>170</v>
      </c>
      <c r="E7164" t="s">
        <v>184</v>
      </c>
      <c r="F7164" s="69">
        <v>22.800662994384766</v>
      </c>
      <c r="G7164" s="69">
        <v>24.516780853271484</v>
      </c>
      <c r="H7164" s="69">
        <v>0.77679771184921265</v>
      </c>
      <c r="I7164" s="69">
        <v>78.315963745117188</v>
      </c>
      <c r="J7164" s="64">
        <v>0</v>
      </c>
    </row>
    <row r="7165" spans="1:10" x14ac:dyDescent="0.25">
      <c r="A7165" s="3" t="str">
        <f t="shared" si="111"/>
        <v>ZoneSouth of Lugo6/17/2021 (5:00pm-6:00pm)12</v>
      </c>
      <c r="B7165" t="s">
        <v>30</v>
      </c>
      <c r="C7165" t="s">
        <v>50</v>
      </c>
      <c r="D7165" t="s">
        <v>170</v>
      </c>
      <c r="E7165" t="s">
        <v>185</v>
      </c>
      <c r="F7165" s="69">
        <v>23.611993789672852</v>
      </c>
      <c r="G7165" s="69">
        <v>25.355405807495117</v>
      </c>
      <c r="H7165" s="69">
        <v>0.83979815244674683</v>
      </c>
      <c r="I7165" s="69">
        <v>83.284004211425781</v>
      </c>
      <c r="J7165" s="64">
        <v>0</v>
      </c>
    </row>
    <row r="7166" spans="1:10" x14ac:dyDescent="0.25">
      <c r="A7166" s="3" t="str">
        <f t="shared" si="111"/>
        <v>ZoneSouth of Lugo6/17/2021 (5:00pm-6:00pm)13</v>
      </c>
      <c r="B7166" t="s">
        <v>30</v>
      </c>
      <c r="C7166" t="s">
        <v>50</v>
      </c>
      <c r="D7166" t="s">
        <v>170</v>
      </c>
      <c r="E7166" t="s">
        <v>186</v>
      </c>
      <c r="F7166" s="69">
        <v>23.776895523071289</v>
      </c>
      <c r="G7166" s="69">
        <v>25.670524597167969</v>
      </c>
      <c r="H7166" s="69">
        <v>0.7354356050491333</v>
      </c>
      <c r="I7166" s="69">
        <v>87.324874877929688</v>
      </c>
      <c r="J7166" s="64">
        <v>0</v>
      </c>
    </row>
    <row r="7167" spans="1:10" x14ac:dyDescent="0.25">
      <c r="A7167" s="3" t="str">
        <f t="shared" si="111"/>
        <v>ZoneSouth of Lugo6/17/2021 (5:00pm-6:00pm)14</v>
      </c>
      <c r="B7167" t="s">
        <v>30</v>
      </c>
      <c r="C7167" t="s">
        <v>50</v>
      </c>
      <c r="D7167" t="s">
        <v>170</v>
      </c>
      <c r="E7167" t="s">
        <v>187</v>
      </c>
      <c r="F7167" s="69">
        <v>23.608680725097656</v>
      </c>
      <c r="G7167" s="69">
        <v>25.467426300048828</v>
      </c>
      <c r="H7167" s="69">
        <v>0.68916726112365723</v>
      </c>
      <c r="I7167" s="69">
        <v>89.014533996582031</v>
      </c>
      <c r="J7167" s="64">
        <v>0</v>
      </c>
    </row>
    <row r="7168" spans="1:10" x14ac:dyDescent="0.25">
      <c r="A7168" s="3" t="str">
        <f t="shared" si="111"/>
        <v>ZoneSouth of Lugo6/17/2021 (5:00pm-6:00pm)15</v>
      </c>
      <c r="B7168" t="s">
        <v>30</v>
      </c>
      <c r="C7168" t="s">
        <v>50</v>
      </c>
      <c r="D7168" t="s">
        <v>170</v>
      </c>
      <c r="E7168" t="s">
        <v>188</v>
      </c>
      <c r="F7168" s="69">
        <v>23.313749313354492</v>
      </c>
      <c r="G7168" s="69">
        <v>24.099533081054688</v>
      </c>
      <c r="H7168" s="69">
        <v>0.49781739711761475</v>
      </c>
      <c r="I7168" s="69">
        <v>90.193702697753906</v>
      </c>
      <c r="J7168" s="64">
        <v>0</v>
      </c>
    </row>
    <row r="7169" spans="1:10" x14ac:dyDescent="0.25">
      <c r="A7169" s="3" t="str">
        <f t="shared" si="111"/>
        <v>ZoneSouth of Lugo6/17/2021 (5:00pm-6:00pm)16</v>
      </c>
      <c r="B7169" t="s">
        <v>30</v>
      </c>
      <c r="C7169" t="s">
        <v>50</v>
      </c>
      <c r="D7169" t="s">
        <v>170</v>
      </c>
      <c r="E7169" t="s">
        <v>189</v>
      </c>
      <c r="F7169" s="69">
        <v>22.3153076171875</v>
      </c>
      <c r="G7169" s="69">
        <v>21.529523849487305</v>
      </c>
      <c r="H7169" s="69">
        <v>0.49781739711761475</v>
      </c>
      <c r="I7169" s="69">
        <v>90.492378234863281</v>
      </c>
      <c r="J7169" s="64">
        <v>0</v>
      </c>
    </row>
    <row r="7170" spans="1:10" x14ac:dyDescent="0.25">
      <c r="A7170" s="3" t="str">
        <f t="shared" si="111"/>
        <v>ZoneSouth of Lugo6/17/2021 (5:00pm-6:00pm)17</v>
      </c>
      <c r="B7170" t="s">
        <v>30</v>
      </c>
      <c r="C7170" t="s">
        <v>50</v>
      </c>
      <c r="D7170" t="s">
        <v>170</v>
      </c>
      <c r="E7170" t="s">
        <v>190</v>
      </c>
      <c r="F7170" s="69">
        <v>17.360700607299805</v>
      </c>
      <c r="G7170" s="69">
        <v>18.093906402587891</v>
      </c>
      <c r="H7170" s="69">
        <v>0.65335351228713989</v>
      </c>
      <c r="I7170" s="69">
        <v>90.225181579589844</v>
      </c>
      <c r="J7170" s="64">
        <v>0</v>
      </c>
    </row>
    <row r="7171" spans="1:10" x14ac:dyDescent="0.25">
      <c r="A7171" s="3" t="str">
        <f t="shared" ref="A7171:A7234" si="112">B7171&amp;C7171&amp;D7171&amp;E7171</f>
        <v>ZoneSouth of Lugo6/17/2021 (5:00pm-6:00pm)18</v>
      </c>
      <c r="B7171" t="s">
        <v>30</v>
      </c>
      <c r="C7171" t="s">
        <v>50</v>
      </c>
      <c r="D7171" t="s">
        <v>170</v>
      </c>
      <c r="E7171" t="s">
        <v>191</v>
      </c>
      <c r="F7171" s="69">
        <v>14.563656806945801</v>
      </c>
      <c r="G7171" s="69">
        <v>14.147492408752441</v>
      </c>
      <c r="H7171" s="69">
        <v>0.62440508604049683</v>
      </c>
      <c r="I7171" s="69">
        <v>88.333641052246094</v>
      </c>
      <c r="J7171" s="64">
        <v>0</v>
      </c>
    </row>
    <row r="7172" spans="1:10" x14ac:dyDescent="0.25">
      <c r="A7172" s="3" t="str">
        <f t="shared" si="112"/>
        <v>ZoneSouth of Lugo6/17/2021 (5:00pm-6:00pm)19</v>
      </c>
      <c r="B7172" t="s">
        <v>30</v>
      </c>
      <c r="C7172" t="s">
        <v>50</v>
      </c>
      <c r="D7172" t="s">
        <v>170</v>
      </c>
      <c r="E7172" t="s">
        <v>192</v>
      </c>
      <c r="F7172" s="69">
        <v>13.953141212463379</v>
      </c>
      <c r="G7172" s="69">
        <v>14.680590629577637</v>
      </c>
      <c r="H7172" s="69">
        <v>0.57210606336593628</v>
      </c>
      <c r="I7172" s="69">
        <v>86.325187683105469</v>
      </c>
      <c r="J7172" s="64">
        <v>0</v>
      </c>
    </row>
    <row r="7173" spans="1:10" x14ac:dyDescent="0.25">
      <c r="A7173" s="3" t="str">
        <f t="shared" si="112"/>
        <v>ZoneSouth of Lugo6/17/2021 (5:00pm-6:00pm)20</v>
      </c>
      <c r="B7173" t="s">
        <v>30</v>
      </c>
      <c r="C7173" t="s">
        <v>50</v>
      </c>
      <c r="D7173" t="s">
        <v>170</v>
      </c>
      <c r="E7173" t="s">
        <v>193</v>
      </c>
      <c r="F7173" s="69">
        <v>13.774072647094727</v>
      </c>
      <c r="G7173" s="69">
        <v>14.23823070526123</v>
      </c>
      <c r="H7173" s="69">
        <v>0.55844879150390625</v>
      </c>
      <c r="I7173" s="69">
        <v>83.259635925292969</v>
      </c>
      <c r="J7173" s="64">
        <v>0</v>
      </c>
    </row>
    <row r="7174" spans="1:10" x14ac:dyDescent="0.25">
      <c r="A7174" s="3" t="str">
        <f t="shared" si="112"/>
        <v>ZoneSouth of Lugo6/17/2021 (5:00pm-6:00pm)21</v>
      </c>
      <c r="B7174" t="s">
        <v>30</v>
      </c>
      <c r="C7174" t="s">
        <v>50</v>
      </c>
      <c r="D7174" t="s">
        <v>170</v>
      </c>
      <c r="E7174" t="s">
        <v>194</v>
      </c>
      <c r="F7174" s="69">
        <v>13.297891616821289</v>
      </c>
      <c r="G7174" s="69">
        <v>13.859289169311523</v>
      </c>
      <c r="H7174" s="69">
        <v>0.58974188566207886</v>
      </c>
      <c r="I7174" s="69">
        <v>79.310142517089844</v>
      </c>
      <c r="J7174" s="64">
        <v>0</v>
      </c>
    </row>
    <row r="7175" spans="1:10" x14ac:dyDescent="0.25">
      <c r="A7175" s="3" t="str">
        <f t="shared" si="112"/>
        <v>ZoneSouth of Lugo6/17/2021 (5:00pm-6:00pm)22</v>
      </c>
      <c r="B7175" t="s">
        <v>30</v>
      </c>
      <c r="C7175" t="s">
        <v>50</v>
      </c>
      <c r="D7175" t="s">
        <v>170</v>
      </c>
      <c r="E7175" t="s">
        <v>195</v>
      </c>
      <c r="F7175" s="69">
        <v>12.0157470703125</v>
      </c>
      <c r="G7175" s="69">
        <v>12.423004150390625</v>
      </c>
      <c r="H7175" s="69">
        <v>0.54596859216690063</v>
      </c>
      <c r="I7175" s="69">
        <v>75.933975219726563</v>
      </c>
      <c r="J7175" s="64">
        <v>0</v>
      </c>
    </row>
    <row r="7176" spans="1:10" x14ac:dyDescent="0.25">
      <c r="A7176" s="3" t="str">
        <f t="shared" si="112"/>
        <v>ZoneSouth of Lugo6/17/2021 (5:00pm-6:00pm)23</v>
      </c>
      <c r="B7176" t="s">
        <v>30</v>
      </c>
      <c r="C7176" t="s">
        <v>50</v>
      </c>
      <c r="D7176" t="s">
        <v>170</v>
      </c>
      <c r="E7176" t="s">
        <v>196</v>
      </c>
      <c r="F7176" s="69">
        <v>11.064751625061035</v>
      </c>
      <c r="G7176" s="69">
        <v>11.366287231445313</v>
      </c>
      <c r="H7176" s="69">
        <v>0.37851101160049438</v>
      </c>
      <c r="I7176" s="69">
        <v>74.298049926757813</v>
      </c>
      <c r="J7176" s="64">
        <v>0</v>
      </c>
    </row>
    <row r="7177" spans="1:10" x14ac:dyDescent="0.25">
      <c r="A7177" s="3" t="str">
        <f t="shared" si="112"/>
        <v>ZoneSouth of Lugo6/17/2021 (5:00pm-6:00pm)24</v>
      </c>
      <c r="B7177" t="s">
        <v>30</v>
      </c>
      <c r="C7177" t="s">
        <v>50</v>
      </c>
      <c r="D7177" t="s">
        <v>170</v>
      </c>
      <c r="E7177" t="s">
        <v>197</v>
      </c>
      <c r="F7177" s="69">
        <v>10.424314498901367</v>
      </c>
      <c r="G7177" s="69">
        <v>10.402820587158203</v>
      </c>
      <c r="H7177" s="69">
        <v>0.44734758138656616</v>
      </c>
      <c r="I7177" s="69">
        <v>72.140594482421875</v>
      </c>
      <c r="J7177" s="64">
        <v>0</v>
      </c>
    </row>
    <row r="7178" spans="1:10" x14ac:dyDescent="0.25">
      <c r="A7178" s="3" t="str">
        <f t="shared" si="112"/>
        <v>ZoneSouth of Lugo7/9/2021 (5:50pm-8:55pm)1</v>
      </c>
      <c r="B7178" t="s">
        <v>30</v>
      </c>
      <c r="C7178" t="s">
        <v>50</v>
      </c>
      <c r="D7178" t="s">
        <v>171</v>
      </c>
      <c r="E7178" t="s">
        <v>174</v>
      </c>
      <c r="F7178" s="69">
        <v>10.306716918945313</v>
      </c>
      <c r="G7178" s="69">
        <v>10.23076057434082</v>
      </c>
      <c r="H7178" s="69">
        <v>0.14254242181777954</v>
      </c>
      <c r="I7178" s="69">
        <v>73.464859008789063</v>
      </c>
      <c r="J7178" s="64">
        <v>0</v>
      </c>
    </row>
    <row r="7179" spans="1:10" x14ac:dyDescent="0.25">
      <c r="A7179" s="3" t="str">
        <f t="shared" si="112"/>
        <v>ZoneSouth of Lugo7/9/2021 (5:50pm-8:55pm)2</v>
      </c>
      <c r="B7179" t="s">
        <v>30</v>
      </c>
      <c r="C7179" t="s">
        <v>50</v>
      </c>
      <c r="D7179" t="s">
        <v>171</v>
      </c>
      <c r="E7179" t="s">
        <v>175</v>
      </c>
      <c r="F7179" s="69">
        <v>10.003129005432129</v>
      </c>
      <c r="G7179" s="69">
        <v>9.8811016082763672</v>
      </c>
      <c r="H7179" s="69">
        <v>0.14172753691673279</v>
      </c>
      <c r="I7179" s="69">
        <v>72.740615844726563</v>
      </c>
      <c r="J7179" s="64">
        <v>0</v>
      </c>
    </row>
    <row r="7180" spans="1:10" x14ac:dyDescent="0.25">
      <c r="A7180" s="3" t="str">
        <f t="shared" si="112"/>
        <v>ZoneSouth of Lugo7/9/2021 (5:50pm-8:55pm)3</v>
      </c>
      <c r="B7180" t="s">
        <v>30</v>
      </c>
      <c r="C7180" t="s">
        <v>50</v>
      </c>
      <c r="D7180" t="s">
        <v>171</v>
      </c>
      <c r="E7180" t="s">
        <v>176</v>
      </c>
      <c r="F7180" s="69">
        <v>9.8442249298095703</v>
      </c>
      <c r="G7180" s="69">
        <v>9.7457523345947266</v>
      </c>
      <c r="H7180" s="69">
        <v>0.1367921382188797</v>
      </c>
      <c r="I7180" s="69">
        <v>71.903640747070313</v>
      </c>
      <c r="J7180" s="64">
        <v>0</v>
      </c>
    </row>
    <row r="7181" spans="1:10" x14ac:dyDescent="0.25">
      <c r="A7181" s="3" t="str">
        <f t="shared" si="112"/>
        <v>ZoneSouth of Lugo7/9/2021 (5:50pm-8:55pm)4</v>
      </c>
      <c r="B7181" t="s">
        <v>30</v>
      </c>
      <c r="C7181" t="s">
        <v>50</v>
      </c>
      <c r="D7181" t="s">
        <v>171</v>
      </c>
      <c r="E7181" t="s">
        <v>177</v>
      </c>
      <c r="F7181" s="69">
        <v>9.939976692199707</v>
      </c>
      <c r="G7181" s="69">
        <v>9.6869783401489258</v>
      </c>
      <c r="H7181" s="69">
        <v>0.18945178389549255</v>
      </c>
      <c r="I7181" s="69">
        <v>71.557792663574219</v>
      </c>
      <c r="J7181" s="64">
        <v>0</v>
      </c>
    </row>
    <row r="7182" spans="1:10" x14ac:dyDescent="0.25">
      <c r="A7182" s="3" t="str">
        <f t="shared" si="112"/>
        <v>ZoneSouth of Lugo7/9/2021 (5:50pm-8:55pm)5</v>
      </c>
      <c r="B7182" t="s">
        <v>30</v>
      </c>
      <c r="C7182" t="s">
        <v>50</v>
      </c>
      <c r="D7182" t="s">
        <v>171</v>
      </c>
      <c r="E7182" t="s">
        <v>178</v>
      </c>
      <c r="F7182" s="69">
        <v>10.41615104675293</v>
      </c>
      <c r="G7182" s="69">
        <v>10.227940559387207</v>
      </c>
      <c r="H7182" s="69">
        <v>0.17907372117042542</v>
      </c>
      <c r="I7182" s="69">
        <v>71.187873840332031</v>
      </c>
      <c r="J7182" s="64">
        <v>0</v>
      </c>
    </row>
    <row r="7183" spans="1:10" x14ac:dyDescent="0.25">
      <c r="A7183" s="3" t="str">
        <f t="shared" si="112"/>
        <v>ZoneSouth of Lugo7/9/2021 (5:50pm-8:55pm)6</v>
      </c>
      <c r="B7183" t="s">
        <v>30</v>
      </c>
      <c r="C7183" t="s">
        <v>50</v>
      </c>
      <c r="D7183" t="s">
        <v>171</v>
      </c>
      <c r="E7183" t="s">
        <v>179</v>
      </c>
      <c r="F7183" s="69">
        <v>11.977374076843262</v>
      </c>
      <c r="G7183" s="69">
        <v>11.705630302429199</v>
      </c>
      <c r="H7183" s="69">
        <v>0.26812005043029785</v>
      </c>
      <c r="I7183" s="69">
        <v>70.364448547363281</v>
      </c>
      <c r="J7183" s="64">
        <v>0</v>
      </c>
    </row>
    <row r="7184" spans="1:10" x14ac:dyDescent="0.25">
      <c r="A7184" s="3" t="str">
        <f t="shared" si="112"/>
        <v>ZoneSouth of Lugo7/9/2021 (5:50pm-8:55pm)7</v>
      </c>
      <c r="B7184" t="s">
        <v>30</v>
      </c>
      <c r="C7184" t="s">
        <v>50</v>
      </c>
      <c r="D7184" t="s">
        <v>171</v>
      </c>
      <c r="E7184" t="s">
        <v>180</v>
      </c>
      <c r="F7184" s="69">
        <v>14.422368049621582</v>
      </c>
      <c r="G7184" s="69">
        <v>14.74525260925293</v>
      </c>
      <c r="H7184" s="69">
        <v>0.51603078842163086</v>
      </c>
      <c r="I7184" s="69">
        <v>69.989410400390625</v>
      </c>
      <c r="J7184" s="64">
        <v>0</v>
      </c>
    </row>
    <row r="7185" spans="1:10" x14ac:dyDescent="0.25">
      <c r="A7185" s="3" t="str">
        <f t="shared" si="112"/>
        <v>ZoneSouth of Lugo7/9/2021 (5:50pm-8:55pm)8</v>
      </c>
      <c r="B7185" t="s">
        <v>30</v>
      </c>
      <c r="C7185" t="s">
        <v>50</v>
      </c>
      <c r="D7185" t="s">
        <v>171</v>
      </c>
      <c r="E7185" t="s">
        <v>181</v>
      </c>
      <c r="F7185" s="69">
        <v>16.418512344360352</v>
      </c>
      <c r="G7185" s="69">
        <v>17.28559684753418</v>
      </c>
      <c r="H7185" s="69">
        <v>0.75098335742950439</v>
      </c>
      <c r="I7185" s="69">
        <v>70.476455688476563</v>
      </c>
      <c r="J7185" s="64">
        <v>0</v>
      </c>
    </row>
    <row r="7186" spans="1:10" x14ac:dyDescent="0.25">
      <c r="A7186" s="3" t="str">
        <f t="shared" si="112"/>
        <v>ZoneSouth of Lugo7/9/2021 (5:50pm-8:55pm)9</v>
      </c>
      <c r="B7186" t="s">
        <v>30</v>
      </c>
      <c r="C7186" t="s">
        <v>50</v>
      </c>
      <c r="D7186" t="s">
        <v>171</v>
      </c>
      <c r="E7186" t="s">
        <v>182</v>
      </c>
      <c r="F7186" s="69">
        <v>17.930585861206055</v>
      </c>
      <c r="G7186" s="69">
        <v>18.294658660888672</v>
      </c>
      <c r="H7186" s="69">
        <v>0.63426142930984497</v>
      </c>
      <c r="I7186" s="69">
        <v>73.013626098632813</v>
      </c>
      <c r="J7186" s="64">
        <v>0</v>
      </c>
    </row>
    <row r="7187" spans="1:10" x14ac:dyDescent="0.25">
      <c r="A7187" s="3" t="str">
        <f t="shared" si="112"/>
        <v>ZoneSouth of Lugo7/9/2021 (5:50pm-8:55pm)10</v>
      </c>
      <c r="B7187" t="s">
        <v>30</v>
      </c>
      <c r="C7187" t="s">
        <v>50</v>
      </c>
      <c r="D7187" t="s">
        <v>171</v>
      </c>
      <c r="E7187" t="s">
        <v>183</v>
      </c>
      <c r="F7187" s="69">
        <v>18.898416519165039</v>
      </c>
      <c r="G7187" s="69">
        <v>18.949005126953125</v>
      </c>
      <c r="H7187" s="69">
        <v>0.71994179487228394</v>
      </c>
      <c r="I7187" s="69">
        <v>76.363006591796875</v>
      </c>
      <c r="J7187" s="64">
        <v>0</v>
      </c>
    </row>
    <row r="7188" spans="1:10" x14ac:dyDescent="0.25">
      <c r="A7188" s="3" t="str">
        <f t="shared" si="112"/>
        <v>ZoneSouth of Lugo7/9/2021 (5:50pm-8:55pm)11</v>
      </c>
      <c r="B7188" t="s">
        <v>30</v>
      </c>
      <c r="C7188" t="s">
        <v>50</v>
      </c>
      <c r="D7188" t="s">
        <v>171</v>
      </c>
      <c r="E7188" t="s">
        <v>184</v>
      </c>
      <c r="F7188" s="69">
        <v>19.035144805908203</v>
      </c>
      <c r="G7188" s="69">
        <v>20.024059295654297</v>
      </c>
      <c r="H7188" s="69">
        <v>0.77574193477630615</v>
      </c>
      <c r="I7188" s="69">
        <v>80.399864196777344</v>
      </c>
      <c r="J7188" s="64">
        <v>0</v>
      </c>
    </row>
    <row r="7189" spans="1:10" x14ac:dyDescent="0.25">
      <c r="A7189" s="3" t="str">
        <f t="shared" si="112"/>
        <v>ZoneSouth of Lugo7/9/2021 (5:50pm-8:55pm)12</v>
      </c>
      <c r="B7189" t="s">
        <v>30</v>
      </c>
      <c r="C7189" t="s">
        <v>50</v>
      </c>
      <c r="D7189" t="s">
        <v>171</v>
      </c>
      <c r="E7189" t="s">
        <v>185</v>
      </c>
      <c r="F7189" s="69">
        <v>19.557750701904297</v>
      </c>
      <c r="G7189" s="69">
        <v>20.938009262084961</v>
      </c>
      <c r="H7189" s="69">
        <v>0.82707524299621582</v>
      </c>
      <c r="I7189" s="69">
        <v>83.558219909667969</v>
      </c>
      <c r="J7189" s="64">
        <v>0</v>
      </c>
    </row>
    <row r="7190" spans="1:10" x14ac:dyDescent="0.25">
      <c r="A7190" s="3" t="str">
        <f t="shared" si="112"/>
        <v>ZoneSouth of Lugo7/9/2021 (5:50pm-8:55pm)13</v>
      </c>
      <c r="B7190" t="s">
        <v>30</v>
      </c>
      <c r="C7190" t="s">
        <v>50</v>
      </c>
      <c r="D7190" t="s">
        <v>171</v>
      </c>
      <c r="E7190" t="s">
        <v>186</v>
      </c>
      <c r="F7190" s="69">
        <v>19.895114898681641</v>
      </c>
      <c r="G7190" s="69">
        <v>21.101228713989258</v>
      </c>
      <c r="H7190" s="69">
        <v>0.77254295349121094</v>
      </c>
      <c r="I7190" s="69">
        <v>86.243141174316406</v>
      </c>
      <c r="J7190" s="64">
        <v>0</v>
      </c>
    </row>
    <row r="7191" spans="1:10" x14ac:dyDescent="0.25">
      <c r="A7191" s="3" t="str">
        <f t="shared" si="112"/>
        <v>ZoneSouth of Lugo7/9/2021 (5:50pm-8:55pm)14</v>
      </c>
      <c r="B7191" t="s">
        <v>30</v>
      </c>
      <c r="C7191" t="s">
        <v>50</v>
      </c>
      <c r="D7191" t="s">
        <v>171</v>
      </c>
      <c r="E7191" t="s">
        <v>187</v>
      </c>
      <c r="F7191" s="69">
        <v>19.593978881835938</v>
      </c>
      <c r="G7191" s="69">
        <v>19.53864860534668</v>
      </c>
      <c r="H7191" s="69">
        <v>0.56205415725708008</v>
      </c>
      <c r="I7191" s="69">
        <v>88.7071533203125</v>
      </c>
      <c r="J7191" s="64">
        <v>0</v>
      </c>
    </row>
    <row r="7192" spans="1:10" x14ac:dyDescent="0.25">
      <c r="A7192" s="3" t="str">
        <f t="shared" si="112"/>
        <v>ZoneSouth of Lugo7/9/2021 (5:50pm-8:55pm)15</v>
      </c>
      <c r="B7192" t="s">
        <v>30</v>
      </c>
      <c r="C7192" t="s">
        <v>50</v>
      </c>
      <c r="D7192" t="s">
        <v>171</v>
      </c>
      <c r="E7192" t="s">
        <v>188</v>
      </c>
      <c r="F7192" s="69">
        <v>19.1002197265625</v>
      </c>
      <c r="G7192" s="69">
        <v>19.22296142578125</v>
      </c>
      <c r="H7192" s="69">
        <v>0.23212045431137085</v>
      </c>
      <c r="I7192" s="69">
        <v>90.712181091308594</v>
      </c>
      <c r="J7192" s="64">
        <v>0</v>
      </c>
    </row>
    <row r="7193" spans="1:10" x14ac:dyDescent="0.25">
      <c r="A7193" s="3" t="str">
        <f t="shared" si="112"/>
        <v>ZoneSouth of Lugo7/9/2021 (5:50pm-8:55pm)16</v>
      </c>
      <c r="B7193" t="s">
        <v>30</v>
      </c>
      <c r="C7193" t="s">
        <v>50</v>
      </c>
      <c r="D7193" t="s">
        <v>171</v>
      </c>
      <c r="E7193" t="s">
        <v>189</v>
      </c>
      <c r="F7193" s="69">
        <v>17.699131011962891</v>
      </c>
      <c r="G7193" s="69">
        <v>17.576391220092773</v>
      </c>
      <c r="H7193" s="69">
        <v>0.23212045431137085</v>
      </c>
      <c r="I7193" s="69">
        <v>92.270347595214844</v>
      </c>
      <c r="J7193" s="64">
        <v>0</v>
      </c>
    </row>
    <row r="7194" spans="1:10" x14ac:dyDescent="0.25">
      <c r="A7194" s="3" t="str">
        <f t="shared" si="112"/>
        <v>ZoneSouth of Lugo7/9/2021 (5:50pm-8:55pm)17</v>
      </c>
      <c r="B7194" t="s">
        <v>30</v>
      </c>
      <c r="C7194" t="s">
        <v>50</v>
      </c>
      <c r="D7194" t="s">
        <v>171</v>
      </c>
      <c r="E7194" t="s">
        <v>190</v>
      </c>
      <c r="F7194" s="69">
        <v>15.761186599731445</v>
      </c>
      <c r="G7194" s="69">
        <v>15.552462577819824</v>
      </c>
      <c r="H7194" s="69">
        <v>0.33635753393173218</v>
      </c>
      <c r="I7194" s="69">
        <v>92.91796875</v>
      </c>
      <c r="J7194" s="64">
        <v>0</v>
      </c>
    </row>
    <row r="7195" spans="1:10" x14ac:dyDescent="0.25">
      <c r="A7195" s="3" t="str">
        <f t="shared" si="112"/>
        <v>ZoneSouth of Lugo7/9/2021 (5:50pm-8:55pm)18</v>
      </c>
      <c r="B7195" t="s">
        <v>30</v>
      </c>
      <c r="C7195" t="s">
        <v>50</v>
      </c>
      <c r="D7195" t="s">
        <v>171</v>
      </c>
      <c r="E7195" t="s">
        <v>191</v>
      </c>
      <c r="F7195" s="69">
        <v>15.00058650970459</v>
      </c>
      <c r="G7195" s="69">
        <v>14.127678871154785</v>
      </c>
      <c r="H7195" s="69">
        <v>0.4498705267906189</v>
      </c>
      <c r="I7195" s="69">
        <v>91.796012878417969</v>
      </c>
      <c r="J7195" s="64">
        <v>0</v>
      </c>
    </row>
    <row r="7196" spans="1:10" x14ac:dyDescent="0.25">
      <c r="A7196" s="3" t="str">
        <f t="shared" si="112"/>
        <v>ZoneSouth of Lugo7/9/2021 (5:50pm-8:55pm)19</v>
      </c>
      <c r="B7196" t="s">
        <v>30</v>
      </c>
      <c r="C7196" t="s">
        <v>50</v>
      </c>
      <c r="D7196" t="s">
        <v>171</v>
      </c>
      <c r="E7196" t="s">
        <v>192</v>
      </c>
      <c r="F7196" s="69">
        <v>14.160954475402832</v>
      </c>
      <c r="G7196" s="69">
        <v>12.677435874938965</v>
      </c>
      <c r="H7196" s="69">
        <v>0.42460954189300537</v>
      </c>
      <c r="I7196" s="69">
        <v>89.945541381835938</v>
      </c>
      <c r="J7196" s="64">
        <v>0</v>
      </c>
    </row>
    <row r="7197" spans="1:10" x14ac:dyDescent="0.25">
      <c r="A7197" s="3" t="str">
        <f t="shared" si="112"/>
        <v>ZoneSouth of Lugo7/9/2021 (5:50pm-8:55pm)20</v>
      </c>
      <c r="B7197" t="s">
        <v>30</v>
      </c>
      <c r="C7197" t="s">
        <v>50</v>
      </c>
      <c r="D7197" t="s">
        <v>171</v>
      </c>
      <c r="E7197" t="s">
        <v>193</v>
      </c>
      <c r="F7197" s="69">
        <v>13.978987693786621</v>
      </c>
      <c r="G7197" s="69">
        <v>12.8431396484375</v>
      </c>
      <c r="H7197" s="69">
        <v>0.40434539318084717</v>
      </c>
      <c r="I7197" s="69">
        <v>87.115028381347656</v>
      </c>
      <c r="J7197" s="64">
        <v>0</v>
      </c>
    </row>
    <row r="7198" spans="1:10" x14ac:dyDescent="0.25">
      <c r="A7198" s="3" t="str">
        <f t="shared" si="112"/>
        <v>ZoneSouth of Lugo7/9/2021 (5:50pm-8:55pm)21</v>
      </c>
      <c r="B7198" t="s">
        <v>30</v>
      </c>
      <c r="C7198" t="s">
        <v>50</v>
      </c>
      <c r="D7198" t="s">
        <v>171</v>
      </c>
      <c r="E7198" t="s">
        <v>194</v>
      </c>
      <c r="F7198" s="69">
        <v>13.253711700439453</v>
      </c>
      <c r="G7198" s="69">
        <v>12.924921035766602</v>
      </c>
      <c r="H7198" s="69">
        <v>0.51728218793869019</v>
      </c>
      <c r="I7198" s="69">
        <v>83.609504699707031</v>
      </c>
      <c r="J7198" s="64">
        <v>0</v>
      </c>
    </row>
    <row r="7199" spans="1:10" x14ac:dyDescent="0.25">
      <c r="A7199" s="3" t="str">
        <f t="shared" si="112"/>
        <v>ZoneSouth of Lugo7/9/2021 (5:50pm-8:55pm)22</v>
      </c>
      <c r="B7199" t="s">
        <v>30</v>
      </c>
      <c r="C7199" t="s">
        <v>50</v>
      </c>
      <c r="D7199" t="s">
        <v>171</v>
      </c>
      <c r="E7199" t="s">
        <v>195</v>
      </c>
      <c r="F7199" s="69">
        <v>12.375849723815918</v>
      </c>
      <c r="G7199" s="69">
        <v>12.803544998168945</v>
      </c>
      <c r="H7199" s="69">
        <v>0.31327134370803833</v>
      </c>
      <c r="I7199" s="69">
        <v>80.114448547363281</v>
      </c>
      <c r="J7199" s="64">
        <v>0</v>
      </c>
    </row>
    <row r="7200" spans="1:10" x14ac:dyDescent="0.25">
      <c r="A7200" s="3" t="str">
        <f t="shared" si="112"/>
        <v>ZoneSouth of Lugo7/9/2021 (5:50pm-8:55pm)23</v>
      </c>
      <c r="B7200" t="s">
        <v>30</v>
      </c>
      <c r="C7200" t="s">
        <v>50</v>
      </c>
      <c r="D7200" t="s">
        <v>171</v>
      </c>
      <c r="E7200" t="s">
        <v>196</v>
      </c>
      <c r="F7200" s="69">
        <v>11.547968864440918</v>
      </c>
      <c r="G7200" s="69">
        <v>11.605770111083984</v>
      </c>
      <c r="H7200" s="69">
        <v>0.2148498147726059</v>
      </c>
      <c r="I7200" s="69">
        <v>78.179618835449219</v>
      </c>
      <c r="J7200" s="64">
        <v>0</v>
      </c>
    </row>
    <row r="7201" spans="1:10" x14ac:dyDescent="0.25">
      <c r="A7201" s="3" t="str">
        <f t="shared" si="112"/>
        <v>ZoneSouth of Lugo7/9/2021 (5:50pm-8:55pm)24</v>
      </c>
      <c r="B7201" t="s">
        <v>30</v>
      </c>
      <c r="C7201" t="s">
        <v>50</v>
      </c>
      <c r="D7201" t="s">
        <v>171</v>
      </c>
      <c r="E7201" t="s">
        <v>197</v>
      </c>
      <c r="F7201" s="69">
        <v>10.716853141784668</v>
      </c>
      <c r="G7201" s="69">
        <v>10.698216438293457</v>
      </c>
      <c r="H7201" s="69">
        <v>0.18791614472866058</v>
      </c>
      <c r="I7201" s="69">
        <v>76.616554260253906</v>
      </c>
      <c r="J7201" s="64">
        <v>0</v>
      </c>
    </row>
    <row r="7202" spans="1:10" x14ac:dyDescent="0.25">
      <c r="A7202" s="3" t="str">
        <f t="shared" si="112"/>
        <v>ZoneSouth of Lugo8/27/2021 (5:00pm-6:00pm)1</v>
      </c>
      <c r="B7202" t="s">
        <v>30</v>
      </c>
      <c r="C7202" t="s">
        <v>50</v>
      </c>
      <c r="D7202" t="s">
        <v>172</v>
      </c>
      <c r="E7202" t="s">
        <v>174</v>
      </c>
      <c r="F7202" s="69">
        <v>10.150589942932129</v>
      </c>
      <c r="G7202" s="69">
        <v>10.56212329864502</v>
      </c>
      <c r="H7202" s="69">
        <v>0.26523429155349731</v>
      </c>
      <c r="I7202" s="69">
        <v>75.70794677734375</v>
      </c>
      <c r="J7202" s="64">
        <v>0</v>
      </c>
    </row>
    <row r="7203" spans="1:10" x14ac:dyDescent="0.25">
      <c r="A7203" s="3" t="str">
        <f t="shared" si="112"/>
        <v>ZoneSouth of Lugo8/27/2021 (5:00pm-6:00pm)2</v>
      </c>
      <c r="B7203" t="s">
        <v>30</v>
      </c>
      <c r="C7203" t="s">
        <v>50</v>
      </c>
      <c r="D7203" t="s">
        <v>172</v>
      </c>
      <c r="E7203" t="s">
        <v>175</v>
      </c>
      <c r="F7203" s="69">
        <v>9.8722238540649414</v>
      </c>
      <c r="G7203" s="69">
        <v>10.140439033508301</v>
      </c>
      <c r="H7203" s="69">
        <v>0.26896390318870544</v>
      </c>
      <c r="I7203" s="69">
        <v>73.927452087402344</v>
      </c>
      <c r="J7203" s="64">
        <v>0</v>
      </c>
    </row>
    <row r="7204" spans="1:10" x14ac:dyDescent="0.25">
      <c r="A7204" s="3" t="str">
        <f t="shared" si="112"/>
        <v>ZoneSouth of Lugo8/27/2021 (5:00pm-6:00pm)3</v>
      </c>
      <c r="B7204" t="s">
        <v>30</v>
      </c>
      <c r="C7204" t="s">
        <v>50</v>
      </c>
      <c r="D7204" t="s">
        <v>172</v>
      </c>
      <c r="E7204" t="s">
        <v>176</v>
      </c>
      <c r="F7204" s="69">
        <v>9.5355091094970703</v>
      </c>
      <c r="G7204" s="69">
        <v>9.8617219924926758</v>
      </c>
      <c r="H7204" s="69">
        <v>0.23660406470298767</v>
      </c>
      <c r="I7204" s="69">
        <v>72.372650146484375</v>
      </c>
      <c r="J7204" s="64">
        <v>0</v>
      </c>
    </row>
    <row r="7205" spans="1:10" x14ac:dyDescent="0.25">
      <c r="A7205" s="3" t="str">
        <f t="shared" si="112"/>
        <v>ZoneSouth of Lugo8/27/2021 (5:00pm-6:00pm)4</v>
      </c>
      <c r="B7205" t="s">
        <v>30</v>
      </c>
      <c r="C7205" t="s">
        <v>50</v>
      </c>
      <c r="D7205" t="s">
        <v>172</v>
      </c>
      <c r="E7205" t="s">
        <v>177</v>
      </c>
      <c r="F7205" s="69">
        <v>9.563166618347168</v>
      </c>
      <c r="G7205" s="69">
        <v>9.8596525192260742</v>
      </c>
      <c r="H7205" s="69">
        <v>0.22893226146697998</v>
      </c>
      <c r="I7205" s="69">
        <v>71.410736083984375</v>
      </c>
      <c r="J7205" s="64">
        <v>0</v>
      </c>
    </row>
    <row r="7206" spans="1:10" x14ac:dyDescent="0.25">
      <c r="A7206" s="3" t="str">
        <f t="shared" si="112"/>
        <v>ZoneSouth of Lugo8/27/2021 (5:00pm-6:00pm)5</v>
      </c>
      <c r="B7206" t="s">
        <v>30</v>
      </c>
      <c r="C7206" t="s">
        <v>50</v>
      </c>
      <c r="D7206" t="s">
        <v>172</v>
      </c>
      <c r="E7206" t="s">
        <v>178</v>
      </c>
      <c r="F7206" s="69">
        <v>9.6255569458007813</v>
      </c>
      <c r="G7206" s="69">
        <v>10.289694786071777</v>
      </c>
      <c r="H7206" s="69">
        <v>0.29229292273521423</v>
      </c>
      <c r="I7206" s="69">
        <v>70.492164611816406</v>
      </c>
      <c r="J7206" s="64">
        <v>0</v>
      </c>
    </row>
    <row r="7207" spans="1:10" x14ac:dyDescent="0.25">
      <c r="A7207" s="3" t="str">
        <f t="shared" si="112"/>
        <v>ZoneSouth of Lugo8/27/2021 (5:00pm-6:00pm)6</v>
      </c>
      <c r="B7207" t="s">
        <v>30</v>
      </c>
      <c r="C7207" t="s">
        <v>50</v>
      </c>
      <c r="D7207" t="s">
        <v>172</v>
      </c>
      <c r="E7207" t="s">
        <v>179</v>
      </c>
      <c r="F7207" s="69">
        <v>11.833639144897461</v>
      </c>
      <c r="G7207" s="69">
        <v>12.542350769042969</v>
      </c>
      <c r="H7207" s="69">
        <v>0.49154040217399597</v>
      </c>
      <c r="I7207" s="69">
        <v>69.741455078125</v>
      </c>
      <c r="J7207" s="64">
        <v>0</v>
      </c>
    </row>
    <row r="7208" spans="1:10" x14ac:dyDescent="0.25">
      <c r="A7208" s="3" t="str">
        <f t="shared" si="112"/>
        <v>ZoneSouth of Lugo8/27/2021 (5:00pm-6:00pm)7</v>
      </c>
      <c r="B7208" t="s">
        <v>30</v>
      </c>
      <c r="C7208" t="s">
        <v>50</v>
      </c>
      <c r="D7208" t="s">
        <v>172</v>
      </c>
      <c r="E7208" t="s">
        <v>180</v>
      </c>
      <c r="F7208" s="69">
        <v>16.878293991088867</v>
      </c>
      <c r="G7208" s="69">
        <v>17.281328201293945</v>
      </c>
      <c r="H7208" s="69">
        <v>0.46981045603752136</v>
      </c>
      <c r="I7208" s="69">
        <v>68.937553405761719</v>
      </c>
      <c r="J7208" s="64">
        <v>0</v>
      </c>
    </row>
    <row r="7209" spans="1:10" x14ac:dyDescent="0.25">
      <c r="A7209" s="3" t="str">
        <f t="shared" si="112"/>
        <v>ZoneSouth of Lugo8/27/2021 (5:00pm-6:00pm)8</v>
      </c>
      <c r="B7209" t="s">
        <v>30</v>
      </c>
      <c r="C7209" t="s">
        <v>50</v>
      </c>
      <c r="D7209" t="s">
        <v>172</v>
      </c>
      <c r="E7209" t="s">
        <v>181</v>
      </c>
      <c r="F7209" s="69">
        <v>23.296903610229492</v>
      </c>
      <c r="G7209" s="69">
        <v>23.123773574829102</v>
      </c>
      <c r="H7209" s="69">
        <v>0.41457924246788025</v>
      </c>
      <c r="I7209" s="69">
        <v>68.679962158203125</v>
      </c>
      <c r="J7209" s="64">
        <v>0</v>
      </c>
    </row>
    <row r="7210" spans="1:10" x14ac:dyDescent="0.25">
      <c r="A7210" s="3" t="str">
        <f t="shared" si="112"/>
        <v>ZoneSouth of Lugo8/27/2021 (5:00pm-6:00pm)9</v>
      </c>
      <c r="B7210" t="s">
        <v>30</v>
      </c>
      <c r="C7210" t="s">
        <v>50</v>
      </c>
      <c r="D7210" t="s">
        <v>172</v>
      </c>
      <c r="E7210" t="s">
        <v>182</v>
      </c>
      <c r="F7210" s="69">
        <v>29.514547348022461</v>
      </c>
      <c r="G7210" s="69">
        <v>29.138471603393555</v>
      </c>
      <c r="H7210" s="69">
        <v>0.46588456630706787</v>
      </c>
      <c r="I7210" s="69">
        <v>71.85736083984375</v>
      </c>
      <c r="J7210" s="64">
        <v>0</v>
      </c>
    </row>
    <row r="7211" spans="1:10" x14ac:dyDescent="0.25">
      <c r="A7211" s="3" t="str">
        <f t="shared" si="112"/>
        <v>ZoneSouth of Lugo8/27/2021 (5:00pm-6:00pm)10</v>
      </c>
      <c r="B7211" t="s">
        <v>30</v>
      </c>
      <c r="C7211" t="s">
        <v>50</v>
      </c>
      <c r="D7211" t="s">
        <v>172</v>
      </c>
      <c r="E7211" t="s">
        <v>183</v>
      </c>
      <c r="F7211" s="69">
        <v>32.440784454345703</v>
      </c>
      <c r="G7211" s="69">
        <v>31.663057327270508</v>
      </c>
      <c r="H7211" s="69">
        <v>0.51604831218719482</v>
      </c>
      <c r="I7211" s="69">
        <v>77.370063781738281</v>
      </c>
      <c r="J7211" s="64">
        <v>0</v>
      </c>
    </row>
    <row r="7212" spans="1:10" x14ac:dyDescent="0.25">
      <c r="A7212" s="3" t="str">
        <f t="shared" si="112"/>
        <v>ZoneSouth of Lugo8/27/2021 (5:00pm-6:00pm)11</v>
      </c>
      <c r="B7212" t="s">
        <v>30</v>
      </c>
      <c r="C7212" t="s">
        <v>50</v>
      </c>
      <c r="D7212" t="s">
        <v>172</v>
      </c>
      <c r="E7212" t="s">
        <v>184</v>
      </c>
      <c r="F7212" s="69">
        <v>35.002033233642578</v>
      </c>
      <c r="G7212" s="69">
        <v>34.101875305175781</v>
      </c>
      <c r="H7212" s="69">
        <v>0.51379686594009399</v>
      </c>
      <c r="I7212" s="69">
        <v>82.283302307128906</v>
      </c>
      <c r="J7212" s="64">
        <v>0</v>
      </c>
    </row>
    <row r="7213" spans="1:10" x14ac:dyDescent="0.25">
      <c r="A7213" s="3" t="str">
        <f t="shared" si="112"/>
        <v>ZoneSouth of Lugo8/27/2021 (5:00pm-6:00pm)12</v>
      </c>
      <c r="B7213" t="s">
        <v>30</v>
      </c>
      <c r="C7213" t="s">
        <v>50</v>
      </c>
      <c r="D7213" t="s">
        <v>172</v>
      </c>
      <c r="E7213" t="s">
        <v>185</v>
      </c>
      <c r="F7213" s="69">
        <v>37.369106292724609</v>
      </c>
      <c r="G7213" s="69">
        <v>36.368316650390625</v>
      </c>
      <c r="H7213" s="69">
        <v>0.52944719791412354</v>
      </c>
      <c r="I7213" s="69">
        <v>86.739555358886719</v>
      </c>
      <c r="J7213" s="64">
        <v>0</v>
      </c>
    </row>
    <row r="7214" spans="1:10" x14ac:dyDescent="0.25">
      <c r="A7214" s="3" t="str">
        <f t="shared" si="112"/>
        <v>ZoneSouth of Lugo8/27/2021 (5:00pm-6:00pm)13</v>
      </c>
      <c r="B7214" t="s">
        <v>30</v>
      </c>
      <c r="C7214" t="s">
        <v>50</v>
      </c>
      <c r="D7214" t="s">
        <v>172</v>
      </c>
      <c r="E7214" t="s">
        <v>186</v>
      </c>
      <c r="F7214" s="69">
        <v>38.285369873046875</v>
      </c>
      <c r="G7214" s="69">
        <v>37.685642242431641</v>
      </c>
      <c r="H7214" s="69">
        <v>0.55258727073669434</v>
      </c>
      <c r="I7214" s="69">
        <v>90.714256286621094</v>
      </c>
      <c r="J7214" s="64">
        <v>0</v>
      </c>
    </row>
    <row r="7215" spans="1:10" x14ac:dyDescent="0.25">
      <c r="A7215" s="3" t="str">
        <f t="shared" si="112"/>
        <v>ZoneSouth of Lugo8/27/2021 (5:00pm-6:00pm)14</v>
      </c>
      <c r="B7215" t="s">
        <v>30</v>
      </c>
      <c r="C7215" t="s">
        <v>50</v>
      </c>
      <c r="D7215" t="s">
        <v>172</v>
      </c>
      <c r="E7215" t="s">
        <v>187</v>
      </c>
      <c r="F7215" s="69">
        <v>40.296398162841797</v>
      </c>
      <c r="G7215" s="69">
        <v>39.261985778808594</v>
      </c>
      <c r="H7215" s="69">
        <v>0.50872576236724854</v>
      </c>
      <c r="I7215" s="69">
        <v>93.48095703125</v>
      </c>
      <c r="J7215" s="64">
        <v>0</v>
      </c>
    </row>
    <row r="7216" spans="1:10" x14ac:dyDescent="0.25">
      <c r="A7216" s="3" t="str">
        <f t="shared" si="112"/>
        <v>ZoneSouth of Lugo8/27/2021 (5:00pm-6:00pm)15</v>
      </c>
      <c r="B7216" t="s">
        <v>30</v>
      </c>
      <c r="C7216" t="s">
        <v>50</v>
      </c>
      <c r="D7216" t="s">
        <v>172</v>
      </c>
      <c r="E7216" t="s">
        <v>188</v>
      </c>
      <c r="F7216" s="69">
        <v>39.339866638183594</v>
      </c>
      <c r="G7216" s="69">
        <v>39.016410827636719</v>
      </c>
      <c r="H7216" s="69">
        <v>0.25003379583358765</v>
      </c>
      <c r="I7216" s="69">
        <v>95.306716918945313</v>
      </c>
      <c r="J7216" s="64">
        <v>0</v>
      </c>
    </row>
    <row r="7217" spans="1:10" x14ac:dyDescent="0.25">
      <c r="A7217" s="3" t="str">
        <f t="shared" si="112"/>
        <v>ZoneSouth of Lugo8/27/2021 (5:00pm-6:00pm)16</v>
      </c>
      <c r="B7217" t="s">
        <v>30</v>
      </c>
      <c r="C7217" t="s">
        <v>50</v>
      </c>
      <c r="D7217" t="s">
        <v>172</v>
      </c>
      <c r="E7217" t="s">
        <v>189</v>
      </c>
      <c r="F7217" s="69">
        <v>32.986118316650391</v>
      </c>
      <c r="G7217" s="69">
        <v>33.309577941894531</v>
      </c>
      <c r="H7217" s="69">
        <v>0.25003385543823242</v>
      </c>
      <c r="I7217" s="69">
        <v>96.713981628417969</v>
      </c>
      <c r="J7217" s="64">
        <v>0</v>
      </c>
    </row>
    <row r="7218" spans="1:10" x14ac:dyDescent="0.25">
      <c r="A7218" s="3" t="str">
        <f t="shared" si="112"/>
        <v>ZoneSouth of Lugo8/27/2021 (5:00pm-6:00pm)17</v>
      </c>
      <c r="B7218" t="s">
        <v>30</v>
      </c>
      <c r="C7218" t="s">
        <v>50</v>
      </c>
      <c r="D7218" t="s">
        <v>172</v>
      </c>
      <c r="E7218" t="s">
        <v>190</v>
      </c>
      <c r="F7218" s="69">
        <v>24.597562789916992</v>
      </c>
      <c r="G7218" s="69">
        <v>24.602472305297852</v>
      </c>
      <c r="H7218" s="69">
        <v>0.48398518562316895</v>
      </c>
      <c r="I7218" s="69">
        <v>96.787857055664063</v>
      </c>
      <c r="J7218" s="64">
        <v>0</v>
      </c>
    </row>
    <row r="7219" spans="1:10" x14ac:dyDescent="0.25">
      <c r="A7219" s="3" t="str">
        <f t="shared" si="112"/>
        <v>ZoneSouth of Lugo8/27/2021 (5:00pm-6:00pm)18</v>
      </c>
      <c r="B7219" t="s">
        <v>30</v>
      </c>
      <c r="C7219" t="s">
        <v>50</v>
      </c>
      <c r="D7219" t="s">
        <v>172</v>
      </c>
      <c r="E7219" t="s">
        <v>191</v>
      </c>
      <c r="F7219" s="69">
        <v>20.784393310546875</v>
      </c>
      <c r="G7219" s="69">
        <v>18.068948745727539</v>
      </c>
      <c r="H7219" s="69">
        <v>0.63892978429794312</v>
      </c>
      <c r="I7219" s="69">
        <v>95.32916259765625</v>
      </c>
      <c r="J7219" s="64">
        <v>0</v>
      </c>
    </row>
    <row r="7220" spans="1:10" x14ac:dyDescent="0.25">
      <c r="A7220" s="3" t="str">
        <f t="shared" si="112"/>
        <v>ZoneSouth of Lugo8/27/2021 (5:00pm-6:00pm)19</v>
      </c>
      <c r="B7220" t="s">
        <v>30</v>
      </c>
      <c r="C7220" t="s">
        <v>50</v>
      </c>
      <c r="D7220" t="s">
        <v>172</v>
      </c>
      <c r="E7220" t="s">
        <v>192</v>
      </c>
      <c r="F7220" s="69">
        <v>17.429161071777344</v>
      </c>
      <c r="G7220" s="69">
        <v>18.070032119750977</v>
      </c>
      <c r="H7220" s="69">
        <v>0.47765833139419556</v>
      </c>
      <c r="I7220" s="69">
        <v>93.404556274414063</v>
      </c>
      <c r="J7220" s="64">
        <v>0</v>
      </c>
    </row>
    <row r="7221" spans="1:10" x14ac:dyDescent="0.25">
      <c r="A7221" s="3" t="str">
        <f t="shared" si="112"/>
        <v>ZoneSouth of Lugo8/27/2021 (5:00pm-6:00pm)20</v>
      </c>
      <c r="B7221" t="s">
        <v>30</v>
      </c>
      <c r="C7221" t="s">
        <v>50</v>
      </c>
      <c r="D7221" t="s">
        <v>172</v>
      </c>
      <c r="E7221" t="s">
        <v>193</v>
      </c>
      <c r="F7221" s="69">
        <v>16.676092147827148</v>
      </c>
      <c r="G7221" s="69">
        <v>16.998554229736328</v>
      </c>
      <c r="H7221" s="69">
        <v>0.46812987327575684</v>
      </c>
      <c r="I7221" s="69">
        <v>90.018768310546875</v>
      </c>
      <c r="J7221" s="64">
        <v>0</v>
      </c>
    </row>
    <row r="7222" spans="1:10" x14ac:dyDescent="0.25">
      <c r="A7222" s="3" t="str">
        <f t="shared" si="112"/>
        <v>ZoneSouth of Lugo8/27/2021 (5:00pm-6:00pm)21</v>
      </c>
      <c r="B7222" t="s">
        <v>30</v>
      </c>
      <c r="C7222" t="s">
        <v>50</v>
      </c>
      <c r="D7222" t="s">
        <v>172</v>
      </c>
      <c r="E7222" t="s">
        <v>194</v>
      </c>
      <c r="F7222" s="69">
        <v>15.512776374816895</v>
      </c>
      <c r="G7222" s="69">
        <v>15.407809257507324</v>
      </c>
      <c r="H7222" s="69">
        <v>0.56616723537445068</v>
      </c>
      <c r="I7222" s="69">
        <v>85.048347473144531</v>
      </c>
      <c r="J7222" s="64">
        <v>0</v>
      </c>
    </row>
    <row r="7223" spans="1:10" x14ac:dyDescent="0.25">
      <c r="A7223" s="3" t="str">
        <f t="shared" si="112"/>
        <v>ZoneSouth of Lugo8/27/2021 (5:00pm-6:00pm)22</v>
      </c>
      <c r="B7223" t="s">
        <v>30</v>
      </c>
      <c r="C7223" t="s">
        <v>50</v>
      </c>
      <c r="D7223" t="s">
        <v>172</v>
      </c>
      <c r="E7223" t="s">
        <v>195</v>
      </c>
      <c r="F7223" s="69">
        <v>13.705183029174805</v>
      </c>
      <c r="G7223" s="69">
        <v>13.617135047912598</v>
      </c>
      <c r="H7223" s="69">
        <v>0.56887567043304443</v>
      </c>
      <c r="I7223" s="69">
        <v>81.077583312988281</v>
      </c>
      <c r="J7223" s="64">
        <v>0</v>
      </c>
    </row>
    <row r="7224" spans="1:10" x14ac:dyDescent="0.25">
      <c r="A7224" s="3" t="str">
        <f t="shared" si="112"/>
        <v>ZoneSouth of Lugo8/27/2021 (5:00pm-6:00pm)23</v>
      </c>
      <c r="B7224" t="s">
        <v>30</v>
      </c>
      <c r="C7224" t="s">
        <v>50</v>
      </c>
      <c r="D7224" t="s">
        <v>172</v>
      </c>
      <c r="E7224" t="s">
        <v>196</v>
      </c>
      <c r="F7224" s="69">
        <v>12.268837928771973</v>
      </c>
      <c r="G7224" s="69">
        <v>12.000809669494629</v>
      </c>
      <c r="H7224" s="69">
        <v>0.40943551063537598</v>
      </c>
      <c r="I7224" s="69">
        <v>78.164909362792969</v>
      </c>
      <c r="J7224" s="64">
        <v>0</v>
      </c>
    </row>
    <row r="7225" spans="1:10" x14ac:dyDescent="0.25">
      <c r="A7225" s="3" t="str">
        <f t="shared" si="112"/>
        <v>ZoneSouth of Lugo8/27/2021 (5:00pm-6:00pm)24</v>
      </c>
      <c r="B7225" t="s">
        <v>30</v>
      </c>
      <c r="C7225" t="s">
        <v>50</v>
      </c>
      <c r="D7225" t="s">
        <v>172</v>
      </c>
      <c r="E7225" t="s">
        <v>197</v>
      </c>
      <c r="F7225" s="69">
        <v>10.82867431640625</v>
      </c>
      <c r="G7225" s="69">
        <v>10.715938568115234</v>
      </c>
      <c r="H7225" s="69">
        <v>0.2987481951713562</v>
      </c>
      <c r="I7225" s="69">
        <v>76.071876525878906</v>
      </c>
      <c r="J7225" s="64">
        <v>0</v>
      </c>
    </row>
    <row r="7226" spans="1:10" x14ac:dyDescent="0.25">
      <c r="A7226" s="3" t="str">
        <f t="shared" si="112"/>
        <v>ZoneSouth of Lugo9/9/2021 (3:58pm-5:00pm)1</v>
      </c>
      <c r="B7226" t="s">
        <v>30</v>
      </c>
      <c r="C7226" t="s">
        <v>50</v>
      </c>
      <c r="D7226" t="s">
        <v>173</v>
      </c>
      <c r="E7226" t="s">
        <v>174</v>
      </c>
      <c r="F7226" s="69">
        <v>10.639398574829102</v>
      </c>
      <c r="G7226" s="69">
        <v>10.572890281677246</v>
      </c>
      <c r="H7226" s="69">
        <v>0.16307784616947174</v>
      </c>
      <c r="I7226" s="69">
        <v>72.771728515625</v>
      </c>
      <c r="J7226" s="64">
        <v>0</v>
      </c>
    </row>
    <row r="7227" spans="1:10" x14ac:dyDescent="0.25">
      <c r="A7227" s="3" t="str">
        <f t="shared" si="112"/>
        <v>ZoneSouth of Lugo9/9/2021 (3:58pm-5:00pm)2</v>
      </c>
      <c r="B7227" t="s">
        <v>30</v>
      </c>
      <c r="C7227" t="s">
        <v>50</v>
      </c>
      <c r="D7227" t="s">
        <v>173</v>
      </c>
      <c r="E7227" t="s">
        <v>175</v>
      </c>
      <c r="F7227" s="69">
        <v>10.293171882629395</v>
      </c>
      <c r="G7227" s="69">
        <v>10.215438842773438</v>
      </c>
      <c r="H7227" s="69">
        <v>0.14318105578422546</v>
      </c>
      <c r="I7227" s="69">
        <v>71.881317138671875</v>
      </c>
      <c r="J7227" s="64">
        <v>0</v>
      </c>
    </row>
    <row r="7228" spans="1:10" x14ac:dyDescent="0.25">
      <c r="A7228" s="3" t="str">
        <f t="shared" si="112"/>
        <v>ZoneSouth of Lugo9/9/2021 (3:58pm-5:00pm)3</v>
      </c>
      <c r="B7228" t="s">
        <v>30</v>
      </c>
      <c r="C7228" t="s">
        <v>50</v>
      </c>
      <c r="D7228" t="s">
        <v>173</v>
      </c>
      <c r="E7228" t="s">
        <v>176</v>
      </c>
      <c r="F7228" s="69">
        <v>10.106070518493652</v>
      </c>
      <c r="G7228" s="69">
        <v>10.105047225952148</v>
      </c>
      <c r="H7228" s="69">
        <v>0.16723944246768951</v>
      </c>
      <c r="I7228" s="69">
        <v>71.468704223632813</v>
      </c>
      <c r="J7228" s="64">
        <v>0</v>
      </c>
    </row>
    <row r="7229" spans="1:10" x14ac:dyDescent="0.25">
      <c r="A7229" s="3" t="str">
        <f t="shared" si="112"/>
        <v>ZoneSouth of Lugo9/9/2021 (3:58pm-5:00pm)4</v>
      </c>
      <c r="B7229" t="s">
        <v>30</v>
      </c>
      <c r="C7229" t="s">
        <v>50</v>
      </c>
      <c r="D7229" t="s">
        <v>173</v>
      </c>
      <c r="E7229" t="s">
        <v>177</v>
      </c>
      <c r="F7229" s="69">
        <v>10.09224796295166</v>
      </c>
      <c r="G7229" s="69">
        <v>10.045239448547363</v>
      </c>
      <c r="H7229" s="69">
        <v>0.1450418084859848</v>
      </c>
      <c r="I7229" s="69">
        <v>71.222183227539063</v>
      </c>
      <c r="J7229" s="64">
        <v>0</v>
      </c>
    </row>
    <row r="7230" spans="1:10" x14ac:dyDescent="0.25">
      <c r="A7230" s="3" t="str">
        <f t="shared" si="112"/>
        <v>ZoneSouth of Lugo9/9/2021 (3:58pm-5:00pm)5</v>
      </c>
      <c r="B7230" t="s">
        <v>30</v>
      </c>
      <c r="C7230" t="s">
        <v>50</v>
      </c>
      <c r="D7230" t="s">
        <v>173</v>
      </c>
      <c r="E7230" t="s">
        <v>178</v>
      </c>
      <c r="F7230" s="69">
        <v>10.841767311096191</v>
      </c>
      <c r="G7230" s="69">
        <v>10.711413383483887</v>
      </c>
      <c r="H7230" s="69">
        <v>0.15791833400726318</v>
      </c>
      <c r="I7230" s="69">
        <v>71.363800048828125</v>
      </c>
      <c r="J7230" s="64">
        <v>0</v>
      </c>
    </row>
    <row r="7231" spans="1:10" x14ac:dyDescent="0.25">
      <c r="A7231" s="3" t="str">
        <f t="shared" si="112"/>
        <v>ZoneSouth of Lugo9/9/2021 (3:58pm-5:00pm)6</v>
      </c>
      <c r="B7231" t="s">
        <v>30</v>
      </c>
      <c r="C7231" t="s">
        <v>50</v>
      </c>
      <c r="D7231" t="s">
        <v>173</v>
      </c>
      <c r="E7231" t="s">
        <v>179</v>
      </c>
      <c r="F7231" s="69">
        <v>13.679801940917969</v>
      </c>
      <c r="G7231" s="69">
        <v>13.657726287841797</v>
      </c>
      <c r="H7231" s="69">
        <v>0.2412790060043335</v>
      </c>
      <c r="I7231" s="69">
        <v>71.678268432617188</v>
      </c>
      <c r="J7231" s="64">
        <v>0</v>
      </c>
    </row>
    <row r="7232" spans="1:10" x14ac:dyDescent="0.25">
      <c r="A7232" s="3" t="str">
        <f t="shared" si="112"/>
        <v>ZoneSouth of Lugo9/9/2021 (3:58pm-5:00pm)7</v>
      </c>
      <c r="B7232" t="s">
        <v>30</v>
      </c>
      <c r="C7232" t="s">
        <v>50</v>
      </c>
      <c r="D7232" t="s">
        <v>173</v>
      </c>
      <c r="E7232" t="s">
        <v>180</v>
      </c>
      <c r="F7232" s="69">
        <v>19.539331436157227</v>
      </c>
      <c r="G7232" s="69">
        <v>19.929950714111328</v>
      </c>
      <c r="H7232" s="69">
        <v>0.32451152801513672</v>
      </c>
      <c r="I7232" s="69">
        <v>72.056037902832031</v>
      </c>
      <c r="J7232" s="64">
        <v>0</v>
      </c>
    </row>
    <row r="7233" spans="1:10" x14ac:dyDescent="0.25">
      <c r="A7233" s="3" t="str">
        <f t="shared" si="112"/>
        <v>ZoneSouth of Lugo9/9/2021 (3:58pm-5:00pm)8</v>
      </c>
      <c r="B7233" t="s">
        <v>30</v>
      </c>
      <c r="C7233" t="s">
        <v>50</v>
      </c>
      <c r="D7233" t="s">
        <v>173</v>
      </c>
      <c r="E7233" t="s">
        <v>181</v>
      </c>
      <c r="F7233" s="69">
        <v>27.503078460693359</v>
      </c>
      <c r="G7233" s="69">
        <v>27.591453552246094</v>
      </c>
      <c r="H7233" s="69">
        <v>0.3181796669960022</v>
      </c>
      <c r="I7233" s="69">
        <v>71.836723327636719</v>
      </c>
      <c r="J7233" s="64">
        <v>0</v>
      </c>
    </row>
    <row r="7234" spans="1:10" x14ac:dyDescent="0.25">
      <c r="A7234" s="3" t="str">
        <f t="shared" si="112"/>
        <v>ZoneSouth of Lugo9/9/2021 (3:58pm-5:00pm)9</v>
      </c>
      <c r="B7234" t="s">
        <v>30</v>
      </c>
      <c r="C7234" t="s">
        <v>50</v>
      </c>
      <c r="D7234" t="s">
        <v>173</v>
      </c>
      <c r="E7234" t="s">
        <v>182</v>
      </c>
      <c r="F7234" s="69">
        <v>34.912460327148438</v>
      </c>
      <c r="G7234" s="69">
        <v>34.672069549560547</v>
      </c>
      <c r="H7234" s="69">
        <v>0.37898731231689453</v>
      </c>
      <c r="I7234" s="69">
        <v>73.366889953613281</v>
      </c>
      <c r="J7234" s="64">
        <v>0</v>
      </c>
    </row>
    <row r="7235" spans="1:10" x14ac:dyDescent="0.25">
      <c r="A7235" s="3" t="str">
        <f t="shared" ref="A7235:A7298" si="113">B7235&amp;C7235&amp;D7235&amp;E7235</f>
        <v>ZoneSouth of Lugo9/9/2021 (3:58pm-5:00pm)10</v>
      </c>
      <c r="B7235" t="s">
        <v>30</v>
      </c>
      <c r="C7235" t="s">
        <v>50</v>
      </c>
      <c r="D7235" t="s">
        <v>173</v>
      </c>
      <c r="E7235" t="s">
        <v>183</v>
      </c>
      <c r="F7235" s="69">
        <v>36.95166015625</v>
      </c>
      <c r="G7235" s="69">
        <v>37.240974426269531</v>
      </c>
      <c r="H7235" s="69">
        <v>0.40783306956291199</v>
      </c>
      <c r="I7235" s="69">
        <v>77.527740478515625</v>
      </c>
      <c r="J7235" s="64">
        <v>0</v>
      </c>
    </row>
    <row r="7236" spans="1:10" x14ac:dyDescent="0.25">
      <c r="A7236" s="3" t="str">
        <f t="shared" si="113"/>
        <v>ZoneSouth of Lugo9/9/2021 (3:58pm-5:00pm)11</v>
      </c>
      <c r="B7236" t="s">
        <v>30</v>
      </c>
      <c r="C7236" t="s">
        <v>50</v>
      </c>
      <c r="D7236" t="s">
        <v>173</v>
      </c>
      <c r="E7236" t="s">
        <v>184</v>
      </c>
      <c r="F7236" s="69">
        <v>38.807575225830078</v>
      </c>
      <c r="G7236" s="69">
        <v>38.793216705322266</v>
      </c>
      <c r="H7236" s="69">
        <v>0.38217252492904663</v>
      </c>
      <c r="I7236" s="69">
        <v>81.409011840820313</v>
      </c>
      <c r="J7236" s="64">
        <v>0</v>
      </c>
    </row>
    <row r="7237" spans="1:10" x14ac:dyDescent="0.25">
      <c r="A7237" s="3" t="str">
        <f t="shared" si="113"/>
        <v>ZoneSouth of Lugo9/9/2021 (3:58pm-5:00pm)12</v>
      </c>
      <c r="B7237" t="s">
        <v>30</v>
      </c>
      <c r="C7237" t="s">
        <v>50</v>
      </c>
      <c r="D7237" t="s">
        <v>173</v>
      </c>
      <c r="E7237" t="s">
        <v>185</v>
      </c>
      <c r="F7237" s="69">
        <v>40.367912292480469</v>
      </c>
      <c r="G7237" s="69">
        <v>40.56549072265625</v>
      </c>
      <c r="H7237" s="69">
        <v>0.35392284393310547</v>
      </c>
      <c r="I7237" s="69">
        <v>85.056900024414063</v>
      </c>
      <c r="J7237" s="64">
        <v>0</v>
      </c>
    </row>
    <row r="7238" spans="1:10" x14ac:dyDescent="0.25">
      <c r="A7238" s="3" t="str">
        <f t="shared" si="113"/>
        <v>ZoneSouth of Lugo9/9/2021 (3:58pm-5:00pm)13</v>
      </c>
      <c r="B7238" t="s">
        <v>30</v>
      </c>
      <c r="C7238" t="s">
        <v>50</v>
      </c>
      <c r="D7238" t="s">
        <v>173</v>
      </c>
      <c r="E7238" t="s">
        <v>186</v>
      </c>
      <c r="F7238" s="69">
        <v>41.518833160400391</v>
      </c>
      <c r="G7238" s="69">
        <v>41.612258911132813</v>
      </c>
      <c r="H7238" s="69">
        <v>0.19948306679725647</v>
      </c>
      <c r="I7238" s="69">
        <v>87.758506774902344</v>
      </c>
      <c r="J7238" s="64">
        <v>0</v>
      </c>
    </row>
    <row r="7239" spans="1:10" x14ac:dyDescent="0.25">
      <c r="A7239" s="3" t="str">
        <f t="shared" si="113"/>
        <v>ZoneSouth of Lugo9/9/2021 (3:58pm-5:00pm)14</v>
      </c>
      <c r="B7239" t="s">
        <v>30</v>
      </c>
      <c r="C7239" t="s">
        <v>50</v>
      </c>
      <c r="D7239" t="s">
        <v>173</v>
      </c>
      <c r="E7239" t="s">
        <v>187</v>
      </c>
      <c r="F7239" s="69">
        <v>43.623348236083984</v>
      </c>
      <c r="G7239" s="69">
        <v>43.529922485351563</v>
      </c>
      <c r="H7239" s="69">
        <v>0.19948308169841766</v>
      </c>
      <c r="I7239" s="69">
        <v>90.162651062011719</v>
      </c>
      <c r="J7239" s="64">
        <v>0</v>
      </c>
    </row>
    <row r="7240" spans="1:10" x14ac:dyDescent="0.25">
      <c r="A7240" s="3" t="str">
        <f t="shared" si="113"/>
        <v>ZoneSouth of Lugo9/9/2021 (3:58pm-5:00pm)15</v>
      </c>
      <c r="B7240" t="s">
        <v>30</v>
      </c>
      <c r="C7240" t="s">
        <v>50</v>
      </c>
      <c r="D7240" t="s">
        <v>173</v>
      </c>
      <c r="E7240" t="s">
        <v>188</v>
      </c>
      <c r="F7240" s="69">
        <v>44.064346313476563</v>
      </c>
      <c r="G7240" s="69">
        <v>43.341716766357422</v>
      </c>
      <c r="H7240" s="69">
        <v>0.45476609468460083</v>
      </c>
      <c r="I7240" s="69">
        <v>92.148529052734375</v>
      </c>
      <c r="J7240" s="64">
        <v>0</v>
      </c>
    </row>
    <row r="7241" spans="1:10" x14ac:dyDescent="0.25">
      <c r="A7241" s="3" t="str">
        <f t="shared" si="113"/>
        <v>ZoneSouth of Lugo9/9/2021 (3:58pm-5:00pm)16</v>
      </c>
      <c r="B7241" t="s">
        <v>30</v>
      </c>
      <c r="C7241" t="s">
        <v>50</v>
      </c>
      <c r="D7241" t="s">
        <v>173</v>
      </c>
      <c r="E7241" t="s">
        <v>189</v>
      </c>
      <c r="F7241" s="69">
        <v>37.442165374755859</v>
      </c>
      <c r="G7241" s="69">
        <v>36.469432830810547</v>
      </c>
      <c r="H7241" s="69">
        <v>0.53319156169891357</v>
      </c>
      <c r="I7241" s="69">
        <v>93.982704162597656</v>
      </c>
      <c r="J7241" s="64">
        <v>0</v>
      </c>
    </row>
    <row r="7242" spans="1:10" x14ac:dyDescent="0.25">
      <c r="A7242" s="3" t="str">
        <f t="shared" si="113"/>
        <v>ZoneSouth of Lugo9/9/2021 (3:58pm-5:00pm)17</v>
      </c>
      <c r="B7242" t="s">
        <v>30</v>
      </c>
      <c r="C7242" t="s">
        <v>50</v>
      </c>
      <c r="D7242" t="s">
        <v>173</v>
      </c>
      <c r="E7242" t="s">
        <v>190</v>
      </c>
      <c r="F7242" s="69">
        <v>28.034265518188477</v>
      </c>
      <c r="G7242" s="69">
        <v>24.088108062744141</v>
      </c>
      <c r="H7242" s="69">
        <v>0.52814286947250366</v>
      </c>
      <c r="I7242" s="69">
        <v>94.114303588867188</v>
      </c>
      <c r="J7242" s="64">
        <v>0</v>
      </c>
    </row>
    <row r="7243" spans="1:10" x14ac:dyDescent="0.25">
      <c r="A7243" s="3" t="str">
        <f t="shared" si="113"/>
        <v>ZoneSouth of Lugo9/9/2021 (3:58pm-5:00pm)18</v>
      </c>
      <c r="B7243" t="s">
        <v>30</v>
      </c>
      <c r="C7243" t="s">
        <v>50</v>
      </c>
      <c r="D7243" t="s">
        <v>173</v>
      </c>
      <c r="E7243" t="s">
        <v>191</v>
      </c>
      <c r="F7243" s="69">
        <v>22.996673583984375</v>
      </c>
      <c r="G7243" s="69">
        <v>23.199924468994141</v>
      </c>
      <c r="H7243" s="69">
        <v>0.54161131381988525</v>
      </c>
      <c r="I7243" s="69">
        <v>92.814125061035156</v>
      </c>
      <c r="J7243" s="64">
        <v>0</v>
      </c>
    </row>
    <row r="7244" spans="1:10" x14ac:dyDescent="0.25">
      <c r="A7244" s="3" t="str">
        <f t="shared" si="113"/>
        <v>ZoneSouth of Lugo9/9/2021 (3:58pm-5:00pm)19</v>
      </c>
      <c r="B7244" t="s">
        <v>30</v>
      </c>
      <c r="C7244" t="s">
        <v>50</v>
      </c>
      <c r="D7244" t="s">
        <v>173</v>
      </c>
      <c r="E7244" t="s">
        <v>192</v>
      </c>
      <c r="F7244" s="69">
        <v>19.169530868530273</v>
      </c>
      <c r="G7244" s="69">
        <v>20.125537872314453</v>
      </c>
      <c r="H7244" s="69">
        <v>0.45314386487007141</v>
      </c>
      <c r="I7244" s="69">
        <v>90.517204284667969</v>
      </c>
      <c r="J7244" s="64">
        <v>0</v>
      </c>
    </row>
    <row r="7245" spans="1:10" x14ac:dyDescent="0.25">
      <c r="A7245" s="3" t="str">
        <f t="shared" si="113"/>
        <v>ZoneSouth of Lugo9/9/2021 (3:58pm-5:00pm)20</v>
      </c>
      <c r="B7245" t="s">
        <v>30</v>
      </c>
      <c r="C7245" t="s">
        <v>50</v>
      </c>
      <c r="D7245" t="s">
        <v>173</v>
      </c>
      <c r="E7245" t="s">
        <v>193</v>
      </c>
      <c r="F7245" s="69">
        <v>18.076078414916992</v>
      </c>
      <c r="G7245" s="69">
        <v>18.646339416503906</v>
      </c>
      <c r="H7245" s="69">
        <v>0.42141735553741455</v>
      </c>
      <c r="I7245" s="69">
        <v>87.112052917480469</v>
      </c>
      <c r="J7245" s="64">
        <v>0</v>
      </c>
    </row>
    <row r="7246" spans="1:10" x14ac:dyDescent="0.25">
      <c r="A7246" s="3" t="str">
        <f t="shared" si="113"/>
        <v>ZoneSouth of Lugo9/9/2021 (3:58pm-5:00pm)21</v>
      </c>
      <c r="B7246" t="s">
        <v>30</v>
      </c>
      <c r="C7246" t="s">
        <v>50</v>
      </c>
      <c r="D7246" t="s">
        <v>173</v>
      </c>
      <c r="E7246" t="s">
        <v>194</v>
      </c>
      <c r="F7246" s="69">
        <v>16.312755584716797</v>
      </c>
      <c r="G7246" s="69">
        <v>16.714555740356445</v>
      </c>
      <c r="H7246" s="69">
        <v>0.38798412680625916</v>
      </c>
      <c r="I7246" s="69">
        <v>83.56256103515625</v>
      </c>
      <c r="J7246" s="64">
        <v>0</v>
      </c>
    </row>
    <row r="7247" spans="1:10" x14ac:dyDescent="0.25">
      <c r="A7247" s="3" t="str">
        <f t="shared" si="113"/>
        <v>ZoneSouth of Lugo9/9/2021 (3:58pm-5:00pm)22</v>
      </c>
      <c r="B7247" t="s">
        <v>30</v>
      </c>
      <c r="C7247" t="s">
        <v>50</v>
      </c>
      <c r="D7247" t="s">
        <v>173</v>
      </c>
      <c r="E7247" t="s">
        <v>195</v>
      </c>
      <c r="F7247" s="69">
        <v>14.283580780029297</v>
      </c>
      <c r="G7247" s="69">
        <v>14.366890907287598</v>
      </c>
      <c r="H7247" s="69">
        <v>0.28553298115730286</v>
      </c>
      <c r="I7247" s="69">
        <v>80.744712829589844</v>
      </c>
      <c r="J7247" s="64">
        <v>0</v>
      </c>
    </row>
    <row r="7248" spans="1:10" x14ac:dyDescent="0.25">
      <c r="A7248" s="3" t="str">
        <f t="shared" si="113"/>
        <v>ZoneSouth of Lugo9/9/2021 (3:58pm-5:00pm)23</v>
      </c>
      <c r="B7248" t="s">
        <v>30</v>
      </c>
      <c r="C7248" t="s">
        <v>50</v>
      </c>
      <c r="D7248" t="s">
        <v>173</v>
      </c>
      <c r="E7248" t="s">
        <v>196</v>
      </c>
      <c r="F7248" s="69">
        <v>12.616199493408203</v>
      </c>
      <c r="G7248" s="69">
        <v>12.764348030090332</v>
      </c>
      <c r="H7248" s="69">
        <v>0.27324771881103516</v>
      </c>
      <c r="I7248" s="69">
        <v>78.42919921875</v>
      </c>
      <c r="J7248" s="64">
        <v>0</v>
      </c>
    </row>
    <row r="7249" spans="1:10" x14ac:dyDescent="0.25">
      <c r="A7249" s="3" t="str">
        <f t="shared" si="113"/>
        <v>ZoneSouth of Lugo9/9/2021 (3:58pm-5:00pm)24</v>
      </c>
      <c r="B7249" t="s">
        <v>30</v>
      </c>
      <c r="C7249" t="s">
        <v>50</v>
      </c>
      <c r="D7249" t="s">
        <v>173</v>
      </c>
      <c r="E7249" t="s">
        <v>197</v>
      </c>
      <c r="F7249" s="69">
        <v>11.238536834716797</v>
      </c>
      <c r="G7249" s="69">
        <v>11.275157928466797</v>
      </c>
      <c r="H7249" s="69">
        <v>0.37958914041519165</v>
      </c>
      <c r="I7249" s="69">
        <v>76.691055297851563</v>
      </c>
      <c r="J7249" s="64">
        <v>0</v>
      </c>
    </row>
    <row r="7250" spans="1:10" x14ac:dyDescent="0.25">
      <c r="A7250" s="3" t="str">
        <f t="shared" si="113"/>
        <v>ZoneSouth of LugoAverage Event Day (5:00pm-6:00pm)1</v>
      </c>
      <c r="B7250" t="s">
        <v>30</v>
      </c>
      <c r="C7250" t="s">
        <v>50</v>
      </c>
      <c r="D7250" t="s">
        <v>167</v>
      </c>
      <c r="E7250" t="s">
        <v>174</v>
      </c>
      <c r="F7250" s="69">
        <v>10.148568153381348</v>
      </c>
      <c r="G7250" s="69">
        <v>10.267036437988281</v>
      </c>
      <c r="H7250" s="69">
        <v>0.12884284555912018</v>
      </c>
      <c r="I7250" s="69">
        <v>73.619285583496094</v>
      </c>
      <c r="J7250" s="64">
        <v>0</v>
      </c>
    </row>
    <row r="7251" spans="1:10" x14ac:dyDescent="0.25">
      <c r="A7251" s="3" t="str">
        <f t="shared" si="113"/>
        <v>ZoneSouth of LugoAverage Event Day (5:00pm-6:00pm)2</v>
      </c>
      <c r="B7251" t="s">
        <v>30</v>
      </c>
      <c r="C7251" t="s">
        <v>50</v>
      </c>
      <c r="D7251" t="s">
        <v>167</v>
      </c>
      <c r="E7251" t="s">
        <v>175</v>
      </c>
      <c r="F7251" s="69">
        <v>10.038222312927246</v>
      </c>
      <c r="G7251" s="69">
        <v>10.123838424682617</v>
      </c>
      <c r="H7251" s="69">
        <v>7.9577960073947906E-2</v>
      </c>
      <c r="I7251" s="69">
        <v>72.484992980957031</v>
      </c>
      <c r="J7251" s="64">
        <v>0</v>
      </c>
    </row>
    <row r="7252" spans="1:10" x14ac:dyDescent="0.25">
      <c r="A7252" s="3" t="str">
        <f t="shared" si="113"/>
        <v>ZoneSouth of LugoAverage Event Day (5:00pm-6:00pm)3</v>
      </c>
      <c r="B7252" t="s">
        <v>30</v>
      </c>
      <c r="C7252" t="s">
        <v>50</v>
      </c>
      <c r="D7252" t="s">
        <v>167</v>
      </c>
      <c r="E7252" t="s">
        <v>176</v>
      </c>
      <c r="F7252" s="69">
        <v>9.8970251083374023</v>
      </c>
      <c r="G7252" s="69">
        <v>9.8853788375854492</v>
      </c>
      <c r="H7252" s="69">
        <v>8.7108470499515533E-2</v>
      </c>
      <c r="I7252" s="69">
        <v>71.546417236328125</v>
      </c>
      <c r="J7252" s="64">
        <v>0</v>
      </c>
    </row>
    <row r="7253" spans="1:10" x14ac:dyDescent="0.25">
      <c r="A7253" s="3" t="str">
        <f t="shared" si="113"/>
        <v>ZoneSouth of LugoAverage Event Day (5:00pm-6:00pm)4</v>
      </c>
      <c r="B7253" t="s">
        <v>30</v>
      </c>
      <c r="C7253" t="s">
        <v>50</v>
      </c>
      <c r="D7253" t="s">
        <v>167</v>
      </c>
      <c r="E7253" t="s">
        <v>177</v>
      </c>
      <c r="F7253" s="69">
        <v>9.9687900543212891</v>
      </c>
      <c r="G7253" s="69">
        <v>9.9729814529418945</v>
      </c>
      <c r="H7253" s="69">
        <v>9.1140046715736389E-2</v>
      </c>
      <c r="I7253" s="69">
        <v>70.883827209472656</v>
      </c>
      <c r="J7253" s="64">
        <v>0</v>
      </c>
    </row>
    <row r="7254" spans="1:10" x14ac:dyDescent="0.25">
      <c r="A7254" s="3" t="str">
        <f t="shared" si="113"/>
        <v>ZoneSouth of LugoAverage Event Day (5:00pm-6:00pm)5</v>
      </c>
      <c r="B7254" t="s">
        <v>30</v>
      </c>
      <c r="C7254" t="s">
        <v>50</v>
      </c>
      <c r="D7254" t="s">
        <v>167</v>
      </c>
      <c r="E7254" t="s">
        <v>178</v>
      </c>
      <c r="F7254" s="69">
        <v>10.626798629760742</v>
      </c>
      <c r="G7254" s="69">
        <v>10.599428176879883</v>
      </c>
      <c r="H7254" s="69">
        <v>0.11182820051908493</v>
      </c>
      <c r="I7254" s="69">
        <v>70.253334045410156</v>
      </c>
      <c r="J7254" s="64">
        <v>0</v>
      </c>
    </row>
    <row r="7255" spans="1:10" x14ac:dyDescent="0.25">
      <c r="A7255" s="3" t="str">
        <f t="shared" si="113"/>
        <v>ZoneSouth of LugoAverage Event Day (5:00pm-6:00pm)6</v>
      </c>
      <c r="B7255" t="s">
        <v>30</v>
      </c>
      <c r="C7255" t="s">
        <v>50</v>
      </c>
      <c r="D7255" t="s">
        <v>167</v>
      </c>
      <c r="E7255" t="s">
        <v>179</v>
      </c>
      <c r="F7255" s="69">
        <v>12.306256294250488</v>
      </c>
      <c r="G7255" s="69">
        <v>12.470431327819824</v>
      </c>
      <c r="H7255" s="69">
        <v>0.17475250363349915</v>
      </c>
      <c r="I7255" s="69">
        <v>69.887313842773438</v>
      </c>
      <c r="J7255" s="64">
        <v>0</v>
      </c>
    </row>
    <row r="7256" spans="1:10" x14ac:dyDescent="0.25">
      <c r="A7256" s="3" t="str">
        <f t="shared" si="113"/>
        <v>ZoneSouth of LugoAverage Event Day (5:00pm-6:00pm)7</v>
      </c>
      <c r="B7256" t="s">
        <v>30</v>
      </c>
      <c r="C7256" t="s">
        <v>50</v>
      </c>
      <c r="D7256" t="s">
        <v>167</v>
      </c>
      <c r="E7256" t="s">
        <v>180</v>
      </c>
      <c r="F7256" s="69">
        <v>15.640392303466797</v>
      </c>
      <c r="G7256" s="69">
        <v>16.004779815673828</v>
      </c>
      <c r="H7256" s="69">
        <v>0.19080910086631775</v>
      </c>
      <c r="I7256" s="69">
        <v>69.825569152832031</v>
      </c>
      <c r="J7256" s="64">
        <v>0</v>
      </c>
    </row>
    <row r="7257" spans="1:10" x14ac:dyDescent="0.25">
      <c r="A7257" s="3" t="str">
        <f t="shared" si="113"/>
        <v>ZoneSouth of LugoAverage Event Day (5:00pm-6:00pm)8</v>
      </c>
      <c r="B7257" t="s">
        <v>30</v>
      </c>
      <c r="C7257" t="s">
        <v>50</v>
      </c>
      <c r="D7257" t="s">
        <v>167</v>
      </c>
      <c r="E7257" t="s">
        <v>181</v>
      </c>
      <c r="F7257" s="69">
        <v>19.958057403564453</v>
      </c>
      <c r="G7257" s="69">
        <v>20.198135375976563</v>
      </c>
      <c r="H7257" s="69">
        <v>0.21125383675098419</v>
      </c>
      <c r="I7257" s="69">
        <v>70.681137084960938</v>
      </c>
      <c r="J7257" s="64">
        <v>0</v>
      </c>
    </row>
    <row r="7258" spans="1:10" x14ac:dyDescent="0.25">
      <c r="A7258" s="3" t="str">
        <f t="shared" si="113"/>
        <v>ZoneSouth of LugoAverage Event Day (5:00pm-6:00pm)9</v>
      </c>
      <c r="B7258" t="s">
        <v>30</v>
      </c>
      <c r="C7258" t="s">
        <v>50</v>
      </c>
      <c r="D7258" t="s">
        <v>167</v>
      </c>
      <c r="E7258" t="s">
        <v>182</v>
      </c>
      <c r="F7258" s="69">
        <v>24.4129638671875</v>
      </c>
      <c r="G7258" s="69">
        <v>24.58612060546875</v>
      </c>
      <c r="H7258" s="69">
        <v>0.22302795946598053</v>
      </c>
      <c r="I7258" s="69">
        <v>73.072555541992188</v>
      </c>
      <c r="J7258" s="64">
        <v>0</v>
      </c>
    </row>
    <row r="7259" spans="1:10" x14ac:dyDescent="0.25">
      <c r="A7259" s="3" t="str">
        <f t="shared" si="113"/>
        <v>ZoneSouth of LugoAverage Event Day (5:00pm-6:00pm)10</v>
      </c>
      <c r="B7259" t="s">
        <v>30</v>
      </c>
      <c r="C7259" t="s">
        <v>50</v>
      </c>
      <c r="D7259" t="s">
        <v>167</v>
      </c>
      <c r="E7259" t="s">
        <v>183</v>
      </c>
      <c r="F7259" s="69">
        <v>27.104091644287109</v>
      </c>
      <c r="G7259" s="69">
        <v>27.457012176513672</v>
      </c>
      <c r="H7259" s="69">
        <v>0.26388418674468994</v>
      </c>
      <c r="I7259" s="69">
        <v>76.724273681640625</v>
      </c>
      <c r="J7259" s="64">
        <v>0</v>
      </c>
    </row>
    <row r="7260" spans="1:10" x14ac:dyDescent="0.25">
      <c r="A7260" s="3" t="str">
        <f t="shared" si="113"/>
        <v>ZoneSouth of LugoAverage Event Day (5:00pm-6:00pm)11</v>
      </c>
      <c r="B7260" t="s">
        <v>30</v>
      </c>
      <c r="C7260" t="s">
        <v>50</v>
      </c>
      <c r="D7260" t="s">
        <v>167</v>
      </c>
      <c r="E7260" t="s">
        <v>184</v>
      </c>
      <c r="F7260" s="69">
        <v>28.622747421264648</v>
      </c>
      <c r="G7260" s="69">
        <v>29.115205764770508</v>
      </c>
      <c r="H7260" s="69">
        <v>0.25904634594917297</v>
      </c>
      <c r="I7260" s="69">
        <v>80.410606384277344</v>
      </c>
      <c r="J7260" s="64">
        <v>0</v>
      </c>
    </row>
    <row r="7261" spans="1:10" x14ac:dyDescent="0.25">
      <c r="A7261" s="3" t="str">
        <f t="shared" si="113"/>
        <v>ZoneSouth of LugoAverage Event Day (5:00pm-6:00pm)12</v>
      </c>
      <c r="B7261" t="s">
        <v>30</v>
      </c>
      <c r="C7261" t="s">
        <v>50</v>
      </c>
      <c r="D7261" t="s">
        <v>167</v>
      </c>
      <c r="E7261" t="s">
        <v>185</v>
      </c>
      <c r="F7261" s="69">
        <v>30.05626106262207</v>
      </c>
      <c r="G7261" s="69">
        <v>30.312177658081055</v>
      </c>
      <c r="H7261" s="69">
        <v>0.23252642154693604</v>
      </c>
      <c r="I7261" s="69">
        <v>84.413688659667969</v>
      </c>
      <c r="J7261" s="64">
        <v>0</v>
      </c>
    </row>
    <row r="7262" spans="1:10" x14ac:dyDescent="0.25">
      <c r="A7262" s="3" t="str">
        <f t="shared" si="113"/>
        <v>ZoneSouth of LugoAverage Event Day (5:00pm-6:00pm)13</v>
      </c>
      <c r="B7262" t="s">
        <v>30</v>
      </c>
      <c r="C7262" t="s">
        <v>50</v>
      </c>
      <c r="D7262" t="s">
        <v>167</v>
      </c>
      <c r="E7262" t="s">
        <v>186</v>
      </c>
      <c r="F7262" s="69">
        <v>30.735393524169922</v>
      </c>
      <c r="G7262" s="69">
        <v>30.763093948364258</v>
      </c>
      <c r="H7262" s="69">
        <v>0.10630248486995697</v>
      </c>
      <c r="I7262" s="69">
        <v>87.946914672851563</v>
      </c>
      <c r="J7262" s="64">
        <v>0</v>
      </c>
    </row>
    <row r="7263" spans="1:10" x14ac:dyDescent="0.25">
      <c r="A7263" s="3" t="str">
        <f t="shared" si="113"/>
        <v>ZoneSouth of LugoAverage Event Day (5:00pm-6:00pm)14</v>
      </c>
      <c r="B7263" t="s">
        <v>30</v>
      </c>
      <c r="C7263" t="s">
        <v>50</v>
      </c>
      <c r="D7263" t="s">
        <v>167</v>
      </c>
      <c r="E7263" t="s">
        <v>187</v>
      </c>
      <c r="F7263" s="69">
        <v>31.515300750732422</v>
      </c>
      <c r="G7263" s="69">
        <v>31.277826309204102</v>
      </c>
      <c r="H7263" s="69">
        <v>0.11161264777183533</v>
      </c>
      <c r="I7263" s="69">
        <v>90.229927062988281</v>
      </c>
      <c r="J7263" s="64">
        <v>0</v>
      </c>
    </row>
    <row r="7264" spans="1:10" x14ac:dyDescent="0.25">
      <c r="A7264" s="3" t="str">
        <f t="shared" si="113"/>
        <v>ZoneSouth of LugoAverage Event Day (5:00pm-6:00pm)15</v>
      </c>
      <c r="B7264" t="s">
        <v>30</v>
      </c>
      <c r="C7264" t="s">
        <v>50</v>
      </c>
      <c r="D7264" t="s">
        <v>167</v>
      </c>
      <c r="E7264" t="s">
        <v>188</v>
      </c>
      <c r="F7264" s="69">
        <v>31.415691375732422</v>
      </c>
      <c r="G7264" s="69">
        <v>30.925693511962891</v>
      </c>
      <c r="H7264" s="69">
        <v>0.20850209891796112</v>
      </c>
      <c r="I7264" s="69">
        <v>91.964828491210938</v>
      </c>
      <c r="J7264" s="64">
        <v>0</v>
      </c>
    </row>
    <row r="7265" spans="1:10" x14ac:dyDescent="0.25">
      <c r="A7265" s="3" t="str">
        <f t="shared" si="113"/>
        <v>ZoneSouth of LugoAverage Event Day (5:00pm-6:00pm)16</v>
      </c>
      <c r="B7265" t="s">
        <v>30</v>
      </c>
      <c r="C7265" t="s">
        <v>50</v>
      </c>
      <c r="D7265" t="s">
        <v>167</v>
      </c>
      <c r="E7265" t="s">
        <v>189</v>
      </c>
      <c r="F7265" s="69">
        <v>28.971355438232422</v>
      </c>
      <c r="G7265" s="69">
        <v>28.306394577026367</v>
      </c>
      <c r="H7265" s="69">
        <v>0.26132449507713318</v>
      </c>
      <c r="I7265" s="69">
        <v>93.039314270019531</v>
      </c>
      <c r="J7265" s="64">
        <v>0</v>
      </c>
    </row>
    <row r="7266" spans="1:10" x14ac:dyDescent="0.25">
      <c r="A7266" s="3" t="str">
        <f t="shared" si="113"/>
        <v>ZoneSouth of LugoAverage Event Day (5:00pm-6:00pm)17</v>
      </c>
      <c r="B7266" t="s">
        <v>30</v>
      </c>
      <c r="C7266" t="s">
        <v>50</v>
      </c>
      <c r="D7266" t="s">
        <v>167</v>
      </c>
      <c r="E7266" t="s">
        <v>190</v>
      </c>
      <c r="F7266" s="69">
        <v>23.552879333496094</v>
      </c>
      <c r="G7266" s="69">
        <v>23.229454040527344</v>
      </c>
      <c r="H7266" s="69">
        <v>0.27669739723205566</v>
      </c>
      <c r="I7266" s="69">
        <v>93.159721374511719</v>
      </c>
      <c r="J7266" s="64">
        <v>0</v>
      </c>
    </row>
    <row r="7267" spans="1:10" x14ac:dyDescent="0.25">
      <c r="A7267" s="3" t="str">
        <f t="shared" si="113"/>
        <v>ZoneSouth of LugoAverage Event Day (5:00pm-6:00pm)18</v>
      </c>
      <c r="B7267" t="s">
        <v>30</v>
      </c>
      <c r="C7267" t="s">
        <v>50</v>
      </c>
      <c r="D7267" t="s">
        <v>167</v>
      </c>
      <c r="E7267" t="s">
        <v>191</v>
      </c>
      <c r="F7267" s="69">
        <v>19.454826354980469</v>
      </c>
      <c r="G7267" s="69">
        <v>17.193344116210938</v>
      </c>
      <c r="H7267" s="69">
        <v>0.23826996982097626</v>
      </c>
      <c r="I7267" s="69">
        <v>91.883270263671875</v>
      </c>
      <c r="J7267" s="64">
        <v>0</v>
      </c>
    </row>
    <row r="7268" spans="1:10" x14ac:dyDescent="0.25">
      <c r="A7268" s="3" t="str">
        <f t="shared" si="113"/>
        <v>ZoneSouth of LugoAverage Event Day (5:00pm-6:00pm)19</v>
      </c>
      <c r="B7268" t="s">
        <v>30</v>
      </c>
      <c r="C7268" t="s">
        <v>50</v>
      </c>
      <c r="D7268" t="s">
        <v>167</v>
      </c>
      <c r="E7268" t="s">
        <v>192</v>
      </c>
      <c r="F7268" s="69">
        <v>18.10394287109375</v>
      </c>
      <c r="G7268" s="69">
        <v>18.592008590698242</v>
      </c>
      <c r="H7268" s="69">
        <v>0.23285104334354401</v>
      </c>
      <c r="I7268" s="69">
        <v>90.78167724609375</v>
      </c>
      <c r="J7268" s="64">
        <v>0</v>
      </c>
    </row>
    <row r="7269" spans="1:10" x14ac:dyDescent="0.25">
      <c r="A7269" s="3" t="str">
        <f t="shared" si="113"/>
        <v>ZoneSouth of LugoAverage Event Day (5:00pm-6:00pm)20</v>
      </c>
      <c r="B7269" t="s">
        <v>30</v>
      </c>
      <c r="C7269" t="s">
        <v>50</v>
      </c>
      <c r="D7269" t="s">
        <v>167</v>
      </c>
      <c r="E7269" t="s">
        <v>193</v>
      </c>
      <c r="F7269" s="69">
        <v>16.510576248168945</v>
      </c>
      <c r="G7269" s="69">
        <v>17.078531265258789</v>
      </c>
      <c r="H7269" s="69">
        <v>0.20352329313755035</v>
      </c>
      <c r="I7269" s="69">
        <v>87.8634033203125</v>
      </c>
      <c r="J7269" s="64">
        <v>0</v>
      </c>
    </row>
    <row r="7270" spans="1:10" x14ac:dyDescent="0.25">
      <c r="A7270" s="3" t="str">
        <f t="shared" si="113"/>
        <v>ZoneSouth of LugoAverage Event Day (5:00pm-6:00pm)21</v>
      </c>
      <c r="B7270" t="s">
        <v>30</v>
      </c>
      <c r="C7270" t="s">
        <v>50</v>
      </c>
      <c r="D7270" t="s">
        <v>167</v>
      </c>
      <c r="E7270" t="s">
        <v>194</v>
      </c>
      <c r="F7270" s="69">
        <v>15.639669418334961</v>
      </c>
      <c r="G7270" s="69">
        <v>15.940196990966797</v>
      </c>
      <c r="H7270" s="69">
        <v>0.2387053519487381</v>
      </c>
      <c r="I7270" s="69">
        <v>83.757369995117188</v>
      </c>
      <c r="J7270" s="64">
        <v>0</v>
      </c>
    </row>
    <row r="7271" spans="1:10" x14ac:dyDescent="0.25">
      <c r="A7271" s="3" t="str">
        <f t="shared" si="113"/>
        <v>ZoneSouth of LugoAverage Event Day (5:00pm-6:00pm)22</v>
      </c>
      <c r="B7271" t="s">
        <v>30</v>
      </c>
      <c r="C7271" t="s">
        <v>50</v>
      </c>
      <c r="D7271" t="s">
        <v>167</v>
      </c>
      <c r="E7271" t="s">
        <v>195</v>
      </c>
      <c r="F7271" s="69">
        <v>14.025259017944336</v>
      </c>
      <c r="G7271" s="69">
        <v>14.224767684936523</v>
      </c>
      <c r="H7271" s="69">
        <v>0.23438985645771027</v>
      </c>
      <c r="I7271" s="69">
        <v>80.128982543945313</v>
      </c>
      <c r="J7271" s="64">
        <v>0</v>
      </c>
    </row>
    <row r="7272" spans="1:10" x14ac:dyDescent="0.25">
      <c r="A7272" s="3" t="str">
        <f t="shared" si="113"/>
        <v>ZoneSouth of LugoAverage Event Day (5:00pm-6:00pm)23</v>
      </c>
      <c r="B7272" t="s">
        <v>30</v>
      </c>
      <c r="C7272" t="s">
        <v>50</v>
      </c>
      <c r="D7272" t="s">
        <v>167</v>
      </c>
      <c r="E7272" t="s">
        <v>196</v>
      </c>
      <c r="F7272" s="69">
        <v>12.552294731140137</v>
      </c>
      <c r="G7272" s="69">
        <v>12.560237884521484</v>
      </c>
      <c r="H7272" s="69">
        <v>0.15369133651256561</v>
      </c>
      <c r="I7272" s="69">
        <v>77.685508728027344</v>
      </c>
      <c r="J7272" s="64">
        <v>0</v>
      </c>
    </row>
    <row r="7273" spans="1:10" x14ac:dyDescent="0.25">
      <c r="A7273" s="3" t="str">
        <f t="shared" si="113"/>
        <v>ZoneSouth of LugoAverage Event Day (5:00pm-6:00pm)24</v>
      </c>
      <c r="B7273" t="s">
        <v>30</v>
      </c>
      <c r="C7273" t="s">
        <v>50</v>
      </c>
      <c r="D7273" t="s">
        <v>167</v>
      </c>
      <c r="E7273" t="s">
        <v>197</v>
      </c>
      <c r="F7273" s="69">
        <v>11.299386024475098</v>
      </c>
      <c r="G7273" s="69">
        <v>11.281303405761719</v>
      </c>
      <c r="H7273" s="69">
        <v>0.1561892181634903</v>
      </c>
      <c r="I7273" s="69">
        <v>75.497299194335938</v>
      </c>
      <c r="J7273" s="64">
        <v>0</v>
      </c>
    </row>
    <row r="7274" spans="1:10" x14ac:dyDescent="0.25">
      <c r="A7274" s="3" t="str">
        <f t="shared" si="113"/>
        <v/>
      </c>
      <c r="D7274" s="4"/>
    </row>
    <row r="7275" spans="1:10" x14ac:dyDescent="0.25">
      <c r="A7275" s="3" t="str">
        <f t="shared" si="113"/>
        <v/>
      </c>
      <c r="D7275" s="4"/>
    </row>
    <row r="7276" spans="1:10" x14ac:dyDescent="0.25">
      <c r="A7276" s="3" t="str">
        <f t="shared" si="113"/>
        <v/>
      </c>
      <c r="D7276" s="4"/>
    </row>
    <row r="7277" spans="1:10" x14ac:dyDescent="0.25">
      <c r="A7277" s="3" t="str">
        <f t="shared" si="113"/>
        <v/>
      </c>
      <c r="D7277" s="4"/>
    </row>
    <row r="7278" spans="1:10" x14ac:dyDescent="0.25">
      <c r="A7278" s="3" t="str">
        <f t="shared" si="113"/>
        <v/>
      </c>
      <c r="D7278" s="4"/>
    </row>
    <row r="7279" spans="1:10" x14ac:dyDescent="0.25">
      <c r="A7279" s="3" t="str">
        <f t="shared" si="113"/>
        <v/>
      </c>
      <c r="D7279" s="4"/>
    </row>
    <row r="7280" spans="1:10" x14ac:dyDescent="0.25">
      <c r="A7280" s="3" t="str">
        <f t="shared" si="113"/>
        <v/>
      </c>
      <c r="D7280" s="4"/>
    </row>
    <row r="7281" spans="1:4" x14ac:dyDescent="0.25">
      <c r="A7281" s="3" t="str">
        <f t="shared" si="113"/>
        <v/>
      </c>
      <c r="D7281" s="4"/>
    </row>
    <row r="7282" spans="1:4" x14ac:dyDescent="0.25">
      <c r="A7282" s="3" t="str">
        <f t="shared" si="113"/>
        <v/>
      </c>
      <c r="D7282" s="4"/>
    </row>
    <row r="7283" spans="1:4" x14ac:dyDescent="0.25">
      <c r="A7283" s="3" t="str">
        <f t="shared" si="113"/>
        <v/>
      </c>
      <c r="D7283" s="4"/>
    </row>
    <row r="7284" spans="1:4" x14ac:dyDescent="0.25">
      <c r="A7284" s="3" t="str">
        <f t="shared" si="113"/>
        <v/>
      </c>
      <c r="D7284" s="4"/>
    </row>
    <row r="7285" spans="1:4" x14ac:dyDescent="0.25">
      <c r="A7285" s="3" t="str">
        <f t="shared" si="113"/>
        <v/>
      </c>
      <c r="D7285" s="4"/>
    </row>
    <row r="7286" spans="1:4" x14ac:dyDescent="0.25">
      <c r="A7286" s="3" t="str">
        <f t="shared" si="113"/>
        <v/>
      </c>
      <c r="D7286" s="4"/>
    </row>
    <row r="7287" spans="1:4" x14ac:dyDescent="0.25">
      <c r="A7287" s="3" t="str">
        <f t="shared" si="113"/>
        <v/>
      </c>
      <c r="D7287" s="4"/>
    </row>
    <row r="7288" spans="1:4" x14ac:dyDescent="0.25">
      <c r="A7288" s="3" t="str">
        <f t="shared" si="113"/>
        <v/>
      </c>
      <c r="D7288" s="4"/>
    </row>
    <row r="7289" spans="1:4" x14ac:dyDescent="0.25">
      <c r="A7289" s="3" t="str">
        <f t="shared" si="113"/>
        <v/>
      </c>
      <c r="D7289" s="4"/>
    </row>
    <row r="7290" spans="1:4" x14ac:dyDescent="0.25">
      <c r="A7290" s="3" t="str">
        <f t="shared" si="113"/>
        <v/>
      </c>
      <c r="D7290" s="4"/>
    </row>
    <row r="7291" spans="1:4" x14ac:dyDescent="0.25">
      <c r="A7291" s="3" t="str">
        <f t="shared" si="113"/>
        <v/>
      </c>
      <c r="D7291" s="4"/>
    </row>
    <row r="7292" spans="1:4" x14ac:dyDescent="0.25">
      <c r="A7292" s="3" t="str">
        <f t="shared" si="113"/>
        <v/>
      </c>
      <c r="D7292" s="4"/>
    </row>
    <row r="7293" spans="1:4" x14ac:dyDescent="0.25">
      <c r="A7293" s="3" t="str">
        <f t="shared" si="113"/>
        <v/>
      </c>
      <c r="D7293" s="4"/>
    </row>
    <row r="7294" spans="1:4" x14ac:dyDescent="0.25">
      <c r="A7294" s="3" t="str">
        <f t="shared" si="113"/>
        <v/>
      </c>
      <c r="D7294" s="4"/>
    </row>
    <row r="7295" spans="1:4" x14ac:dyDescent="0.25">
      <c r="A7295" s="3" t="str">
        <f t="shared" si="113"/>
        <v/>
      </c>
      <c r="D7295" s="4"/>
    </row>
    <row r="7296" spans="1:4" x14ac:dyDescent="0.25">
      <c r="A7296" s="3" t="str">
        <f t="shared" si="113"/>
        <v/>
      </c>
      <c r="D7296" s="4"/>
    </row>
    <row r="7297" spans="1:4" x14ac:dyDescent="0.25">
      <c r="A7297" s="3" t="str">
        <f t="shared" si="113"/>
        <v/>
      </c>
      <c r="D7297" s="4"/>
    </row>
    <row r="7298" spans="1:4" x14ac:dyDescent="0.25">
      <c r="A7298" s="3" t="str">
        <f t="shared" si="113"/>
        <v/>
      </c>
      <c r="D7298" s="4"/>
    </row>
    <row r="7299" spans="1:4" x14ac:dyDescent="0.25">
      <c r="A7299" s="3" t="str">
        <f t="shared" ref="A7299:A7362" si="114">B7299&amp;C7299&amp;D7299&amp;E7299</f>
        <v/>
      </c>
      <c r="D7299" s="4"/>
    </row>
    <row r="7300" spans="1:4" x14ac:dyDescent="0.25">
      <c r="A7300" s="3" t="str">
        <f t="shared" si="114"/>
        <v/>
      </c>
      <c r="D7300" s="4"/>
    </row>
    <row r="7301" spans="1:4" x14ac:dyDescent="0.25">
      <c r="A7301" s="3" t="str">
        <f t="shared" si="114"/>
        <v/>
      </c>
      <c r="D7301" s="4"/>
    </row>
    <row r="7302" spans="1:4" x14ac:dyDescent="0.25">
      <c r="A7302" s="3" t="str">
        <f t="shared" si="114"/>
        <v/>
      </c>
      <c r="D7302" s="4"/>
    </row>
    <row r="7303" spans="1:4" x14ac:dyDescent="0.25">
      <c r="A7303" s="3" t="str">
        <f t="shared" si="114"/>
        <v/>
      </c>
      <c r="D7303" s="4"/>
    </row>
    <row r="7304" spans="1:4" x14ac:dyDescent="0.25">
      <c r="A7304" s="3" t="str">
        <f t="shared" si="114"/>
        <v/>
      </c>
      <c r="D7304" s="4"/>
    </row>
    <row r="7305" spans="1:4" x14ac:dyDescent="0.25">
      <c r="A7305" s="3" t="str">
        <f t="shared" si="114"/>
        <v/>
      </c>
      <c r="D7305" s="4"/>
    </row>
    <row r="7306" spans="1:4" x14ac:dyDescent="0.25">
      <c r="A7306" s="3" t="str">
        <f t="shared" si="114"/>
        <v/>
      </c>
      <c r="D7306" s="4"/>
    </row>
    <row r="7307" spans="1:4" x14ac:dyDescent="0.25">
      <c r="A7307" s="3" t="str">
        <f t="shared" si="114"/>
        <v/>
      </c>
      <c r="D7307" s="4"/>
    </row>
    <row r="7308" spans="1:4" x14ac:dyDescent="0.25">
      <c r="A7308" s="3" t="str">
        <f t="shared" si="114"/>
        <v/>
      </c>
      <c r="D7308" s="4"/>
    </row>
    <row r="7309" spans="1:4" x14ac:dyDescent="0.25">
      <c r="A7309" s="3" t="str">
        <f t="shared" si="114"/>
        <v/>
      </c>
      <c r="D7309" s="4"/>
    </row>
    <row r="7310" spans="1:4" x14ac:dyDescent="0.25">
      <c r="A7310" s="3" t="str">
        <f t="shared" si="114"/>
        <v/>
      </c>
      <c r="D7310" s="4"/>
    </row>
    <row r="7311" spans="1:4" x14ac:dyDescent="0.25">
      <c r="A7311" s="3" t="str">
        <f t="shared" si="114"/>
        <v/>
      </c>
      <c r="D7311" s="4"/>
    </row>
    <row r="7312" spans="1:4" x14ac:dyDescent="0.25">
      <c r="A7312" s="3" t="str">
        <f t="shared" si="114"/>
        <v/>
      </c>
      <c r="D7312" s="4"/>
    </row>
    <row r="7313" spans="1:4" x14ac:dyDescent="0.25">
      <c r="A7313" s="3" t="str">
        <f t="shared" si="114"/>
        <v/>
      </c>
      <c r="D7313" s="4"/>
    </row>
    <row r="7314" spans="1:4" x14ac:dyDescent="0.25">
      <c r="A7314" s="3" t="str">
        <f t="shared" si="114"/>
        <v/>
      </c>
      <c r="D7314" s="4"/>
    </row>
    <row r="7315" spans="1:4" x14ac:dyDescent="0.25">
      <c r="A7315" s="3" t="str">
        <f t="shared" si="114"/>
        <v/>
      </c>
      <c r="D7315" s="4"/>
    </row>
    <row r="7316" spans="1:4" x14ac:dyDescent="0.25">
      <c r="A7316" s="3" t="str">
        <f t="shared" si="114"/>
        <v/>
      </c>
      <c r="D7316" s="4"/>
    </row>
    <row r="7317" spans="1:4" x14ac:dyDescent="0.25">
      <c r="A7317" s="3" t="str">
        <f t="shared" si="114"/>
        <v/>
      </c>
      <c r="D7317" s="4"/>
    </row>
    <row r="7318" spans="1:4" x14ac:dyDescent="0.25">
      <c r="A7318" s="3" t="str">
        <f t="shared" si="114"/>
        <v/>
      </c>
      <c r="D7318" s="4"/>
    </row>
    <row r="7319" spans="1:4" x14ac:dyDescent="0.25">
      <c r="A7319" s="3" t="str">
        <f t="shared" si="114"/>
        <v/>
      </c>
      <c r="D7319" s="4"/>
    </row>
    <row r="7320" spans="1:4" x14ac:dyDescent="0.25">
      <c r="A7320" s="3" t="str">
        <f t="shared" si="114"/>
        <v/>
      </c>
      <c r="D7320" s="4"/>
    </row>
    <row r="7321" spans="1:4" x14ac:dyDescent="0.25">
      <c r="A7321" s="3" t="str">
        <f t="shared" si="114"/>
        <v/>
      </c>
      <c r="D7321" s="4"/>
    </row>
    <row r="7322" spans="1:4" x14ac:dyDescent="0.25">
      <c r="A7322" s="3" t="str">
        <f t="shared" si="114"/>
        <v/>
      </c>
      <c r="D7322" s="4"/>
    </row>
    <row r="7323" spans="1:4" x14ac:dyDescent="0.25">
      <c r="A7323" s="3" t="str">
        <f t="shared" si="114"/>
        <v/>
      </c>
      <c r="D7323" s="4"/>
    </row>
    <row r="7324" spans="1:4" x14ac:dyDescent="0.25">
      <c r="A7324" s="3" t="str">
        <f t="shared" si="114"/>
        <v/>
      </c>
      <c r="D7324" s="4"/>
    </row>
    <row r="7325" spans="1:4" x14ac:dyDescent="0.25">
      <c r="A7325" s="3" t="str">
        <f t="shared" si="114"/>
        <v/>
      </c>
      <c r="D7325" s="4"/>
    </row>
    <row r="7326" spans="1:4" x14ac:dyDescent="0.25">
      <c r="A7326" s="3" t="str">
        <f t="shared" si="114"/>
        <v/>
      </c>
      <c r="D7326" s="4"/>
    </row>
    <row r="7327" spans="1:4" x14ac:dyDescent="0.25">
      <c r="A7327" s="3" t="str">
        <f t="shared" si="114"/>
        <v/>
      </c>
      <c r="D7327" s="4"/>
    </row>
    <row r="7328" spans="1:4" x14ac:dyDescent="0.25">
      <c r="A7328" s="3" t="str">
        <f t="shared" si="114"/>
        <v/>
      </c>
      <c r="D7328" s="4"/>
    </row>
    <row r="7329" spans="1:4" x14ac:dyDescent="0.25">
      <c r="A7329" s="3" t="str">
        <f t="shared" si="114"/>
        <v/>
      </c>
      <c r="D7329" s="4"/>
    </row>
    <row r="7330" spans="1:4" x14ac:dyDescent="0.25">
      <c r="A7330" s="3" t="str">
        <f t="shared" si="114"/>
        <v/>
      </c>
      <c r="D7330" s="4"/>
    </row>
    <row r="7331" spans="1:4" x14ac:dyDescent="0.25">
      <c r="A7331" s="3" t="str">
        <f t="shared" si="114"/>
        <v/>
      </c>
      <c r="D7331" s="4"/>
    </row>
    <row r="7332" spans="1:4" x14ac:dyDescent="0.25">
      <c r="A7332" s="3" t="str">
        <f t="shared" si="114"/>
        <v/>
      </c>
      <c r="D7332" s="4"/>
    </row>
    <row r="7333" spans="1:4" x14ac:dyDescent="0.25">
      <c r="A7333" s="3" t="str">
        <f t="shared" si="114"/>
        <v/>
      </c>
      <c r="D7333" s="4"/>
    </row>
    <row r="7334" spans="1:4" x14ac:dyDescent="0.25">
      <c r="A7334" s="3" t="str">
        <f t="shared" si="114"/>
        <v/>
      </c>
      <c r="D7334" s="4"/>
    </row>
    <row r="7335" spans="1:4" x14ac:dyDescent="0.25">
      <c r="A7335" s="3" t="str">
        <f t="shared" si="114"/>
        <v/>
      </c>
      <c r="D7335" s="4"/>
    </row>
    <row r="7336" spans="1:4" x14ac:dyDescent="0.25">
      <c r="A7336" s="3" t="str">
        <f t="shared" si="114"/>
        <v/>
      </c>
      <c r="D7336" s="4"/>
    </row>
    <row r="7337" spans="1:4" x14ac:dyDescent="0.25">
      <c r="A7337" s="3" t="str">
        <f t="shared" si="114"/>
        <v/>
      </c>
      <c r="D7337" s="4"/>
    </row>
    <row r="7338" spans="1:4" x14ac:dyDescent="0.25">
      <c r="A7338" s="3" t="str">
        <f t="shared" si="114"/>
        <v/>
      </c>
      <c r="D7338" s="4"/>
    </row>
    <row r="7339" spans="1:4" x14ac:dyDescent="0.25">
      <c r="A7339" s="3" t="str">
        <f t="shared" si="114"/>
        <v/>
      </c>
      <c r="D7339" s="4"/>
    </row>
    <row r="7340" spans="1:4" x14ac:dyDescent="0.25">
      <c r="A7340" s="3" t="str">
        <f t="shared" si="114"/>
        <v/>
      </c>
      <c r="D7340" s="4"/>
    </row>
    <row r="7341" spans="1:4" x14ac:dyDescent="0.25">
      <c r="A7341" s="3" t="str">
        <f t="shared" si="114"/>
        <v/>
      </c>
      <c r="D7341" s="4"/>
    </row>
    <row r="7342" spans="1:4" x14ac:dyDescent="0.25">
      <c r="A7342" s="3" t="str">
        <f t="shared" si="114"/>
        <v/>
      </c>
      <c r="D7342" s="4"/>
    </row>
    <row r="7343" spans="1:4" x14ac:dyDescent="0.25">
      <c r="A7343" s="3" t="str">
        <f t="shared" si="114"/>
        <v/>
      </c>
      <c r="D7343" s="4"/>
    </row>
    <row r="7344" spans="1:4" x14ac:dyDescent="0.25">
      <c r="A7344" s="3" t="str">
        <f t="shared" si="114"/>
        <v/>
      </c>
      <c r="D7344" s="4"/>
    </row>
    <row r="7345" spans="1:4" x14ac:dyDescent="0.25">
      <c r="A7345" s="3" t="str">
        <f t="shared" si="114"/>
        <v/>
      </c>
      <c r="D7345" s="4"/>
    </row>
    <row r="7346" spans="1:4" x14ac:dyDescent="0.25">
      <c r="A7346" s="3" t="str">
        <f t="shared" si="114"/>
        <v/>
      </c>
      <c r="D7346" s="4"/>
    </row>
    <row r="7347" spans="1:4" x14ac:dyDescent="0.25">
      <c r="A7347" s="3" t="str">
        <f t="shared" si="114"/>
        <v/>
      </c>
      <c r="D7347" s="4"/>
    </row>
    <row r="7348" spans="1:4" x14ac:dyDescent="0.25">
      <c r="A7348" s="3" t="str">
        <f t="shared" si="114"/>
        <v/>
      </c>
      <c r="D7348" s="4"/>
    </row>
    <row r="7349" spans="1:4" x14ac:dyDescent="0.25">
      <c r="A7349" s="3" t="str">
        <f t="shared" si="114"/>
        <v/>
      </c>
      <c r="D7349" s="4"/>
    </row>
    <row r="7350" spans="1:4" x14ac:dyDescent="0.25">
      <c r="A7350" s="3" t="str">
        <f t="shared" si="114"/>
        <v/>
      </c>
      <c r="D7350" s="4"/>
    </row>
    <row r="7351" spans="1:4" x14ac:dyDescent="0.25">
      <c r="A7351" s="3" t="str">
        <f t="shared" si="114"/>
        <v/>
      </c>
      <c r="D7351" s="4"/>
    </row>
    <row r="7352" spans="1:4" x14ac:dyDescent="0.25">
      <c r="A7352" s="3" t="str">
        <f t="shared" si="114"/>
        <v/>
      </c>
      <c r="D7352" s="4"/>
    </row>
    <row r="7353" spans="1:4" x14ac:dyDescent="0.25">
      <c r="A7353" s="3" t="str">
        <f t="shared" si="114"/>
        <v/>
      </c>
      <c r="D7353" s="4"/>
    </row>
    <row r="7354" spans="1:4" x14ac:dyDescent="0.25">
      <c r="A7354" s="3" t="str">
        <f t="shared" si="114"/>
        <v/>
      </c>
      <c r="D7354" s="4"/>
    </row>
    <row r="7355" spans="1:4" x14ac:dyDescent="0.25">
      <c r="A7355" s="3" t="str">
        <f t="shared" si="114"/>
        <v/>
      </c>
      <c r="D7355" s="4"/>
    </row>
    <row r="7356" spans="1:4" x14ac:dyDescent="0.25">
      <c r="A7356" s="3" t="str">
        <f t="shared" si="114"/>
        <v/>
      </c>
      <c r="D7356" s="4"/>
    </row>
    <row r="7357" spans="1:4" x14ac:dyDescent="0.25">
      <c r="A7357" s="3" t="str">
        <f t="shared" si="114"/>
        <v/>
      </c>
      <c r="D7357" s="4"/>
    </row>
    <row r="7358" spans="1:4" x14ac:dyDescent="0.25">
      <c r="A7358" s="3" t="str">
        <f t="shared" si="114"/>
        <v/>
      </c>
      <c r="D7358" s="4"/>
    </row>
    <row r="7359" spans="1:4" x14ac:dyDescent="0.25">
      <c r="A7359" s="3" t="str">
        <f t="shared" si="114"/>
        <v/>
      </c>
      <c r="D7359" s="4"/>
    </row>
    <row r="7360" spans="1:4" x14ac:dyDescent="0.25">
      <c r="A7360" s="3" t="str">
        <f t="shared" si="114"/>
        <v/>
      </c>
      <c r="D7360" s="4"/>
    </row>
    <row r="7361" spans="1:4" x14ac:dyDescent="0.25">
      <c r="A7361" s="3" t="str">
        <f t="shared" si="114"/>
        <v/>
      </c>
      <c r="D7361" s="4"/>
    </row>
    <row r="7362" spans="1:4" x14ac:dyDescent="0.25">
      <c r="A7362" s="3" t="str">
        <f t="shared" si="114"/>
        <v/>
      </c>
      <c r="D7362" s="4"/>
    </row>
    <row r="7363" spans="1:4" x14ac:dyDescent="0.25">
      <c r="A7363" s="3" t="str">
        <f t="shared" ref="A7363:A7426" si="115">B7363&amp;C7363&amp;D7363&amp;E7363</f>
        <v/>
      </c>
      <c r="D7363" s="4"/>
    </row>
    <row r="7364" spans="1:4" x14ac:dyDescent="0.25">
      <c r="A7364" s="3" t="str">
        <f t="shared" si="115"/>
        <v/>
      </c>
      <c r="D7364" s="4"/>
    </row>
    <row r="7365" spans="1:4" x14ac:dyDescent="0.25">
      <c r="A7365" s="3" t="str">
        <f t="shared" si="115"/>
        <v/>
      </c>
      <c r="D7365" s="4"/>
    </row>
    <row r="7366" spans="1:4" x14ac:dyDescent="0.25">
      <c r="A7366" s="3" t="str">
        <f t="shared" si="115"/>
        <v/>
      </c>
      <c r="D7366" s="4"/>
    </row>
    <row r="7367" spans="1:4" x14ac:dyDescent="0.25">
      <c r="A7367" s="3" t="str">
        <f t="shared" si="115"/>
        <v/>
      </c>
      <c r="D7367" s="4"/>
    </row>
    <row r="7368" spans="1:4" x14ac:dyDescent="0.25">
      <c r="A7368" s="3" t="str">
        <f t="shared" si="115"/>
        <v/>
      </c>
      <c r="D7368" s="4"/>
    </row>
    <row r="7369" spans="1:4" x14ac:dyDescent="0.25">
      <c r="A7369" s="3" t="str">
        <f t="shared" si="115"/>
        <v/>
      </c>
      <c r="D7369" s="4"/>
    </row>
    <row r="7370" spans="1:4" x14ac:dyDescent="0.25">
      <c r="A7370" s="3" t="str">
        <f t="shared" si="115"/>
        <v/>
      </c>
      <c r="D7370" s="4"/>
    </row>
    <row r="7371" spans="1:4" x14ac:dyDescent="0.25">
      <c r="A7371" s="3" t="str">
        <f t="shared" si="115"/>
        <v/>
      </c>
      <c r="D7371" s="4"/>
    </row>
    <row r="7372" spans="1:4" x14ac:dyDescent="0.25">
      <c r="A7372" s="3" t="str">
        <f t="shared" si="115"/>
        <v/>
      </c>
      <c r="D7372" s="4"/>
    </row>
    <row r="7373" spans="1:4" x14ac:dyDescent="0.25">
      <c r="A7373" s="3" t="str">
        <f t="shared" si="115"/>
        <v/>
      </c>
      <c r="D7373" s="4"/>
    </row>
    <row r="7374" spans="1:4" x14ac:dyDescent="0.25">
      <c r="A7374" s="3" t="str">
        <f t="shared" si="115"/>
        <v/>
      </c>
      <c r="D7374" s="4"/>
    </row>
    <row r="7375" spans="1:4" x14ac:dyDescent="0.25">
      <c r="A7375" s="3" t="str">
        <f t="shared" si="115"/>
        <v/>
      </c>
      <c r="D7375" s="4"/>
    </row>
    <row r="7376" spans="1:4" x14ac:dyDescent="0.25">
      <c r="A7376" s="3" t="str">
        <f t="shared" si="115"/>
        <v/>
      </c>
      <c r="D7376" s="4"/>
    </row>
    <row r="7377" spans="1:4" x14ac:dyDescent="0.25">
      <c r="A7377" s="3" t="str">
        <f t="shared" si="115"/>
        <v/>
      </c>
      <c r="D7377" s="4"/>
    </row>
    <row r="7378" spans="1:4" x14ac:dyDescent="0.25">
      <c r="A7378" s="3" t="str">
        <f t="shared" si="115"/>
        <v/>
      </c>
      <c r="D7378" s="4"/>
    </row>
    <row r="7379" spans="1:4" x14ac:dyDescent="0.25">
      <c r="A7379" s="3" t="str">
        <f t="shared" si="115"/>
        <v/>
      </c>
      <c r="D7379" s="4"/>
    </row>
    <row r="7380" spans="1:4" x14ac:dyDescent="0.25">
      <c r="A7380" s="3" t="str">
        <f t="shared" si="115"/>
        <v/>
      </c>
      <c r="D7380" s="4"/>
    </row>
    <row r="7381" spans="1:4" x14ac:dyDescent="0.25">
      <c r="A7381" s="3" t="str">
        <f t="shared" si="115"/>
        <v/>
      </c>
      <c r="D7381" s="4"/>
    </row>
    <row r="7382" spans="1:4" x14ac:dyDescent="0.25">
      <c r="A7382" s="3" t="str">
        <f t="shared" si="115"/>
        <v/>
      </c>
      <c r="D7382" s="4"/>
    </row>
    <row r="7383" spans="1:4" x14ac:dyDescent="0.25">
      <c r="A7383" s="3" t="str">
        <f t="shared" si="115"/>
        <v/>
      </c>
      <c r="D7383" s="4"/>
    </row>
    <row r="7384" spans="1:4" x14ac:dyDescent="0.25">
      <c r="A7384" s="3" t="str">
        <f t="shared" si="115"/>
        <v/>
      </c>
      <c r="D7384" s="4"/>
    </row>
    <row r="7385" spans="1:4" x14ac:dyDescent="0.25">
      <c r="A7385" s="3" t="str">
        <f t="shared" si="115"/>
        <v/>
      </c>
      <c r="D7385" s="4"/>
    </row>
    <row r="7386" spans="1:4" x14ac:dyDescent="0.25">
      <c r="A7386" s="3" t="str">
        <f t="shared" si="115"/>
        <v/>
      </c>
      <c r="D7386" s="4"/>
    </row>
    <row r="7387" spans="1:4" x14ac:dyDescent="0.25">
      <c r="A7387" s="3" t="str">
        <f t="shared" si="115"/>
        <v/>
      </c>
      <c r="D7387" s="4"/>
    </row>
    <row r="7388" spans="1:4" x14ac:dyDescent="0.25">
      <c r="A7388" s="3" t="str">
        <f t="shared" si="115"/>
        <v/>
      </c>
      <c r="D7388" s="4"/>
    </row>
    <row r="7389" spans="1:4" x14ac:dyDescent="0.25">
      <c r="A7389" s="3" t="str">
        <f t="shared" si="115"/>
        <v/>
      </c>
      <c r="D7389" s="4"/>
    </row>
    <row r="7390" spans="1:4" x14ac:dyDescent="0.25">
      <c r="A7390" s="3" t="str">
        <f t="shared" si="115"/>
        <v/>
      </c>
      <c r="D7390" s="4"/>
    </row>
    <row r="7391" spans="1:4" x14ac:dyDescent="0.25">
      <c r="A7391" s="3" t="str">
        <f t="shared" si="115"/>
        <v/>
      </c>
      <c r="D7391" s="4"/>
    </row>
    <row r="7392" spans="1:4" x14ac:dyDescent="0.25">
      <c r="A7392" s="3" t="str">
        <f t="shared" si="115"/>
        <v/>
      </c>
      <c r="D7392" s="4"/>
    </row>
    <row r="7393" spans="1:4" x14ac:dyDescent="0.25">
      <c r="A7393" s="3" t="str">
        <f t="shared" si="115"/>
        <v/>
      </c>
      <c r="D7393" s="4"/>
    </row>
    <row r="7394" spans="1:4" x14ac:dyDescent="0.25">
      <c r="A7394" s="3" t="str">
        <f t="shared" si="115"/>
        <v/>
      </c>
      <c r="D7394" s="4"/>
    </row>
    <row r="7395" spans="1:4" x14ac:dyDescent="0.25">
      <c r="A7395" s="3" t="str">
        <f t="shared" si="115"/>
        <v/>
      </c>
      <c r="D7395" s="4"/>
    </row>
    <row r="7396" spans="1:4" x14ac:dyDescent="0.25">
      <c r="A7396" s="3" t="str">
        <f t="shared" si="115"/>
        <v/>
      </c>
      <c r="D7396" s="4"/>
    </row>
    <row r="7397" spans="1:4" x14ac:dyDescent="0.25">
      <c r="A7397" s="3" t="str">
        <f t="shared" si="115"/>
        <v/>
      </c>
      <c r="D7397" s="4"/>
    </row>
    <row r="7398" spans="1:4" x14ac:dyDescent="0.25">
      <c r="A7398" s="3" t="str">
        <f t="shared" si="115"/>
        <v/>
      </c>
      <c r="D7398" s="4"/>
    </row>
    <row r="7399" spans="1:4" x14ac:dyDescent="0.25">
      <c r="A7399" s="3" t="str">
        <f t="shared" si="115"/>
        <v/>
      </c>
      <c r="D7399" s="4"/>
    </row>
    <row r="7400" spans="1:4" x14ac:dyDescent="0.25">
      <c r="A7400" s="3" t="str">
        <f t="shared" si="115"/>
        <v/>
      </c>
      <c r="D7400" s="4"/>
    </row>
    <row r="7401" spans="1:4" x14ac:dyDescent="0.25">
      <c r="A7401" s="3" t="str">
        <f t="shared" si="115"/>
        <v/>
      </c>
      <c r="D7401" s="4"/>
    </row>
    <row r="7402" spans="1:4" x14ac:dyDescent="0.25">
      <c r="A7402" s="3" t="str">
        <f t="shared" si="115"/>
        <v/>
      </c>
      <c r="D7402" s="4"/>
    </row>
    <row r="7403" spans="1:4" x14ac:dyDescent="0.25">
      <c r="A7403" s="3" t="str">
        <f t="shared" si="115"/>
        <v/>
      </c>
      <c r="D7403" s="4"/>
    </row>
    <row r="7404" spans="1:4" x14ac:dyDescent="0.25">
      <c r="A7404" s="3" t="str">
        <f t="shared" si="115"/>
        <v/>
      </c>
      <c r="D7404" s="4"/>
    </row>
    <row r="7405" spans="1:4" x14ac:dyDescent="0.25">
      <c r="A7405" s="3" t="str">
        <f t="shared" si="115"/>
        <v/>
      </c>
      <c r="D7405" s="4"/>
    </row>
    <row r="7406" spans="1:4" x14ac:dyDescent="0.25">
      <c r="A7406" s="3" t="str">
        <f t="shared" si="115"/>
        <v/>
      </c>
      <c r="D7406" s="4"/>
    </row>
    <row r="7407" spans="1:4" x14ac:dyDescent="0.25">
      <c r="A7407" s="3" t="str">
        <f t="shared" si="115"/>
        <v/>
      </c>
      <c r="D7407" s="4"/>
    </row>
    <row r="7408" spans="1:4" x14ac:dyDescent="0.25">
      <c r="A7408" s="3" t="str">
        <f t="shared" si="115"/>
        <v/>
      </c>
      <c r="D7408" s="4"/>
    </row>
    <row r="7409" spans="1:4" x14ac:dyDescent="0.25">
      <c r="A7409" s="3" t="str">
        <f t="shared" si="115"/>
        <v/>
      </c>
      <c r="D7409" s="4"/>
    </row>
    <row r="7410" spans="1:4" x14ac:dyDescent="0.25">
      <c r="A7410" s="3" t="str">
        <f t="shared" si="115"/>
        <v/>
      </c>
      <c r="D7410" s="4"/>
    </row>
    <row r="7411" spans="1:4" x14ac:dyDescent="0.25">
      <c r="A7411" s="3" t="str">
        <f t="shared" si="115"/>
        <v/>
      </c>
      <c r="D7411" s="4"/>
    </row>
    <row r="7412" spans="1:4" x14ac:dyDescent="0.25">
      <c r="A7412" s="3" t="str">
        <f t="shared" si="115"/>
        <v/>
      </c>
      <c r="D7412" s="4"/>
    </row>
    <row r="7413" spans="1:4" x14ac:dyDescent="0.25">
      <c r="A7413" s="3" t="str">
        <f t="shared" si="115"/>
        <v/>
      </c>
      <c r="D7413" s="4"/>
    </row>
    <row r="7414" spans="1:4" x14ac:dyDescent="0.25">
      <c r="A7414" s="3" t="str">
        <f t="shared" si="115"/>
        <v/>
      </c>
      <c r="D7414" s="4"/>
    </row>
    <row r="7415" spans="1:4" x14ac:dyDescent="0.25">
      <c r="A7415" s="3" t="str">
        <f t="shared" si="115"/>
        <v/>
      </c>
      <c r="D7415" s="4"/>
    </row>
    <row r="7416" spans="1:4" x14ac:dyDescent="0.25">
      <c r="A7416" s="3" t="str">
        <f t="shared" si="115"/>
        <v/>
      </c>
      <c r="D7416" s="4"/>
    </row>
    <row r="7417" spans="1:4" x14ac:dyDescent="0.25">
      <c r="A7417" s="3" t="str">
        <f t="shared" si="115"/>
        <v/>
      </c>
      <c r="D7417" s="4"/>
    </row>
    <row r="7418" spans="1:4" x14ac:dyDescent="0.25">
      <c r="A7418" s="3" t="str">
        <f t="shared" si="115"/>
        <v/>
      </c>
      <c r="D7418" s="4"/>
    </row>
    <row r="7419" spans="1:4" x14ac:dyDescent="0.25">
      <c r="A7419" s="3" t="str">
        <f t="shared" si="115"/>
        <v/>
      </c>
      <c r="D7419" s="4"/>
    </row>
    <row r="7420" spans="1:4" x14ac:dyDescent="0.25">
      <c r="A7420" s="3" t="str">
        <f t="shared" si="115"/>
        <v/>
      </c>
      <c r="D7420" s="4"/>
    </row>
    <row r="7421" spans="1:4" x14ac:dyDescent="0.25">
      <c r="A7421" s="3" t="str">
        <f t="shared" si="115"/>
        <v/>
      </c>
      <c r="D7421" s="4"/>
    </row>
    <row r="7422" spans="1:4" x14ac:dyDescent="0.25">
      <c r="A7422" s="3" t="str">
        <f t="shared" si="115"/>
        <v/>
      </c>
      <c r="D7422" s="4"/>
    </row>
    <row r="7423" spans="1:4" x14ac:dyDescent="0.25">
      <c r="A7423" s="3" t="str">
        <f t="shared" si="115"/>
        <v/>
      </c>
      <c r="D7423" s="4"/>
    </row>
    <row r="7424" spans="1:4" x14ac:dyDescent="0.25">
      <c r="A7424" s="3" t="str">
        <f t="shared" si="115"/>
        <v/>
      </c>
      <c r="D7424" s="4"/>
    </row>
    <row r="7425" spans="1:4" x14ac:dyDescent="0.25">
      <c r="A7425" s="3" t="str">
        <f t="shared" si="115"/>
        <v/>
      </c>
      <c r="D7425" s="4"/>
    </row>
    <row r="7426" spans="1:4" x14ac:dyDescent="0.25">
      <c r="A7426" s="3" t="str">
        <f t="shared" si="115"/>
        <v/>
      </c>
      <c r="D7426" s="4"/>
    </row>
    <row r="7427" spans="1:4" x14ac:dyDescent="0.25">
      <c r="A7427" s="3" t="str">
        <f t="shared" ref="A7427:A7490" si="116">B7427&amp;C7427&amp;D7427&amp;E7427</f>
        <v/>
      </c>
      <c r="D7427" s="4"/>
    </row>
    <row r="7428" spans="1:4" x14ac:dyDescent="0.25">
      <c r="A7428" s="3" t="str">
        <f t="shared" si="116"/>
        <v/>
      </c>
      <c r="D7428" s="4"/>
    </row>
    <row r="7429" spans="1:4" x14ac:dyDescent="0.25">
      <c r="A7429" s="3" t="str">
        <f t="shared" si="116"/>
        <v/>
      </c>
      <c r="D7429" s="4"/>
    </row>
    <row r="7430" spans="1:4" x14ac:dyDescent="0.25">
      <c r="A7430" s="3" t="str">
        <f t="shared" si="116"/>
        <v/>
      </c>
      <c r="D7430" s="4"/>
    </row>
    <row r="7431" spans="1:4" x14ac:dyDescent="0.25">
      <c r="A7431" s="3" t="str">
        <f t="shared" si="116"/>
        <v/>
      </c>
      <c r="D7431" s="4"/>
    </row>
    <row r="7432" spans="1:4" x14ac:dyDescent="0.25">
      <c r="A7432" s="3" t="str">
        <f t="shared" si="116"/>
        <v/>
      </c>
      <c r="D7432" s="4"/>
    </row>
    <row r="7433" spans="1:4" x14ac:dyDescent="0.25">
      <c r="A7433" s="3" t="str">
        <f t="shared" si="116"/>
        <v/>
      </c>
      <c r="D7433" s="4"/>
    </row>
    <row r="7434" spans="1:4" x14ac:dyDescent="0.25">
      <c r="A7434" s="3" t="str">
        <f t="shared" si="116"/>
        <v/>
      </c>
      <c r="D7434" s="4"/>
    </row>
    <row r="7435" spans="1:4" x14ac:dyDescent="0.25">
      <c r="A7435" s="3" t="str">
        <f t="shared" si="116"/>
        <v/>
      </c>
      <c r="D7435" s="4"/>
    </row>
    <row r="7436" spans="1:4" x14ac:dyDescent="0.25">
      <c r="A7436" s="3" t="str">
        <f t="shared" si="116"/>
        <v/>
      </c>
      <c r="D7436" s="4"/>
    </row>
    <row r="7437" spans="1:4" x14ac:dyDescent="0.25">
      <c r="A7437" s="3" t="str">
        <f t="shared" si="116"/>
        <v/>
      </c>
      <c r="D7437" s="4"/>
    </row>
    <row r="7438" spans="1:4" x14ac:dyDescent="0.25">
      <c r="A7438" s="3" t="str">
        <f t="shared" si="116"/>
        <v/>
      </c>
      <c r="D7438" s="4"/>
    </row>
    <row r="7439" spans="1:4" x14ac:dyDescent="0.25">
      <c r="A7439" s="3" t="str">
        <f t="shared" si="116"/>
        <v/>
      </c>
      <c r="D7439" s="4"/>
    </row>
    <row r="7440" spans="1:4" x14ac:dyDescent="0.25">
      <c r="A7440" s="3" t="str">
        <f t="shared" si="116"/>
        <v/>
      </c>
      <c r="D7440" s="4"/>
    </row>
    <row r="7441" spans="1:4" x14ac:dyDescent="0.25">
      <c r="A7441" s="3" t="str">
        <f t="shared" si="116"/>
        <v/>
      </c>
      <c r="D7441" s="4"/>
    </row>
    <row r="7442" spans="1:4" x14ac:dyDescent="0.25">
      <c r="A7442" s="3" t="str">
        <f t="shared" si="116"/>
        <v/>
      </c>
      <c r="D7442" s="4"/>
    </row>
    <row r="7443" spans="1:4" x14ac:dyDescent="0.25">
      <c r="A7443" s="3" t="str">
        <f t="shared" si="116"/>
        <v/>
      </c>
      <c r="D7443" s="4"/>
    </row>
    <row r="7444" spans="1:4" x14ac:dyDescent="0.25">
      <c r="A7444" s="3" t="str">
        <f t="shared" si="116"/>
        <v/>
      </c>
      <c r="D7444" s="4"/>
    </row>
    <row r="7445" spans="1:4" x14ac:dyDescent="0.25">
      <c r="A7445" s="3" t="str">
        <f t="shared" si="116"/>
        <v/>
      </c>
      <c r="D7445" s="4"/>
    </row>
    <row r="7446" spans="1:4" x14ac:dyDescent="0.25">
      <c r="A7446" s="3" t="str">
        <f t="shared" si="116"/>
        <v/>
      </c>
      <c r="D7446" s="4"/>
    </row>
    <row r="7447" spans="1:4" x14ac:dyDescent="0.25">
      <c r="A7447" s="3" t="str">
        <f t="shared" si="116"/>
        <v/>
      </c>
      <c r="D7447" s="4"/>
    </row>
    <row r="7448" spans="1:4" x14ac:dyDescent="0.25">
      <c r="A7448" s="3" t="str">
        <f t="shared" si="116"/>
        <v/>
      </c>
      <c r="D7448" s="4"/>
    </row>
    <row r="7449" spans="1:4" x14ac:dyDescent="0.25">
      <c r="A7449" s="3" t="str">
        <f t="shared" si="116"/>
        <v/>
      </c>
      <c r="D7449" s="4"/>
    </row>
    <row r="7450" spans="1:4" x14ac:dyDescent="0.25">
      <c r="A7450" s="3" t="str">
        <f t="shared" si="116"/>
        <v/>
      </c>
      <c r="D7450" s="4"/>
    </row>
    <row r="7451" spans="1:4" x14ac:dyDescent="0.25">
      <c r="A7451" s="3" t="str">
        <f t="shared" si="116"/>
        <v/>
      </c>
      <c r="D7451" s="4"/>
    </row>
    <row r="7452" spans="1:4" x14ac:dyDescent="0.25">
      <c r="A7452" s="3" t="str">
        <f t="shared" si="116"/>
        <v/>
      </c>
      <c r="D7452" s="4"/>
    </row>
    <row r="7453" spans="1:4" x14ac:dyDescent="0.25">
      <c r="A7453" s="3" t="str">
        <f t="shared" si="116"/>
        <v/>
      </c>
      <c r="D7453" s="4"/>
    </row>
    <row r="7454" spans="1:4" x14ac:dyDescent="0.25">
      <c r="A7454" s="3" t="str">
        <f t="shared" si="116"/>
        <v/>
      </c>
      <c r="D7454" s="4"/>
    </row>
    <row r="7455" spans="1:4" x14ac:dyDescent="0.25">
      <c r="A7455" s="3" t="str">
        <f t="shared" si="116"/>
        <v/>
      </c>
      <c r="D7455" s="4"/>
    </row>
    <row r="7456" spans="1:4" x14ac:dyDescent="0.25">
      <c r="A7456" s="3" t="str">
        <f t="shared" si="116"/>
        <v/>
      </c>
      <c r="D7456" s="4"/>
    </row>
    <row r="7457" spans="1:4" x14ac:dyDescent="0.25">
      <c r="A7457" s="3" t="str">
        <f t="shared" si="116"/>
        <v/>
      </c>
      <c r="D7457" s="4"/>
    </row>
    <row r="7458" spans="1:4" x14ac:dyDescent="0.25">
      <c r="A7458" s="3" t="str">
        <f t="shared" si="116"/>
        <v/>
      </c>
      <c r="D7458" s="4"/>
    </row>
    <row r="7459" spans="1:4" x14ac:dyDescent="0.25">
      <c r="A7459" s="3" t="str">
        <f t="shared" si="116"/>
        <v/>
      </c>
      <c r="D7459" s="4"/>
    </row>
    <row r="7460" spans="1:4" x14ac:dyDescent="0.25">
      <c r="A7460" s="3" t="str">
        <f t="shared" si="116"/>
        <v/>
      </c>
      <c r="D7460" s="4"/>
    </row>
    <row r="7461" spans="1:4" x14ac:dyDescent="0.25">
      <c r="A7461" s="3" t="str">
        <f t="shared" si="116"/>
        <v/>
      </c>
      <c r="D7461" s="4"/>
    </row>
    <row r="7462" spans="1:4" x14ac:dyDescent="0.25">
      <c r="A7462" s="3" t="str">
        <f t="shared" si="116"/>
        <v/>
      </c>
      <c r="D7462" s="4"/>
    </row>
    <row r="7463" spans="1:4" x14ac:dyDescent="0.25">
      <c r="A7463" s="3" t="str">
        <f t="shared" si="116"/>
        <v/>
      </c>
      <c r="D7463" s="4"/>
    </row>
    <row r="7464" spans="1:4" x14ac:dyDescent="0.25">
      <c r="A7464" s="3" t="str">
        <f t="shared" si="116"/>
        <v/>
      </c>
      <c r="D7464" s="4"/>
    </row>
    <row r="7465" spans="1:4" x14ac:dyDescent="0.25">
      <c r="A7465" s="3" t="str">
        <f t="shared" si="116"/>
        <v/>
      </c>
      <c r="D7465" s="4"/>
    </row>
    <row r="7466" spans="1:4" x14ac:dyDescent="0.25">
      <c r="A7466" s="3" t="str">
        <f t="shared" si="116"/>
        <v/>
      </c>
      <c r="D7466" s="4"/>
    </row>
    <row r="7467" spans="1:4" x14ac:dyDescent="0.25">
      <c r="A7467" s="3" t="str">
        <f t="shared" si="116"/>
        <v/>
      </c>
      <c r="D7467" s="4"/>
    </row>
    <row r="7468" spans="1:4" x14ac:dyDescent="0.25">
      <c r="A7468" s="3" t="str">
        <f t="shared" si="116"/>
        <v/>
      </c>
      <c r="D7468" s="4"/>
    </row>
    <row r="7469" spans="1:4" x14ac:dyDescent="0.25">
      <c r="A7469" s="3" t="str">
        <f t="shared" si="116"/>
        <v/>
      </c>
      <c r="D7469" s="4"/>
    </row>
    <row r="7470" spans="1:4" x14ac:dyDescent="0.25">
      <c r="A7470" s="3" t="str">
        <f t="shared" si="116"/>
        <v/>
      </c>
      <c r="D7470" s="4"/>
    </row>
    <row r="7471" spans="1:4" x14ac:dyDescent="0.25">
      <c r="A7471" s="3" t="str">
        <f t="shared" si="116"/>
        <v/>
      </c>
      <c r="D7471" s="4"/>
    </row>
    <row r="7472" spans="1:4" x14ac:dyDescent="0.25">
      <c r="A7472" s="3" t="str">
        <f t="shared" si="116"/>
        <v/>
      </c>
      <c r="D7472" s="4"/>
    </row>
    <row r="7473" spans="1:4" x14ac:dyDescent="0.25">
      <c r="A7473" s="3" t="str">
        <f t="shared" si="116"/>
        <v/>
      </c>
      <c r="D7473" s="4"/>
    </row>
    <row r="7474" spans="1:4" x14ac:dyDescent="0.25">
      <c r="A7474" s="3" t="str">
        <f t="shared" si="116"/>
        <v/>
      </c>
      <c r="D7474" s="4"/>
    </row>
    <row r="7475" spans="1:4" x14ac:dyDescent="0.25">
      <c r="A7475" s="3" t="str">
        <f t="shared" si="116"/>
        <v/>
      </c>
      <c r="D7475" s="4"/>
    </row>
    <row r="7476" spans="1:4" x14ac:dyDescent="0.25">
      <c r="A7476" s="3" t="str">
        <f t="shared" si="116"/>
        <v/>
      </c>
      <c r="D7476" s="4"/>
    </row>
    <row r="7477" spans="1:4" x14ac:dyDescent="0.25">
      <c r="A7477" s="3" t="str">
        <f t="shared" si="116"/>
        <v/>
      </c>
      <c r="D7477" s="4"/>
    </row>
    <row r="7478" spans="1:4" x14ac:dyDescent="0.25">
      <c r="A7478" s="3" t="str">
        <f t="shared" si="116"/>
        <v/>
      </c>
      <c r="D7478" s="4"/>
    </row>
    <row r="7479" spans="1:4" x14ac:dyDescent="0.25">
      <c r="A7479" s="3" t="str">
        <f t="shared" si="116"/>
        <v/>
      </c>
      <c r="D7479" s="4"/>
    </row>
    <row r="7480" spans="1:4" x14ac:dyDescent="0.25">
      <c r="A7480" s="3" t="str">
        <f t="shared" si="116"/>
        <v/>
      </c>
      <c r="D7480" s="4"/>
    </row>
    <row r="7481" spans="1:4" x14ac:dyDescent="0.25">
      <c r="A7481" s="3" t="str">
        <f t="shared" si="116"/>
        <v/>
      </c>
      <c r="D7481" s="4"/>
    </row>
    <row r="7482" spans="1:4" x14ac:dyDescent="0.25">
      <c r="A7482" s="3" t="str">
        <f t="shared" si="116"/>
        <v/>
      </c>
      <c r="D7482" s="4"/>
    </row>
    <row r="7483" spans="1:4" x14ac:dyDescent="0.25">
      <c r="A7483" s="3" t="str">
        <f t="shared" si="116"/>
        <v/>
      </c>
      <c r="D7483" s="4"/>
    </row>
    <row r="7484" spans="1:4" x14ac:dyDescent="0.25">
      <c r="A7484" s="3" t="str">
        <f t="shared" si="116"/>
        <v/>
      </c>
      <c r="D7484" s="4"/>
    </row>
    <row r="7485" spans="1:4" x14ac:dyDescent="0.25">
      <c r="A7485" s="3" t="str">
        <f t="shared" si="116"/>
        <v/>
      </c>
      <c r="D7485" s="4"/>
    </row>
    <row r="7486" spans="1:4" x14ac:dyDescent="0.25">
      <c r="A7486" s="3" t="str">
        <f t="shared" si="116"/>
        <v/>
      </c>
      <c r="D7486" s="4"/>
    </row>
    <row r="7487" spans="1:4" x14ac:dyDescent="0.25">
      <c r="A7487" s="3" t="str">
        <f t="shared" si="116"/>
        <v/>
      </c>
      <c r="D7487" s="4"/>
    </row>
    <row r="7488" spans="1:4" x14ac:dyDescent="0.25">
      <c r="A7488" s="3" t="str">
        <f t="shared" si="116"/>
        <v/>
      </c>
      <c r="D7488" s="4"/>
    </row>
    <row r="7489" spans="1:4" x14ac:dyDescent="0.25">
      <c r="A7489" s="3" t="str">
        <f t="shared" si="116"/>
        <v/>
      </c>
      <c r="D7489" s="4"/>
    </row>
    <row r="7490" spans="1:4" x14ac:dyDescent="0.25">
      <c r="A7490" s="3" t="str">
        <f t="shared" si="116"/>
        <v/>
      </c>
      <c r="D7490" s="4"/>
    </row>
    <row r="7491" spans="1:4" x14ac:dyDescent="0.25">
      <c r="A7491" s="3" t="str">
        <f t="shared" ref="A7491:A7554" si="117">B7491&amp;C7491&amp;D7491&amp;E7491</f>
        <v/>
      </c>
      <c r="D7491" s="4"/>
    </row>
    <row r="7492" spans="1:4" x14ac:dyDescent="0.25">
      <c r="A7492" s="3" t="str">
        <f t="shared" si="117"/>
        <v/>
      </c>
      <c r="D7492" s="4"/>
    </row>
    <row r="7493" spans="1:4" x14ac:dyDescent="0.25">
      <c r="A7493" s="3" t="str">
        <f t="shared" si="117"/>
        <v/>
      </c>
      <c r="D7493" s="4"/>
    </row>
    <row r="7494" spans="1:4" x14ac:dyDescent="0.25">
      <c r="A7494" s="3" t="str">
        <f t="shared" si="117"/>
        <v/>
      </c>
      <c r="D7494" s="4"/>
    </row>
    <row r="7495" spans="1:4" x14ac:dyDescent="0.25">
      <c r="A7495" s="3" t="str">
        <f t="shared" si="117"/>
        <v/>
      </c>
      <c r="D7495" s="4"/>
    </row>
    <row r="7496" spans="1:4" x14ac:dyDescent="0.25">
      <c r="A7496" s="3" t="str">
        <f t="shared" si="117"/>
        <v/>
      </c>
      <c r="D7496" s="4"/>
    </row>
    <row r="7497" spans="1:4" x14ac:dyDescent="0.25">
      <c r="A7497" s="3" t="str">
        <f t="shared" si="117"/>
        <v/>
      </c>
      <c r="D7497" s="4"/>
    </row>
    <row r="7498" spans="1:4" x14ac:dyDescent="0.25">
      <c r="A7498" s="3" t="str">
        <f t="shared" si="117"/>
        <v/>
      </c>
      <c r="D7498" s="4"/>
    </row>
    <row r="7499" spans="1:4" x14ac:dyDescent="0.25">
      <c r="A7499" s="3" t="str">
        <f t="shared" si="117"/>
        <v/>
      </c>
      <c r="D7499" s="4"/>
    </row>
    <row r="7500" spans="1:4" x14ac:dyDescent="0.25">
      <c r="A7500" s="3" t="str">
        <f t="shared" si="117"/>
        <v/>
      </c>
      <c r="D7500" s="4"/>
    </row>
    <row r="7501" spans="1:4" x14ac:dyDescent="0.25">
      <c r="A7501" s="3" t="str">
        <f t="shared" si="117"/>
        <v/>
      </c>
      <c r="D7501" s="4"/>
    </row>
    <row r="7502" spans="1:4" x14ac:dyDescent="0.25">
      <c r="A7502" s="3" t="str">
        <f t="shared" si="117"/>
        <v/>
      </c>
      <c r="D7502" s="4"/>
    </row>
    <row r="7503" spans="1:4" x14ac:dyDescent="0.25">
      <c r="A7503" s="3" t="str">
        <f t="shared" si="117"/>
        <v/>
      </c>
      <c r="D7503" s="4"/>
    </row>
    <row r="7504" spans="1:4" x14ac:dyDescent="0.25">
      <c r="A7504" s="3" t="str">
        <f t="shared" si="117"/>
        <v/>
      </c>
      <c r="D7504" s="4"/>
    </row>
    <row r="7505" spans="1:4" x14ac:dyDescent="0.25">
      <c r="A7505" s="3" t="str">
        <f t="shared" si="117"/>
        <v/>
      </c>
      <c r="D7505" s="4"/>
    </row>
    <row r="7506" spans="1:4" x14ac:dyDescent="0.25">
      <c r="A7506" s="3" t="str">
        <f t="shared" si="117"/>
        <v/>
      </c>
      <c r="D7506" s="4"/>
    </row>
    <row r="7507" spans="1:4" x14ac:dyDescent="0.25">
      <c r="A7507" s="3" t="str">
        <f t="shared" si="117"/>
        <v/>
      </c>
      <c r="D7507" s="4"/>
    </row>
    <row r="7508" spans="1:4" x14ac:dyDescent="0.25">
      <c r="A7508" s="3" t="str">
        <f t="shared" si="117"/>
        <v/>
      </c>
      <c r="D7508" s="4"/>
    </row>
    <row r="7509" spans="1:4" x14ac:dyDescent="0.25">
      <c r="A7509" s="3" t="str">
        <f t="shared" si="117"/>
        <v/>
      </c>
      <c r="D7509" s="4"/>
    </row>
    <row r="7510" spans="1:4" x14ac:dyDescent="0.25">
      <c r="A7510" s="3" t="str">
        <f t="shared" si="117"/>
        <v/>
      </c>
      <c r="D7510" s="4"/>
    </row>
    <row r="7511" spans="1:4" x14ac:dyDescent="0.25">
      <c r="A7511" s="3" t="str">
        <f t="shared" si="117"/>
        <v/>
      </c>
      <c r="D7511" s="4"/>
    </row>
    <row r="7512" spans="1:4" x14ac:dyDescent="0.25">
      <c r="A7512" s="3" t="str">
        <f t="shared" si="117"/>
        <v/>
      </c>
      <c r="D7512" s="4"/>
    </row>
    <row r="7513" spans="1:4" x14ac:dyDescent="0.25">
      <c r="A7513" s="3" t="str">
        <f t="shared" si="117"/>
        <v/>
      </c>
      <c r="D7513" s="4"/>
    </row>
    <row r="7514" spans="1:4" x14ac:dyDescent="0.25">
      <c r="A7514" s="3" t="str">
        <f t="shared" si="117"/>
        <v/>
      </c>
      <c r="D7514" s="4"/>
    </row>
    <row r="7515" spans="1:4" x14ac:dyDescent="0.25">
      <c r="A7515" s="3" t="str">
        <f t="shared" si="117"/>
        <v/>
      </c>
      <c r="D7515" s="4"/>
    </row>
    <row r="7516" spans="1:4" x14ac:dyDescent="0.25">
      <c r="A7516" s="3" t="str">
        <f t="shared" si="117"/>
        <v/>
      </c>
      <c r="D7516" s="4"/>
    </row>
    <row r="7517" spans="1:4" x14ac:dyDescent="0.25">
      <c r="A7517" s="3" t="str">
        <f t="shared" si="117"/>
        <v/>
      </c>
      <c r="D7517" s="4"/>
    </row>
    <row r="7518" spans="1:4" x14ac:dyDescent="0.25">
      <c r="A7518" s="3" t="str">
        <f t="shared" si="117"/>
        <v/>
      </c>
      <c r="D7518" s="4"/>
    </row>
    <row r="7519" spans="1:4" x14ac:dyDescent="0.25">
      <c r="A7519" s="3" t="str">
        <f t="shared" si="117"/>
        <v/>
      </c>
      <c r="D7519" s="4"/>
    </row>
    <row r="7520" spans="1:4" x14ac:dyDescent="0.25">
      <c r="A7520" s="3" t="str">
        <f t="shared" si="117"/>
        <v/>
      </c>
      <c r="D7520" s="4"/>
    </row>
    <row r="7521" spans="1:4" x14ac:dyDescent="0.25">
      <c r="A7521" s="3" t="str">
        <f t="shared" si="117"/>
        <v/>
      </c>
      <c r="D7521" s="4"/>
    </row>
    <row r="7522" spans="1:4" x14ac:dyDescent="0.25">
      <c r="A7522" s="3" t="str">
        <f t="shared" si="117"/>
        <v/>
      </c>
      <c r="D7522" s="4"/>
    </row>
    <row r="7523" spans="1:4" x14ac:dyDescent="0.25">
      <c r="A7523" s="3" t="str">
        <f t="shared" si="117"/>
        <v/>
      </c>
      <c r="D7523" s="4"/>
    </row>
    <row r="7524" spans="1:4" x14ac:dyDescent="0.25">
      <c r="A7524" s="3" t="str">
        <f t="shared" si="117"/>
        <v/>
      </c>
      <c r="D7524" s="4"/>
    </row>
    <row r="7525" spans="1:4" x14ac:dyDescent="0.25">
      <c r="A7525" s="3" t="str">
        <f t="shared" si="117"/>
        <v/>
      </c>
      <c r="D7525" s="4"/>
    </row>
    <row r="7526" spans="1:4" x14ac:dyDescent="0.25">
      <c r="A7526" s="3" t="str">
        <f t="shared" si="117"/>
        <v/>
      </c>
      <c r="D7526" s="4"/>
    </row>
    <row r="7527" spans="1:4" x14ac:dyDescent="0.25">
      <c r="A7527" s="3" t="str">
        <f t="shared" si="117"/>
        <v/>
      </c>
      <c r="D7527" s="4"/>
    </row>
    <row r="7528" spans="1:4" x14ac:dyDescent="0.25">
      <c r="A7528" s="3" t="str">
        <f t="shared" si="117"/>
        <v/>
      </c>
      <c r="D7528" s="4"/>
    </row>
    <row r="7529" spans="1:4" x14ac:dyDescent="0.25">
      <c r="A7529" s="3" t="str">
        <f t="shared" si="117"/>
        <v/>
      </c>
      <c r="D7529" s="4"/>
    </row>
    <row r="7530" spans="1:4" x14ac:dyDescent="0.25">
      <c r="A7530" s="3" t="str">
        <f t="shared" si="117"/>
        <v/>
      </c>
      <c r="D7530" s="4"/>
    </row>
    <row r="7531" spans="1:4" x14ac:dyDescent="0.25">
      <c r="A7531" s="3" t="str">
        <f t="shared" si="117"/>
        <v/>
      </c>
      <c r="D7531" s="4"/>
    </row>
    <row r="7532" spans="1:4" x14ac:dyDescent="0.25">
      <c r="A7532" s="3" t="str">
        <f t="shared" si="117"/>
        <v/>
      </c>
      <c r="D7532" s="4"/>
    </row>
    <row r="7533" spans="1:4" x14ac:dyDescent="0.25">
      <c r="A7533" s="3" t="str">
        <f t="shared" si="117"/>
        <v/>
      </c>
      <c r="D7533" s="4"/>
    </row>
    <row r="7534" spans="1:4" x14ac:dyDescent="0.25">
      <c r="A7534" s="3" t="str">
        <f t="shared" si="117"/>
        <v/>
      </c>
      <c r="D7534" s="4"/>
    </row>
    <row r="7535" spans="1:4" x14ac:dyDescent="0.25">
      <c r="A7535" s="3" t="str">
        <f t="shared" si="117"/>
        <v/>
      </c>
      <c r="D7535" s="4"/>
    </row>
    <row r="7536" spans="1:4" x14ac:dyDescent="0.25">
      <c r="A7536" s="3" t="str">
        <f t="shared" si="117"/>
        <v/>
      </c>
      <c r="D7536" s="4"/>
    </row>
    <row r="7537" spans="1:4" x14ac:dyDescent="0.25">
      <c r="A7537" s="3" t="str">
        <f t="shared" si="117"/>
        <v/>
      </c>
      <c r="D7537" s="4"/>
    </row>
    <row r="7538" spans="1:4" x14ac:dyDescent="0.25">
      <c r="A7538" s="3" t="str">
        <f t="shared" si="117"/>
        <v/>
      </c>
      <c r="D7538" s="4"/>
    </row>
    <row r="7539" spans="1:4" x14ac:dyDescent="0.25">
      <c r="A7539" s="3" t="str">
        <f t="shared" si="117"/>
        <v/>
      </c>
      <c r="D7539" s="4"/>
    </row>
    <row r="7540" spans="1:4" x14ac:dyDescent="0.25">
      <c r="A7540" s="3" t="str">
        <f t="shared" si="117"/>
        <v/>
      </c>
      <c r="D7540" s="4"/>
    </row>
    <row r="7541" spans="1:4" x14ac:dyDescent="0.25">
      <c r="A7541" s="3" t="str">
        <f t="shared" si="117"/>
        <v/>
      </c>
      <c r="D7541" s="4"/>
    </row>
    <row r="7542" spans="1:4" x14ac:dyDescent="0.25">
      <c r="A7542" s="3" t="str">
        <f t="shared" si="117"/>
        <v/>
      </c>
      <c r="D7542" s="4"/>
    </row>
    <row r="7543" spans="1:4" x14ac:dyDescent="0.25">
      <c r="A7543" s="3" t="str">
        <f t="shared" si="117"/>
        <v/>
      </c>
      <c r="D7543" s="4"/>
    </row>
    <row r="7544" spans="1:4" x14ac:dyDescent="0.25">
      <c r="A7544" s="3" t="str">
        <f t="shared" si="117"/>
        <v/>
      </c>
      <c r="D7544" s="4"/>
    </row>
    <row r="7545" spans="1:4" x14ac:dyDescent="0.25">
      <c r="A7545" s="3" t="str">
        <f t="shared" si="117"/>
        <v/>
      </c>
      <c r="D7545" s="4"/>
    </row>
    <row r="7546" spans="1:4" x14ac:dyDescent="0.25">
      <c r="A7546" s="3" t="str">
        <f t="shared" si="117"/>
        <v/>
      </c>
      <c r="D7546" s="4"/>
    </row>
    <row r="7547" spans="1:4" x14ac:dyDescent="0.25">
      <c r="A7547" s="3" t="str">
        <f t="shared" si="117"/>
        <v/>
      </c>
      <c r="D7547" s="4"/>
    </row>
    <row r="7548" spans="1:4" x14ac:dyDescent="0.25">
      <c r="A7548" s="3" t="str">
        <f t="shared" si="117"/>
        <v/>
      </c>
      <c r="D7548" s="4"/>
    </row>
    <row r="7549" spans="1:4" x14ac:dyDescent="0.25">
      <c r="A7549" s="3" t="str">
        <f t="shared" si="117"/>
        <v/>
      </c>
      <c r="D7549" s="4"/>
    </row>
    <row r="7550" spans="1:4" x14ac:dyDescent="0.25">
      <c r="A7550" s="3" t="str">
        <f t="shared" si="117"/>
        <v/>
      </c>
      <c r="D7550" s="4"/>
    </row>
    <row r="7551" spans="1:4" x14ac:dyDescent="0.25">
      <c r="A7551" s="3" t="str">
        <f t="shared" si="117"/>
        <v/>
      </c>
      <c r="D7551" s="4"/>
    </row>
    <row r="7552" spans="1:4" x14ac:dyDescent="0.25">
      <c r="A7552" s="3" t="str">
        <f t="shared" si="117"/>
        <v/>
      </c>
      <c r="D7552" s="4"/>
    </row>
    <row r="7553" spans="1:4" x14ac:dyDescent="0.25">
      <c r="A7553" s="3" t="str">
        <f t="shared" si="117"/>
        <v/>
      </c>
      <c r="D7553" s="4"/>
    </row>
    <row r="7554" spans="1:4" x14ac:dyDescent="0.25">
      <c r="A7554" s="3" t="str">
        <f t="shared" si="117"/>
        <v/>
      </c>
      <c r="D7554" s="4"/>
    </row>
    <row r="7555" spans="1:4" x14ac:dyDescent="0.25">
      <c r="A7555" s="3" t="str">
        <f t="shared" ref="A7555:A7618" si="118">B7555&amp;C7555&amp;D7555&amp;E7555</f>
        <v/>
      </c>
      <c r="D7555" s="4"/>
    </row>
    <row r="7556" spans="1:4" x14ac:dyDescent="0.25">
      <c r="A7556" s="3" t="str">
        <f t="shared" si="118"/>
        <v/>
      </c>
      <c r="D7556" s="4"/>
    </row>
    <row r="7557" spans="1:4" x14ac:dyDescent="0.25">
      <c r="A7557" s="3" t="str">
        <f t="shared" si="118"/>
        <v/>
      </c>
      <c r="D7557" s="4"/>
    </row>
    <row r="7558" spans="1:4" x14ac:dyDescent="0.25">
      <c r="A7558" s="3" t="str">
        <f t="shared" si="118"/>
        <v/>
      </c>
      <c r="D7558" s="4"/>
    </row>
    <row r="7559" spans="1:4" x14ac:dyDescent="0.25">
      <c r="A7559" s="3" t="str">
        <f t="shared" si="118"/>
        <v/>
      </c>
      <c r="D7559" s="4"/>
    </row>
    <row r="7560" spans="1:4" x14ac:dyDescent="0.25">
      <c r="A7560" s="3" t="str">
        <f t="shared" si="118"/>
        <v/>
      </c>
      <c r="D7560" s="4"/>
    </row>
    <row r="7561" spans="1:4" x14ac:dyDescent="0.25">
      <c r="A7561" s="3" t="str">
        <f t="shared" si="118"/>
        <v/>
      </c>
      <c r="D7561" s="4"/>
    </row>
    <row r="7562" spans="1:4" x14ac:dyDescent="0.25">
      <c r="A7562" s="3" t="str">
        <f t="shared" si="118"/>
        <v/>
      </c>
      <c r="D7562" s="4"/>
    </row>
    <row r="7563" spans="1:4" x14ac:dyDescent="0.25">
      <c r="A7563" s="3" t="str">
        <f t="shared" si="118"/>
        <v/>
      </c>
      <c r="D7563" s="4"/>
    </row>
    <row r="7564" spans="1:4" x14ac:dyDescent="0.25">
      <c r="A7564" s="3" t="str">
        <f t="shared" si="118"/>
        <v/>
      </c>
      <c r="D7564" s="4"/>
    </row>
    <row r="7565" spans="1:4" x14ac:dyDescent="0.25">
      <c r="A7565" s="3" t="str">
        <f t="shared" si="118"/>
        <v/>
      </c>
      <c r="D7565" s="4"/>
    </row>
    <row r="7566" spans="1:4" x14ac:dyDescent="0.25">
      <c r="A7566" s="3" t="str">
        <f t="shared" si="118"/>
        <v/>
      </c>
      <c r="D7566" s="4"/>
    </row>
    <row r="7567" spans="1:4" x14ac:dyDescent="0.25">
      <c r="A7567" s="3" t="str">
        <f t="shared" si="118"/>
        <v/>
      </c>
      <c r="D7567" s="4"/>
    </row>
    <row r="7568" spans="1:4" x14ac:dyDescent="0.25">
      <c r="A7568" s="3" t="str">
        <f t="shared" si="118"/>
        <v/>
      </c>
      <c r="D7568" s="4"/>
    </row>
    <row r="7569" spans="1:4" x14ac:dyDescent="0.25">
      <c r="A7569" s="3" t="str">
        <f t="shared" si="118"/>
        <v/>
      </c>
      <c r="D7569" s="4"/>
    </row>
    <row r="7570" spans="1:4" x14ac:dyDescent="0.25">
      <c r="A7570" s="3" t="str">
        <f t="shared" si="118"/>
        <v/>
      </c>
      <c r="D7570" s="4"/>
    </row>
    <row r="7571" spans="1:4" x14ac:dyDescent="0.25">
      <c r="A7571" s="3" t="str">
        <f t="shared" si="118"/>
        <v/>
      </c>
      <c r="D7571" s="4"/>
    </row>
    <row r="7572" spans="1:4" x14ac:dyDescent="0.25">
      <c r="A7572" s="3" t="str">
        <f t="shared" si="118"/>
        <v/>
      </c>
      <c r="D7572" s="4"/>
    </row>
    <row r="7573" spans="1:4" x14ac:dyDescent="0.25">
      <c r="A7573" s="3" t="str">
        <f t="shared" si="118"/>
        <v/>
      </c>
      <c r="D7573" s="4"/>
    </row>
    <row r="7574" spans="1:4" x14ac:dyDescent="0.25">
      <c r="A7574" s="3" t="str">
        <f t="shared" si="118"/>
        <v/>
      </c>
      <c r="D7574" s="4"/>
    </row>
    <row r="7575" spans="1:4" x14ac:dyDescent="0.25">
      <c r="A7575" s="3" t="str">
        <f t="shared" si="118"/>
        <v/>
      </c>
      <c r="D7575" s="4"/>
    </row>
    <row r="7576" spans="1:4" x14ac:dyDescent="0.25">
      <c r="A7576" s="3" t="str">
        <f t="shared" si="118"/>
        <v/>
      </c>
      <c r="D7576" s="4"/>
    </row>
    <row r="7577" spans="1:4" x14ac:dyDescent="0.25">
      <c r="A7577" s="3" t="str">
        <f t="shared" si="118"/>
        <v/>
      </c>
      <c r="D7577" s="4"/>
    </row>
    <row r="7578" spans="1:4" x14ac:dyDescent="0.25">
      <c r="A7578" s="3" t="str">
        <f t="shared" si="118"/>
        <v/>
      </c>
      <c r="D7578" s="4"/>
    </row>
    <row r="7579" spans="1:4" x14ac:dyDescent="0.25">
      <c r="A7579" s="3" t="str">
        <f t="shared" si="118"/>
        <v/>
      </c>
      <c r="D7579" s="4"/>
    </row>
    <row r="7580" spans="1:4" x14ac:dyDescent="0.25">
      <c r="A7580" s="3" t="str">
        <f t="shared" si="118"/>
        <v/>
      </c>
      <c r="D7580" s="4"/>
    </row>
    <row r="7581" spans="1:4" x14ac:dyDescent="0.25">
      <c r="A7581" s="3" t="str">
        <f t="shared" si="118"/>
        <v/>
      </c>
      <c r="D7581" s="4"/>
    </row>
    <row r="7582" spans="1:4" x14ac:dyDescent="0.25">
      <c r="A7582" s="3" t="str">
        <f t="shared" si="118"/>
        <v/>
      </c>
      <c r="D7582" s="4"/>
    </row>
    <row r="7583" spans="1:4" x14ac:dyDescent="0.25">
      <c r="A7583" s="3" t="str">
        <f t="shared" si="118"/>
        <v/>
      </c>
      <c r="D7583" s="4"/>
    </row>
    <row r="7584" spans="1:4" x14ac:dyDescent="0.25">
      <c r="A7584" s="3" t="str">
        <f t="shared" si="118"/>
        <v/>
      </c>
      <c r="D7584" s="4"/>
    </row>
    <row r="7585" spans="1:4" x14ac:dyDescent="0.25">
      <c r="A7585" s="3" t="str">
        <f t="shared" si="118"/>
        <v/>
      </c>
      <c r="D7585" s="4"/>
    </row>
    <row r="7586" spans="1:4" x14ac:dyDescent="0.25">
      <c r="A7586" s="3" t="str">
        <f t="shared" si="118"/>
        <v/>
      </c>
      <c r="D7586" s="4"/>
    </row>
    <row r="7587" spans="1:4" x14ac:dyDescent="0.25">
      <c r="A7587" s="3" t="str">
        <f t="shared" si="118"/>
        <v/>
      </c>
      <c r="D7587" s="4"/>
    </row>
    <row r="7588" spans="1:4" x14ac:dyDescent="0.25">
      <c r="A7588" s="3" t="str">
        <f t="shared" si="118"/>
        <v/>
      </c>
      <c r="D7588" s="4"/>
    </row>
    <row r="7589" spans="1:4" x14ac:dyDescent="0.25">
      <c r="A7589" s="3" t="str">
        <f t="shared" si="118"/>
        <v/>
      </c>
      <c r="D7589" s="4"/>
    </row>
    <row r="7590" spans="1:4" x14ac:dyDescent="0.25">
      <c r="A7590" s="3" t="str">
        <f t="shared" si="118"/>
        <v/>
      </c>
      <c r="D7590" s="4"/>
    </row>
    <row r="7591" spans="1:4" x14ac:dyDescent="0.25">
      <c r="A7591" s="3" t="str">
        <f t="shared" si="118"/>
        <v/>
      </c>
      <c r="D7591" s="4"/>
    </row>
    <row r="7592" spans="1:4" x14ac:dyDescent="0.25">
      <c r="A7592" s="3" t="str">
        <f t="shared" si="118"/>
        <v/>
      </c>
      <c r="D7592" s="4"/>
    </row>
    <row r="7593" spans="1:4" x14ac:dyDescent="0.25">
      <c r="A7593" s="3" t="str">
        <f t="shared" si="118"/>
        <v/>
      </c>
      <c r="D7593" s="4"/>
    </row>
    <row r="7594" spans="1:4" x14ac:dyDescent="0.25">
      <c r="A7594" s="3" t="str">
        <f t="shared" si="118"/>
        <v/>
      </c>
      <c r="D7594" s="4"/>
    </row>
    <row r="7595" spans="1:4" x14ac:dyDescent="0.25">
      <c r="A7595" s="3" t="str">
        <f t="shared" si="118"/>
        <v/>
      </c>
      <c r="D7595" s="4"/>
    </row>
    <row r="7596" spans="1:4" x14ac:dyDescent="0.25">
      <c r="A7596" s="3" t="str">
        <f t="shared" si="118"/>
        <v/>
      </c>
      <c r="D7596" s="4"/>
    </row>
    <row r="7597" spans="1:4" x14ac:dyDescent="0.25">
      <c r="A7597" s="3" t="str">
        <f t="shared" si="118"/>
        <v/>
      </c>
      <c r="D7597" s="4"/>
    </row>
    <row r="7598" spans="1:4" x14ac:dyDescent="0.25">
      <c r="A7598" s="3" t="str">
        <f t="shared" si="118"/>
        <v/>
      </c>
      <c r="D7598" s="4"/>
    </row>
    <row r="7599" spans="1:4" x14ac:dyDescent="0.25">
      <c r="A7599" s="3" t="str">
        <f t="shared" si="118"/>
        <v/>
      </c>
      <c r="D7599" s="4"/>
    </row>
    <row r="7600" spans="1:4" x14ac:dyDescent="0.25">
      <c r="A7600" s="3" t="str">
        <f t="shared" si="118"/>
        <v/>
      </c>
      <c r="D7600" s="4"/>
    </row>
    <row r="7601" spans="1:4" x14ac:dyDescent="0.25">
      <c r="A7601" s="3" t="str">
        <f t="shared" si="118"/>
        <v/>
      </c>
      <c r="D7601" s="4"/>
    </row>
    <row r="7602" spans="1:4" x14ac:dyDescent="0.25">
      <c r="A7602" s="3" t="str">
        <f t="shared" si="118"/>
        <v/>
      </c>
      <c r="D7602" s="4"/>
    </row>
    <row r="7603" spans="1:4" x14ac:dyDescent="0.25">
      <c r="A7603" s="3" t="str">
        <f t="shared" si="118"/>
        <v/>
      </c>
      <c r="D7603" s="4"/>
    </row>
    <row r="7604" spans="1:4" x14ac:dyDescent="0.25">
      <c r="A7604" s="3" t="str">
        <f t="shared" si="118"/>
        <v/>
      </c>
      <c r="D7604" s="4"/>
    </row>
    <row r="7605" spans="1:4" x14ac:dyDescent="0.25">
      <c r="A7605" s="3" t="str">
        <f t="shared" si="118"/>
        <v/>
      </c>
      <c r="D7605" s="4"/>
    </row>
    <row r="7606" spans="1:4" x14ac:dyDescent="0.25">
      <c r="A7606" s="3" t="str">
        <f t="shared" si="118"/>
        <v/>
      </c>
      <c r="D7606" s="4"/>
    </row>
    <row r="7607" spans="1:4" x14ac:dyDescent="0.25">
      <c r="A7607" s="3" t="str">
        <f t="shared" si="118"/>
        <v/>
      </c>
      <c r="D7607" s="4"/>
    </row>
    <row r="7608" spans="1:4" x14ac:dyDescent="0.25">
      <c r="A7608" s="3" t="str">
        <f t="shared" si="118"/>
        <v/>
      </c>
      <c r="D7608" s="4"/>
    </row>
    <row r="7609" spans="1:4" x14ac:dyDescent="0.25">
      <c r="A7609" s="3" t="str">
        <f t="shared" si="118"/>
        <v/>
      </c>
      <c r="D7609" s="4"/>
    </row>
    <row r="7610" spans="1:4" x14ac:dyDescent="0.25">
      <c r="A7610" s="3" t="str">
        <f t="shared" si="118"/>
        <v/>
      </c>
      <c r="D7610" s="4"/>
    </row>
    <row r="7611" spans="1:4" x14ac:dyDescent="0.25">
      <c r="A7611" s="3" t="str">
        <f t="shared" si="118"/>
        <v/>
      </c>
      <c r="D7611" s="4"/>
    </row>
    <row r="7612" spans="1:4" x14ac:dyDescent="0.25">
      <c r="A7612" s="3" t="str">
        <f t="shared" si="118"/>
        <v/>
      </c>
      <c r="D7612" s="4"/>
    </row>
    <row r="7613" spans="1:4" x14ac:dyDescent="0.25">
      <c r="A7613" s="3" t="str">
        <f t="shared" si="118"/>
        <v/>
      </c>
      <c r="D7613" s="4"/>
    </row>
    <row r="7614" spans="1:4" x14ac:dyDescent="0.25">
      <c r="A7614" s="3" t="str">
        <f t="shared" si="118"/>
        <v/>
      </c>
      <c r="D7614" s="4"/>
    </row>
    <row r="7615" spans="1:4" x14ac:dyDescent="0.25">
      <c r="A7615" s="3" t="str">
        <f t="shared" si="118"/>
        <v/>
      </c>
      <c r="D7615" s="4"/>
    </row>
    <row r="7616" spans="1:4" x14ac:dyDescent="0.25">
      <c r="A7616" s="3" t="str">
        <f t="shared" si="118"/>
        <v/>
      </c>
      <c r="D7616" s="4"/>
    </row>
    <row r="7617" spans="1:4" x14ac:dyDescent="0.25">
      <c r="A7617" s="3" t="str">
        <f t="shared" si="118"/>
        <v/>
      </c>
      <c r="D7617" s="4"/>
    </row>
    <row r="7618" spans="1:4" x14ac:dyDescent="0.25">
      <c r="A7618" s="3" t="str">
        <f t="shared" si="118"/>
        <v/>
      </c>
      <c r="D7618" s="4"/>
    </row>
    <row r="7619" spans="1:4" x14ac:dyDescent="0.25">
      <c r="A7619" s="3" t="str">
        <f t="shared" ref="A7619:A7682" si="119">B7619&amp;C7619&amp;D7619&amp;E7619</f>
        <v/>
      </c>
      <c r="D7619" s="4"/>
    </row>
    <row r="7620" spans="1:4" x14ac:dyDescent="0.25">
      <c r="A7620" s="3" t="str">
        <f t="shared" si="119"/>
        <v/>
      </c>
      <c r="D7620" s="4"/>
    </row>
    <row r="7621" spans="1:4" x14ac:dyDescent="0.25">
      <c r="A7621" s="3" t="str">
        <f t="shared" si="119"/>
        <v/>
      </c>
      <c r="D7621" s="4"/>
    </row>
    <row r="7622" spans="1:4" x14ac:dyDescent="0.25">
      <c r="A7622" s="3" t="str">
        <f t="shared" si="119"/>
        <v/>
      </c>
      <c r="D7622" s="4"/>
    </row>
    <row r="7623" spans="1:4" x14ac:dyDescent="0.25">
      <c r="A7623" s="3" t="str">
        <f t="shared" si="119"/>
        <v/>
      </c>
      <c r="D7623" s="4"/>
    </row>
    <row r="7624" spans="1:4" x14ac:dyDescent="0.25">
      <c r="A7624" s="3" t="str">
        <f t="shared" si="119"/>
        <v/>
      </c>
      <c r="D7624" s="4"/>
    </row>
    <row r="7625" spans="1:4" x14ac:dyDescent="0.25">
      <c r="A7625" s="3" t="str">
        <f t="shared" si="119"/>
        <v/>
      </c>
      <c r="D7625" s="4"/>
    </row>
    <row r="7626" spans="1:4" x14ac:dyDescent="0.25">
      <c r="A7626" s="3" t="str">
        <f t="shared" si="119"/>
        <v/>
      </c>
      <c r="D7626" s="4"/>
    </row>
    <row r="7627" spans="1:4" x14ac:dyDescent="0.25">
      <c r="A7627" s="3" t="str">
        <f t="shared" si="119"/>
        <v/>
      </c>
      <c r="D7627" s="4"/>
    </row>
    <row r="7628" spans="1:4" x14ac:dyDescent="0.25">
      <c r="A7628" s="3" t="str">
        <f t="shared" si="119"/>
        <v/>
      </c>
      <c r="D7628" s="4"/>
    </row>
    <row r="7629" spans="1:4" x14ac:dyDescent="0.25">
      <c r="A7629" s="3" t="str">
        <f t="shared" si="119"/>
        <v/>
      </c>
      <c r="D7629" s="4"/>
    </row>
    <row r="7630" spans="1:4" x14ac:dyDescent="0.25">
      <c r="A7630" s="3" t="str">
        <f t="shared" si="119"/>
        <v/>
      </c>
      <c r="D7630" s="4"/>
    </row>
    <row r="7631" spans="1:4" x14ac:dyDescent="0.25">
      <c r="A7631" s="3" t="str">
        <f t="shared" si="119"/>
        <v/>
      </c>
      <c r="D7631" s="4"/>
    </row>
    <row r="7632" spans="1:4" x14ac:dyDescent="0.25">
      <c r="A7632" s="3" t="str">
        <f t="shared" si="119"/>
        <v/>
      </c>
      <c r="D7632" s="4"/>
    </row>
    <row r="7633" spans="1:4" x14ac:dyDescent="0.25">
      <c r="A7633" s="3" t="str">
        <f t="shared" si="119"/>
        <v/>
      </c>
      <c r="D7633" s="4"/>
    </row>
    <row r="7634" spans="1:4" x14ac:dyDescent="0.25">
      <c r="A7634" s="3" t="str">
        <f t="shared" si="119"/>
        <v/>
      </c>
      <c r="D7634" s="4"/>
    </row>
    <row r="7635" spans="1:4" x14ac:dyDescent="0.25">
      <c r="A7635" s="3" t="str">
        <f t="shared" si="119"/>
        <v/>
      </c>
      <c r="D7635" s="4"/>
    </row>
    <row r="7636" spans="1:4" x14ac:dyDescent="0.25">
      <c r="A7636" s="3" t="str">
        <f t="shared" si="119"/>
        <v/>
      </c>
      <c r="D7636" s="4"/>
    </row>
    <row r="7637" spans="1:4" x14ac:dyDescent="0.25">
      <c r="A7637" s="3" t="str">
        <f t="shared" si="119"/>
        <v/>
      </c>
      <c r="D7637" s="4"/>
    </row>
    <row r="7638" spans="1:4" x14ac:dyDescent="0.25">
      <c r="A7638" s="3" t="str">
        <f t="shared" si="119"/>
        <v/>
      </c>
      <c r="D7638" s="4"/>
    </row>
    <row r="7639" spans="1:4" x14ac:dyDescent="0.25">
      <c r="A7639" s="3" t="str">
        <f t="shared" si="119"/>
        <v/>
      </c>
      <c r="D7639" s="4"/>
    </row>
    <row r="7640" spans="1:4" x14ac:dyDescent="0.25">
      <c r="A7640" s="3" t="str">
        <f t="shared" si="119"/>
        <v/>
      </c>
      <c r="D7640" s="4"/>
    </row>
    <row r="7641" spans="1:4" x14ac:dyDescent="0.25">
      <c r="A7641" s="3" t="str">
        <f t="shared" si="119"/>
        <v/>
      </c>
      <c r="D7641" s="4"/>
    </row>
    <row r="7642" spans="1:4" x14ac:dyDescent="0.25">
      <c r="A7642" s="3" t="str">
        <f t="shared" si="119"/>
        <v/>
      </c>
      <c r="D7642" s="4"/>
    </row>
    <row r="7643" spans="1:4" x14ac:dyDescent="0.25">
      <c r="A7643" s="3" t="str">
        <f t="shared" si="119"/>
        <v/>
      </c>
      <c r="D7643" s="4"/>
    </row>
    <row r="7644" spans="1:4" x14ac:dyDescent="0.25">
      <c r="A7644" s="3" t="str">
        <f t="shared" si="119"/>
        <v/>
      </c>
      <c r="D7644" s="4"/>
    </row>
    <row r="7645" spans="1:4" x14ac:dyDescent="0.25">
      <c r="A7645" s="3" t="str">
        <f t="shared" si="119"/>
        <v/>
      </c>
      <c r="D7645" s="4"/>
    </row>
    <row r="7646" spans="1:4" x14ac:dyDescent="0.25">
      <c r="A7646" s="3" t="str">
        <f t="shared" si="119"/>
        <v/>
      </c>
      <c r="D7646" s="4"/>
    </row>
    <row r="7647" spans="1:4" x14ac:dyDescent="0.25">
      <c r="A7647" s="3" t="str">
        <f t="shared" si="119"/>
        <v/>
      </c>
      <c r="D7647" s="4"/>
    </row>
    <row r="7648" spans="1:4" x14ac:dyDescent="0.25">
      <c r="A7648" s="3" t="str">
        <f t="shared" si="119"/>
        <v/>
      </c>
      <c r="D7648" s="4"/>
    </row>
    <row r="7649" spans="1:4" x14ac:dyDescent="0.25">
      <c r="A7649" s="3" t="str">
        <f t="shared" si="119"/>
        <v/>
      </c>
      <c r="D7649" s="4"/>
    </row>
    <row r="7650" spans="1:4" x14ac:dyDescent="0.25">
      <c r="A7650" s="3" t="str">
        <f t="shared" si="119"/>
        <v/>
      </c>
      <c r="D7650" s="4"/>
    </row>
    <row r="7651" spans="1:4" x14ac:dyDescent="0.25">
      <c r="A7651" s="3" t="str">
        <f t="shared" si="119"/>
        <v/>
      </c>
      <c r="D7651" s="4"/>
    </row>
    <row r="7652" spans="1:4" x14ac:dyDescent="0.25">
      <c r="A7652" s="3" t="str">
        <f t="shared" si="119"/>
        <v/>
      </c>
      <c r="D7652" s="4"/>
    </row>
    <row r="7653" spans="1:4" x14ac:dyDescent="0.25">
      <c r="A7653" s="3" t="str">
        <f t="shared" si="119"/>
        <v/>
      </c>
      <c r="D7653" s="4"/>
    </row>
    <row r="7654" spans="1:4" x14ac:dyDescent="0.25">
      <c r="A7654" s="3" t="str">
        <f t="shared" si="119"/>
        <v/>
      </c>
      <c r="D7654" s="4"/>
    </row>
    <row r="7655" spans="1:4" x14ac:dyDescent="0.25">
      <c r="A7655" s="3" t="str">
        <f t="shared" si="119"/>
        <v/>
      </c>
      <c r="D7655" s="4"/>
    </row>
    <row r="7656" spans="1:4" x14ac:dyDescent="0.25">
      <c r="A7656" s="3" t="str">
        <f t="shared" si="119"/>
        <v/>
      </c>
      <c r="D7656" s="4"/>
    </row>
    <row r="7657" spans="1:4" x14ac:dyDescent="0.25">
      <c r="A7657" s="3" t="str">
        <f t="shared" si="119"/>
        <v/>
      </c>
      <c r="D7657" s="4"/>
    </row>
    <row r="7658" spans="1:4" x14ac:dyDescent="0.25">
      <c r="A7658" s="3" t="str">
        <f t="shared" si="119"/>
        <v/>
      </c>
      <c r="D7658" s="4"/>
    </row>
    <row r="7659" spans="1:4" x14ac:dyDescent="0.25">
      <c r="A7659" s="3" t="str">
        <f t="shared" si="119"/>
        <v/>
      </c>
      <c r="D7659" s="4"/>
    </row>
    <row r="7660" spans="1:4" x14ac:dyDescent="0.25">
      <c r="A7660" s="3" t="str">
        <f t="shared" si="119"/>
        <v/>
      </c>
      <c r="D7660" s="4"/>
    </row>
    <row r="7661" spans="1:4" x14ac:dyDescent="0.25">
      <c r="A7661" s="3" t="str">
        <f t="shared" si="119"/>
        <v/>
      </c>
      <c r="D7661" s="4"/>
    </row>
    <row r="7662" spans="1:4" x14ac:dyDescent="0.25">
      <c r="A7662" s="3" t="str">
        <f t="shared" si="119"/>
        <v/>
      </c>
      <c r="D7662" s="4"/>
    </row>
    <row r="7663" spans="1:4" x14ac:dyDescent="0.25">
      <c r="A7663" s="3" t="str">
        <f t="shared" si="119"/>
        <v/>
      </c>
      <c r="D7663" s="4"/>
    </row>
    <row r="7664" spans="1:4" x14ac:dyDescent="0.25">
      <c r="A7664" s="3" t="str">
        <f t="shared" si="119"/>
        <v/>
      </c>
      <c r="D7664" s="4"/>
    </row>
    <row r="7665" spans="1:4" x14ac:dyDescent="0.25">
      <c r="A7665" s="3" t="str">
        <f t="shared" si="119"/>
        <v/>
      </c>
      <c r="D7665" s="4"/>
    </row>
    <row r="7666" spans="1:4" x14ac:dyDescent="0.25">
      <c r="A7666" s="3" t="str">
        <f t="shared" si="119"/>
        <v/>
      </c>
      <c r="D7666" s="4"/>
    </row>
    <row r="7667" spans="1:4" x14ac:dyDescent="0.25">
      <c r="A7667" s="3" t="str">
        <f t="shared" si="119"/>
        <v/>
      </c>
      <c r="D7667" s="4"/>
    </row>
    <row r="7668" spans="1:4" x14ac:dyDescent="0.25">
      <c r="A7668" s="3" t="str">
        <f t="shared" si="119"/>
        <v/>
      </c>
      <c r="D7668" s="4"/>
    </row>
    <row r="7669" spans="1:4" x14ac:dyDescent="0.25">
      <c r="A7669" s="3" t="str">
        <f t="shared" si="119"/>
        <v/>
      </c>
      <c r="D7669" s="4"/>
    </row>
    <row r="7670" spans="1:4" x14ac:dyDescent="0.25">
      <c r="A7670" s="3" t="str">
        <f t="shared" si="119"/>
        <v/>
      </c>
      <c r="D7670" s="4"/>
    </row>
    <row r="7671" spans="1:4" x14ac:dyDescent="0.25">
      <c r="A7671" s="3" t="str">
        <f t="shared" si="119"/>
        <v/>
      </c>
      <c r="D7671" s="4"/>
    </row>
    <row r="7672" spans="1:4" x14ac:dyDescent="0.25">
      <c r="A7672" s="3" t="str">
        <f t="shared" si="119"/>
        <v/>
      </c>
      <c r="D7672" s="4"/>
    </row>
    <row r="7673" spans="1:4" x14ac:dyDescent="0.25">
      <c r="A7673" s="3" t="str">
        <f t="shared" si="119"/>
        <v/>
      </c>
      <c r="D7673" s="4"/>
    </row>
    <row r="7674" spans="1:4" x14ac:dyDescent="0.25">
      <c r="A7674" s="3" t="str">
        <f t="shared" si="119"/>
        <v/>
      </c>
      <c r="D7674" s="4"/>
    </row>
    <row r="7675" spans="1:4" x14ac:dyDescent="0.25">
      <c r="A7675" s="3" t="str">
        <f t="shared" si="119"/>
        <v/>
      </c>
      <c r="D7675" s="4"/>
    </row>
    <row r="7676" spans="1:4" x14ac:dyDescent="0.25">
      <c r="A7676" s="3" t="str">
        <f t="shared" si="119"/>
        <v/>
      </c>
      <c r="D7676" s="4"/>
    </row>
    <row r="7677" spans="1:4" x14ac:dyDescent="0.25">
      <c r="A7677" s="3" t="str">
        <f t="shared" si="119"/>
        <v/>
      </c>
      <c r="D7677" s="4"/>
    </row>
    <row r="7678" spans="1:4" x14ac:dyDescent="0.25">
      <c r="A7678" s="3" t="str">
        <f t="shared" si="119"/>
        <v/>
      </c>
      <c r="D7678" s="4"/>
    </row>
    <row r="7679" spans="1:4" x14ac:dyDescent="0.25">
      <c r="A7679" s="3" t="str">
        <f t="shared" si="119"/>
        <v/>
      </c>
      <c r="D7679" s="4"/>
    </row>
    <row r="7680" spans="1:4" x14ac:dyDescent="0.25">
      <c r="A7680" s="3" t="str">
        <f t="shared" si="119"/>
        <v/>
      </c>
      <c r="D7680" s="4"/>
    </row>
    <row r="7681" spans="1:4" x14ac:dyDescent="0.25">
      <c r="A7681" s="3" t="str">
        <f t="shared" si="119"/>
        <v/>
      </c>
      <c r="D7681" s="4"/>
    </row>
    <row r="7682" spans="1:4" x14ac:dyDescent="0.25">
      <c r="A7682" s="3" t="str">
        <f t="shared" si="119"/>
        <v/>
      </c>
      <c r="D7682" s="4"/>
    </row>
    <row r="7683" spans="1:4" x14ac:dyDescent="0.25">
      <c r="A7683" s="3" t="str">
        <f t="shared" ref="A7683:A7746" si="120">B7683&amp;C7683&amp;D7683&amp;E7683</f>
        <v/>
      </c>
      <c r="D7683" s="4"/>
    </row>
    <row r="7684" spans="1:4" x14ac:dyDescent="0.25">
      <c r="A7684" s="3" t="str">
        <f t="shared" si="120"/>
        <v/>
      </c>
      <c r="D7684" s="4"/>
    </row>
    <row r="7685" spans="1:4" x14ac:dyDescent="0.25">
      <c r="A7685" s="3" t="str">
        <f t="shared" si="120"/>
        <v/>
      </c>
      <c r="D7685" s="4"/>
    </row>
    <row r="7686" spans="1:4" x14ac:dyDescent="0.25">
      <c r="A7686" s="3" t="str">
        <f t="shared" si="120"/>
        <v/>
      </c>
      <c r="D7686" s="4"/>
    </row>
    <row r="7687" spans="1:4" x14ac:dyDescent="0.25">
      <c r="A7687" s="3" t="str">
        <f t="shared" si="120"/>
        <v/>
      </c>
      <c r="D7687" s="4"/>
    </row>
    <row r="7688" spans="1:4" x14ac:dyDescent="0.25">
      <c r="A7688" s="3" t="str">
        <f t="shared" si="120"/>
        <v/>
      </c>
      <c r="D7688" s="4"/>
    </row>
    <row r="7689" spans="1:4" x14ac:dyDescent="0.25">
      <c r="A7689" s="3" t="str">
        <f t="shared" si="120"/>
        <v/>
      </c>
      <c r="D7689" s="4"/>
    </row>
    <row r="7690" spans="1:4" x14ac:dyDescent="0.25">
      <c r="A7690" s="3" t="str">
        <f t="shared" si="120"/>
        <v/>
      </c>
      <c r="D7690" s="4"/>
    </row>
    <row r="7691" spans="1:4" x14ac:dyDescent="0.25">
      <c r="A7691" s="3" t="str">
        <f t="shared" si="120"/>
        <v/>
      </c>
      <c r="D7691" s="4"/>
    </row>
    <row r="7692" spans="1:4" x14ac:dyDescent="0.25">
      <c r="A7692" s="3" t="str">
        <f t="shared" si="120"/>
        <v/>
      </c>
      <c r="D7692" s="4"/>
    </row>
    <row r="7693" spans="1:4" x14ac:dyDescent="0.25">
      <c r="A7693" s="3" t="str">
        <f t="shared" si="120"/>
        <v/>
      </c>
      <c r="D7693" s="4"/>
    </row>
    <row r="7694" spans="1:4" x14ac:dyDescent="0.25">
      <c r="A7694" s="3" t="str">
        <f t="shared" si="120"/>
        <v/>
      </c>
      <c r="D7694" s="4"/>
    </row>
    <row r="7695" spans="1:4" x14ac:dyDescent="0.25">
      <c r="A7695" s="3" t="str">
        <f t="shared" si="120"/>
        <v/>
      </c>
      <c r="D7695" s="4"/>
    </row>
    <row r="7696" spans="1:4" x14ac:dyDescent="0.25">
      <c r="A7696" s="3" t="str">
        <f t="shared" si="120"/>
        <v/>
      </c>
      <c r="D7696" s="4"/>
    </row>
    <row r="7697" spans="1:4" x14ac:dyDescent="0.25">
      <c r="A7697" s="3" t="str">
        <f t="shared" si="120"/>
        <v/>
      </c>
      <c r="D7697" s="4"/>
    </row>
    <row r="7698" spans="1:4" x14ac:dyDescent="0.25">
      <c r="A7698" s="3" t="str">
        <f t="shared" si="120"/>
        <v/>
      </c>
      <c r="D7698" s="4"/>
    </row>
    <row r="7699" spans="1:4" x14ac:dyDescent="0.25">
      <c r="A7699" s="3" t="str">
        <f t="shared" si="120"/>
        <v/>
      </c>
      <c r="D7699" s="4"/>
    </row>
    <row r="7700" spans="1:4" x14ac:dyDescent="0.25">
      <c r="A7700" s="3" t="str">
        <f t="shared" si="120"/>
        <v/>
      </c>
      <c r="D7700" s="4"/>
    </row>
    <row r="7701" spans="1:4" x14ac:dyDescent="0.25">
      <c r="A7701" s="3" t="str">
        <f t="shared" si="120"/>
        <v/>
      </c>
      <c r="D7701" s="4"/>
    </row>
    <row r="7702" spans="1:4" x14ac:dyDescent="0.25">
      <c r="A7702" s="3" t="str">
        <f t="shared" si="120"/>
        <v/>
      </c>
      <c r="D7702" s="4"/>
    </row>
    <row r="7703" spans="1:4" x14ac:dyDescent="0.25">
      <c r="A7703" s="3" t="str">
        <f t="shared" si="120"/>
        <v/>
      </c>
      <c r="D7703" s="4"/>
    </row>
    <row r="7704" spans="1:4" x14ac:dyDescent="0.25">
      <c r="A7704" s="3" t="str">
        <f t="shared" si="120"/>
        <v/>
      </c>
      <c r="D7704" s="4"/>
    </row>
    <row r="7705" spans="1:4" x14ac:dyDescent="0.25">
      <c r="A7705" s="3" t="str">
        <f t="shared" si="120"/>
        <v/>
      </c>
      <c r="D7705" s="4"/>
    </row>
    <row r="7706" spans="1:4" x14ac:dyDescent="0.25">
      <c r="A7706" s="3" t="str">
        <f t="shared" si="120"/>
        <v/>
      </c>
      <c r="D7706" s="4"/>
    </row>
    <row r="7707" spans="1:4" x14ac:dyDescent="0.25">
      <c r="A7707" s="3" t="str">
        <f t="shared" si="120"/>
        <v/>
      </c>
      <c r="D7707" s="4"/>
    </row>
    <row r="7708" spans="1:4" x14ac:dyDescent="0.25">
      <c r="A7708" s="3" t="str">
        <f t="shared" si="120"/>
        <v/>
      </c>
      <c r="D7708" s="4"/>
    </row>
    <row r="7709" spans="1:4" x14ac:dyDescent="0.25">
      <c r="A7709" s="3" t="str">
        <f t="shared" si="120"/>
        <v/>
      </c>
      <c r="D7709" s="4"/>
    </row>
    <row r="7710" spans="1:4" x14ac:dyDescent="0.25">
      <c r="A7710" s="3" t="str">
        <f t="shared" si="120"/>
        <v/>
      </c>
      <c r="D7710" s="4"/>
    </row>
    <row r="7711" spans="1:4" x14ac:dyDescent="0.25">
      <c r="A7711" s="3" t="str">
        <f t="shared" si="120"/>
        <v/>
      </c>
      <c r="D7711" s="4"/>
    </row>
    <row r="7712" spans="1:4" x14ac:dyDescent="0.25">
      <c r="A7712" s="3" t="str">
        <f t="shared" si="120"/>
        <v/>
      </c>
      <c r="D7712" s="4"/>
    </row>
    <row r="7713" spans="1:4" x14ac:dyDescent="0.25">
      <c r="A7713" s="3" t="str">
        <f t="shared" si="120"/>
        <v/>
      </c>
      <c r="D7713" s="4"/>
    </row>
    <row r="7714" spans="1:4" x14ac:dyDescent="0.25">
      <c r="A7714" s="3" t="str">
        <f t="shared" si="120"/>
        <v/>
      </c>
      <c r="D7714" s="4"/>
    </row>
    <row r="7715" spans="1:4" x14ac:dyDescent="0.25">
      <c r="A7715" s="3" t="str">
        <f t="shared" si="120"/>
        <v/>
      </c>
      <c r="D7715" s="4"/>
    </row>
    <row r="7716" spans="1:4" x14ac:dyDescent="0.25">
      <c r="A7716" s="3" t="str">
        <f t="shared" si="120"/>
        <v/>
      </c>
      <c r="D7716" s="4"/>
    </row>
    <row r="7717" spans="1:4" x14ac:dyDescent="0.25">
      <c r="A7717" s="3" t="str">
        <f t="shared" si="120"/>
        <v/>
      </c>
      <c r="D7717" s="4"/>
    </row>
    <row r="7718" spans="1:4" x14ac:dyDescent="0.25">
      <c r="A7718" s="3" t="str">
        <f t="shared" si="120"/>
        <v/>
      </c>
      <c r="D7718" s="4"/>
    </row>
    <row r="7719" spans="1:4" x14ac:dyDescent="0.25">
      <c r="A7719" s="3" t="str">
        <f t="shared" si="120"/>
        <v/>
      </c>
      <c r="D7719" s="4"/>
    </row>
    <row r="7720" spans="1:4" x14ac:dyDescent="0.25">
      <c r="A7720" s="3" t="str">
        <f t="shared" si="120"/>
        <v/>
      </c>
      <c r="D7720" s="4"/>
    </row>
    <row r="7721" spans="1:4" x14ac:dyDescent="0.25">
      <c r="A7721" s="3" t="str">
        <f t="shared" si="120"/>
        <v/>
      </c>
      <c r="D7721" s="4"/>
    </row>
    <row r="7722" spans="1:4" x14ac:dyDescent="0.25">
      <c r="A7722" s="3" t="str">
        <f t="shared" si="120"/>
        <v/>
      </c>
      <c r="D7722" s="4"/>
    </row>
    <row r="7723" spans="1:4" x14ac:dyDescent="0.25">
      <c r="A7723" s="3" t="str">
        <f t="shared" si="120"/>
        <v/>
      </c>
      <c r="D7723" s="4"/>
    </row>
    <row r="7724" spans="1:4" x14ac:dyDescent="0.25">
      <c r="A7724" s="3" t="str">
        <f t="shared" si="120"/>
        <v/>
      </c>
      <c r="D7724" s="4"/>
    </row>
    <row r="7725" spans="1:4" x14ac:dyDescent="0.25">
      <c r="A7725" s="3" t="str">
        <f t="shared" si="120"/>
        <v/>
      </c>
      <c r="D7725" s="4"/>
    </row>
    <row r="7726" spans="1:4" x14ac:dyDescent="0.25">
      <c r="A7726" s="3" t="str">
        <f t="shared" si="120"/>
        <v/>
      </c>
      <c r="D7726" s="4"/>
    </row>
    <row r="7727" spans="1:4" x14ac:dyDescent="0.25">
      <c r="A7727" s="3" t="str">
        <f t="shared" si="120"/>
        <v/>
      </c>
      <c r="D7727" s="4"/>
    </row>
    <row r="7728" spans="1:4" x14ac:dyDescent="0.25">
      <c r="A7728" s="3" t="str">
        <f t="shared" si="120"/>
        <v/>
      </c>
      <c r="D7728" s="4"/>
    </row>
    <row r="7729" spans="1:4" x14ac:dyDescent="0.25">
      <c r="A7729" s="3" t="str">
        <f t="shared" si="120"/>
        <v/>
      </c>
      <c r="D7729" s="4"/>
    </row>
    <row r="7730" spans="1:4" x14ac:dyDescent="0.25">
      <c r="A7730" s="3" t="str">
        <f t="shared" si="120"/>
        <v/>
      </c>
      <c r="D7730" s="4"/>
    </row>
    <row r="7731" spans="1:4" x14ac:dyDescent="0.25">
      <c r="A7731" s="3" t="str">
        <f t="shared" si="120"/>
        <v/>
      </c>
      <c r="D7731" s="4"/>
    </row>
    <row r="7732" spans="1:4" x14ac:dyDescent="0.25">
      <c r="A7732" s="3" t="str">
        <f t="shared" si="120"/>
        <v/>
      </c>
      <c r="D7732" s="4"/>
    </row>
    <row r="7733" spans="1:4" x14ac:dyDescent="0.25">
      <c r="A7733" s="3" t="str">
        <f t="shared" si="120"/>
        <v/>
      </c>
      <c r="D7733" s="4"/>
    </row>
    <row r="7734" spans="1:4" x14ac:dyDescent="0.25">
      <c r="A7734" s="3" t="str">
        <f t="shared" si="120"/>
        <v/>
      </c>
      <c r="D7734" s="4"/>
    </row>
    <row r="7735" spans="1:4" x14ac:dyDescent="0.25">
      <c r="A7735" s="3" t="str">
        <f t="shared" si="120"/>
        <v/>
      </c>
      <c r="D7735" s="4"/>
    </row>
    <row r="7736" spans="1:4" x14ac:dyDescent="0.25">
      <c r="A7736" s="3" t="str">
        <f t="shared" si="120"/>
        <v/>
      </c>
      <c r="D7736" s="4"/>
    </row>
    <row r="7737" spans="1:4" x14ac:dyDescent="0.25">
      <c r="A7737" s="3" t="str">
        <f t="shared" si="120"/>
        <v/>
      </c>
      <c r="D7737" s="4"/>
    </row>
    <row r="7738" spans="1:4" x14ac:dyDescent="0.25">
      <c r="A7738" s="3" t="str">
        <f t="shared" si="120"/>
        <v/>
      </c>
      <c r="D7738" s="4"/>
    </row>
    <row r="7739" spans="1:4" x14ac:dyDescent="0.25">
      <c r="A7739" s="3" t="str">
        <f t="shared" si="120"/>
        <v/>
      </c>
      <c r="D7739" s="4"/>
    </row>
    <row r="7740" spans="1:4" x14ac:dyDescent="0.25">
      <c r="A7740" s="3" t="str">
        <f t="shared" si="120"/>
        <v/>
      </c>
      <c r="D7740" s="4"/>
    </row>
    <row r="7741" spans="1:4" x14ac:dyDescent="0.25">
      <c r="A7741" s="3" t="str">
        <f t="shared" si="120"/>
        <v/>
      </c>
      <c r="D7741" s="4"/>
    </row>
    <row r="7742" spans="1:4" x14ac:dyDescent="0.25">
      <c r="A7742" s="3" t="str">
        <f t="shared" si="120"/>
        <v/>
      </c>
      <c r="D7742" s="4"/>
    </row>
    <row r="7743" spans="1:4" x14ac:dyDescent="0.25">
      <c r="A7743" s="3" t="str">
        <f t="shared" si="120"/>
        <v/>
      </c>
      <c r="D7743" s="4"/>
    </row>
    <row r="7744" spans="1:4" x14ac:dyDescent="0.25">
      <c r="A7744" s="3" t="str">
        <f t="shared" si="120"/>
        <v/>
      </c>
      <c r="D7744" s="4"/>
    </row>
    <row r="7745" spans="1:4" x14ac:dyDescent="0.25">
      <c r="A7745" s="3" t="str">
        <f t="shared" si="120"/>
        <v/>
      </c>
      <c r="D7745" s="4"/>
    </row>
    <row r="7746" spans="1:4" x14ac:dyDescent="0.25">
      <c r="A7746" s="3" t="str">
        <f t="shared" si="120"/>
        <v/>
      </c>
      <c r="D7746" s="4"/>
    </row>
    <row r="7747" spans="1:4" x14ac:dyDescent="0.25">
      <c r="A7747" s="3" t="str">
        <f t="shared" ref="A7747:A7810" si="121">B7747&amp;C7747&amp;D7747&amp;E7747</f>
        <v/>
      </c>
      <c r="D7747" s="4"/>
    </row>
    <row r="7748" spans="1:4" x14ac:dyDescent="0.25">
      <c r="A7748" s="3" t="str">
        <f t="shared" si="121"/>
        <v/>
      </c>
      <c r="D7748" s="4"/>
    </row>
    <row r="7749" spans="1:4" x14ac:dyDescent="0.25">
      <c r="A7749" s="3" t="str">
        <f t="shared" si="121"/>
        <v/>
      </c>
      <c r="D7749" s="4"/>
    </row>
    <row r="7750" spans="1:4" x14ac:dyDescent="0.25">
      <c r="A7750" s="3" t="str">
        <f t="shared" si="121"/>
        <v/>
      </c>
      <c r="D7750" s="4"/>
    </row>
    <row r="7751" spans="1:4" x14ac:dyDescent="0.25">
      <c r="A7751" s="3" t="str">
        <f t="shared" si="121"/>
        <v/>
      </c>
      <c r="D7751" s="4"/>
    </row>
    <row r="7752" spans="1:4" x14ac:dyDescent="0.25">
      <c r="A7752" s="3" t="str">
        <f t="shared" si="121"/>
        <v/>
      </c>
      <c r="D7752" s="4"/>
    </row>
    <row r="7753" spans="1:4" x14ac:dyDescent="0.25">
      <c r="A7753" s="3" t="str">
        <f t="shared" si="121"/>
        <v/>
      </c>
      <c r="D7753" s="4"/>
    </row>
    <row r="7754" spans="1:4" x14ac:dyDescent="0.25">
      <c r="A7754" s="3" t="str">
        <f t="shared" si="121"/>
        <v/>
      </c>
      <c r="D7754" s="4"/>
    </row>
    <row r="7755" spans="1:4" x14ac:dyDescent="0.25">
      <c r="A7755" s="3" t="str">
        <f t="shared" si="121"/>
        <v/>
      </c>
      <c r="D7755" s="4"/>
    </row>
    <row r="7756" spans="1:4" x14ac:dyDescent="0.25">
      <c r="A7756" s="3" t="str">
        <f t="shared" si="121"/>
        <v/>
      </c>
      <c r="D7756" s="4"/>
    </row>
    <row r="7757" spans="1:4" x14ac:dyDescent="0.25">
      <c r="A7757" s="3" t="str">
        <f t="shared" si="121"/>
        <v/>
      </c>
      <c r="D7757" s="4"/>
    </row>
    <row r="7758" spans="1:4" x14ac:dyDescent="0.25">
      <c r="A7758" s="3" t="str">
        <f t="shared" si="121"/>
        <v/>
      </c>
      <c r="D7758" s="4"/>
    </row>
    <row r="7759" spans="1:4" x14ac:dyDescent="0.25">
      <c r="A7759" s="3" t="str">
        <f t="shared" si="121"/>
        <v/>
      </c>
      <c r="D7759" s="4"/>
    </row>
    <row r="7760" spans="1:4" x14ac:dyDescent="0.25">
      <c r="A7760" s="3" t="str">
        <f t="shared" si="121"/>
        <v/>
      </c>
      <c r="D7760" s="4"/>
    </row>
    <row r="7761" spans="1:4" x14ac:dyDescent="0.25">
      <c r="A7761" s="3" t="str">
        <f t="shared" si="121"/>
        <v/>
      </c>
      <c r="D7761" s="4"/>
    </row>
    <row r="7762" spans="1:4" x14ac:dyDescent="0.25">
      <c r="A7762" s="3" t="str">
        <f t="shared" si="121"/>
        <v/>
      </c>
      <c r="D7762" s="4"/>
    </row>
    <row r="7763" spans="1:4" x14ac:dyDescent="0.25">
      <c r="A7763" s="3" t="str">
        <f t="shared" si="121"/>
        <v/>
      </c>
      <c r="D7763" s="4"/>
    </row>
    <row r="7764" spans="1:4" x14ac:dyDescent="0.25">
      <c r="A7764" s="3" t="str">
        <f t="shared" si="121"/>
        <v/>
      </c>
      <c r="D7764" s="4"/>
    </row>
    <row r="7765" spans="1:4" x14ac:dyDescent="0.25">
      <c r="A7765" s="3" t="str">
        <f t="shared" si="121"/>
        <v/>
      </c>
      <c r="D7765" s="4"/>
    </row>
    <row r="7766" spans="1:4" x14ac:dyDescent="0.25">
      <c r="A7766" s="3" t="str">
        <f t="shared" si="121"/>
        <v/>
      </c>
      <c r="D7766" s="4"/>
    </row>
    <row r="7767" spans="1:4" x14ac:dyDescent="0.25">
      <c r="A7767" s="3" t="str">
        <f t="shared" si="121"/>
        <v/>
      </c>
      <c r="D7767" s="4"/>
    </row>
    <row r="7768" spans="1:4" x14ac:dyDescent="0.25">
      <c r="A7768" s="3" t="str">
        <f t="shared" si="121"/>
        <v/>
      </c>
      <c r="D7768" s="4"/>
    </row>
    <row r="7769" spans="1:4" x14ac:dyDescent="0.25">
      <c r="A7769" s="3" t="str">
        <f t="shared" si="121"/>
        <v/>
      </c>
      <c r="D7769" s="4"/>
    </row>
    <row r="7770" spans="1:4" x14ac:dyDescent="0.25">
      <c r="A7770" s="3" t="str">
        <f t="shared" si="121"/>
        <v/>
      </c>
      <c r="D7770" s="4"/>
    </row>
    <row r="7771" spans="1:4" x14ac:dyDescent="0.25">
      <c r="A7771" s="3" t="str">
        <f t="shared" si="121"/>
        <v/>
      </c>
      <c r="D7771" s="4"/>
    </row>
    <row r="7772" spans="1:4" x14ac:dyDescent="0.25">
      <c r="A7772" s="3" t="str">
        <f t="shared" si="121"/>
        <v/>
      </c>
      <c r="D7772" s="4"/>
    </row>
    <row r="7773" spans="1:4" x14ac:dyDescent="0.25">
      <c r="A7773" s="3" t="str">
        <f t="shared" si="121"/>
        <v/>
      </c>
      <c r="D7773" s="4"/>
    </row>
    <row r="7774" spans="1:4" x14ac:dyDescent="0.25">
      <c r="A7774" s="3" t="str">
        <f t="shared" si="121"/>
        <v/>
      </c>
      <c r="D7774" s="4"/>
    </row>
    <row r="7775" spans="1:4" x14ac:dyDescent="0.25">
      <c r="A7775" s="3" t="str">
        <f t="shared" si="121"/>
        <v/>
      </c>
      <c r="D7775" s="4"/>
    </row>
    <row r="7776" spans="1:4" x14ac:dyDescent="0.25">
      <c r="A7776" s="3" t="str">
        <f t="shared" si="121"/>
        <v/>
      </c>
      <c r="D7776" s="4"/>
    </row>
    <row r="7777" spans="1:4" x14ac:dyDescent="0.25">
      <c r="A7777" s="3" t="str">
        <f t="shared" si="121"/>
        <v/>
      </c>
      <c r="D7777" s="4"/>
    </row>
    <row r="7778" spans="1:4" x14ac:dyDescent="0.25">
      <c r="A7778" s="3" t="str">
        <f t="shared" si="121"/>
        <v/>
      </c>
      <c r="D7778" s="4"/>
    </row>
    <row r="7779" spans="1:4" x14ac:dyDescent="0.25">
      <c r="A7779" s="3" t="str">
        <f t="shared" si="121"/>
        <v/>
      </c>
      <c r="D7779" s="4"/>
    </row>
    <row r="7780" spans="1:4" x14ac:dyDescent="0.25">
      <c r="A7780" s="3" t="str">
        <f t="shared" si="121"/>
        <v/>
      </c>
      <c r="D7780" s="4"/>
    </row>
    <row r="7781" spans="1:4" x14ac:dyDescent="0.25">
      <c r="A7781" s="3" t="str">
        <f t="shared" si="121"/>
        <v/>
      </c>
      <c r="D7781" s="4"/>
    </row>
    <row r="7782" spans="1:4" x14ac:dyDescent="0.25">
      <c r="A7782" s="3" t="str">
        <f t="shared" si="121"/>
        <v/>
      </c>
      <c r="D7782" s="4"/>
    </row>
    <row r="7783" spans="1:4" x14ac:dyDescent="0.25">
      <c r="A7783" s="3" t="str">
        <f t="shared" si="121"/>
        <v/>
      </c>
      <c r="D7783" s="4"/>
    </row>
    <row r="7784" spans="1:4" x14ac:dyDescent="0.25">
      <c r="A7784" s="3" t="str">
        <f t="shared" si="121"/>
        <v/>
      </c>
      <c r="D7784" s="4"/>
    </row>
    <row r="7785" spans="1:4" x14ac:dyDescent="0.25">
      <c r="A7785" s="3" t="str">
        <f t="shared" si="121"/>
        <v/>
      </c>
      <c r="D7785" s="4"/>
    </row>
    <row r="7786" spans="1:4" x14ac:dyDescent="0.25">
      <c r="A7786" s="3" t="str">
        <f t="shared" si="121"/>
        <v/>
      </c>
      <c r="D7786" s="4"/>
    </row>
    <row r="7787" spans="1:4" x14ac:dyDescent="0.25">
      <c r="A7787" s="3" t="str">
        <f t="shared" si="121"/>
        <v/>
      </c>
      <c r="D7787" s="4"/>
    </row>
    <row r="7788" spans="1:4" x14ac:dyDescent="0.25">
      <c r="A7788" s="3" t="str">
        <f t="shared" si="121"/>
        <v/>
      </c>
      <c r="D7788" s="4"/>
    </row>
    <row r="7789" spans="1:4" x14ac:dyDescent="0.25">
      <c r="A7789" s="3" t="str">
        <f t="shared" si="121"/>
        <v/>
      </c>
      <c r="D7789" s="4"/>
    </row>
    <row r="7790" spans="1:4" x14ac:dyDescent="0.25">
      <c r="A7790" s="3" t="str">
        <f t="shared" si="121"/>
        <v/>
      </c>
      <c r="D7790" s="4"/>
    </row>
    <row r="7791" spans="1:4" x14ac:dyDescent="0.25">
      <c r="A7791" s="3" t="str">
        <f t="shared" si="121"/>
        <v/>
      </c>
      <c r="D7791" s="4"/>
    </row>
    <row r="7792" spans="1:4" x14ac:dyDescent="0.25">
      <c r="A7792" s="3" t="str">
        <f t="shared" si="121"/>
        <v/>
      </c>
      <c r="D7792" s="4"/>
    </row>
    <row r="7793" spans="1:4" x14ac:dyDescent="0.25">
      <c r="A7793" s="3" t="str">
        <f t="shared" si="121"/>
        <v/>
      </c>
      <c r="D7793" s="4"/>
    </row>
    <row r="7794" spans="1:4" x14ac:dyDescent="0.25">
      <c r="A7794" s="3" t="str">
        <f t="shared" si="121"/>
        <v/>
      </c>
      <c r="D7794" s="4"/>
    </row>
    <row r="7795" spans="1:4" x14ac:dyDescent="0.25">
      <c r="A7795" s="3" t="str">
        <f t="shared" si="121"/>
        <v/>
      </c>
      <c r="D7795" s="4"/>
    </row>
    <row r="7796" spans="1:4" x14ac:dyDescent="0.25">
      <c r="A7796" s="3" t="str">
        <f t="shared" si="121"/>
        <v/>
      </c>
      <c r="D7796" s="4"/>
    </row>
    <row r="7797" spans="1:4" x14ac:dyDescent="0.25">
      <c r="A7797" s="3" t="str">
        <f t="shared" si="121"/>
        <v/>
      </c>
      <c r="D7797" s="4"/>
    </row>
    <row r="7798" spans="1:4" x14ac:dyDescent="0.25">
      <c r="A7798" s="3" t="str">
        <f t="shared" si="121"/>
        <v/>
      </c>
      <c r="D7798" s="4"/>
    </row>
    <row r="7799" spans="1:4" x14ac:dyDescent="0.25">
      <c r="A7799" s="3" t="str">
        <f t="shared" si="121"/>
        <v/>
      </c>
      <c r="D7799" s="4"/>
    </row>
    <row r="7800" spans="1:4" x14ac:dyDescent="0.25">
      <c r="A7800" s="3" t="str">
        <f t="shared" si="121"/>
        <v/>
      </c>
      <c r="D7800" s="4"/>
    </row>
    <row r="7801" spans="1:4" x14ac:dyDescent="0.25">
      <c r="A7801" s="3" t="str">
        <f t="shared" si="121"/>
        <v/>
      </c>
      <c r="D7801" s="4"/>
    </row>
    <row r="7802" spans="1:4" x14ac:dyDescent="0.25">
      <c r="A7802" s="3" t="str">
        <f t="shared" si="121"/>
        <v/>
      </c>
      <c r="D7802" s="4"/>
    </row>
    <row r="7803" spans="1:4" x14ac:dyDescent="0.25">
      <c r="A7803" s="3" t="str">
        <f t="shared" si="121"/>
        <v/>
      </c>
      <c r="D7803" s="4"/>
    </row>
    <row r="7804" spans="1:4" x14ac:dyDescent="0.25">
      <c r="A7804" s="3" t="str">
        <f t="shared" si="121"/>
        <v/>
      </c>
      <c r="D7804" s="4"/>
    </row>
    <row r="7805" spans="1:4" x14ac:dyDescent="0.25">
      <c r="A7805" s="3" t="str">
        <f t="shared" si="121"/>
        <v/>
      </c>
      <c r="D7805" s="4"/>
    </row>
    <row r="7806" spans="1:4" x14ac:dyDescent="0.25">
      <c r="A7806" s="3" t="str">
        <f t="shared" si="121"/>
        <v/>
      </c>
      <c r="D7806" s="4"/>
    </row>
    <row r="7807" spans="1:4" x14ac:dyDescent="0.25">
      <c r="A7807" s="3" t="str">
        <f t="shared" si="121"/>
        <v/>
      </c>
      <c r="D7807" s="4"/>
    </row>
    <row r="7808" spans="1:4" x14ac:dyDescent="0.25">
      <c r="A7808" s="3" t="str">
        <f t="shared" si="121"/>
        <v/>
      </c>
      <c r="D7808" s="4"/>
    </row>
    <row r="7809" spans="1:4" x14ac:dyDescent="0.25">
      <c r="A7809" s="3" t="str">
        <f t="shared" si="121"/>
        <v/>
      </c>
      <c r="D7809" s="4"/>
    </row>
    <row r="7810" spans="1:4" x14ac:dyDescent="0.25">
      <c r="A7810" s="3" t="str">
        <f t="shared" si="121"/>
        <v/>
      </c>
      <c r="D7810" s="4"/>
    </row>
    <row r="7811" spans="1:4" x14ac:dyDescent="0.25">
      <c r="A7811" s="3" t="str">
        <f t="shared" ref="A7811:A7874" si="122">B7811&amp;C7811&amp;D7811&amp;E7811</f>
        <v/>
      </c>
      <c r="D7811" s="4"/>
    </row>
    <row r="7812" spans="1:4" x14ac:dyDescent="0.25">
      <c r="A7812" s="3" t="str">
        <f t="shared" si="122"/>
        <v/>
      </c>
      <c r="D7812" s="4"/>
    </row>
    <row r="7813" spans="1:4" x14ac:dyDescent="0.25">
      <c r="A7813" s="3" t="str">
        <f t="shared" si="122"/>
        <v/>
      </c>
      <c r="D7813" s="4"/>
    </row>
    <row r="7814" spans="1:4" x14ac:dyDescent="0.25">
      <c r="A7814" s="3" t="str">
        <f t="shared" si="122"/>
        <v/>
      </c>
      <c r="D7814" s="4"/>
    </row>
    <row r="7815" spans="1:4" x14ac:dyDescent="0.25">
      <c r="A7815" s="3" t="str">
        <f t="shared" si="122"/>
        <v/>
      </c>
      <c r="D7815" s="4"/>
    </row>
    <row r="7816" spans="1:4" x14ac:dyDescent="0.25">
      <c r="A7816" s="3" t="str">
        <f t="shared" si="122"/>
        <v/>
      </c>
      <c r="D7816" s="4"/>
    </row>
    <row r="7817" spans="1:4" x14ac:dyDescent="0.25">
      <c r="A7817" s="3" t="str">
        <f t="shared" si="122"/>
        <v/>
      </c>
      <c r="D7817" s="4"/>
    </row>
    <row r="7818" spans="1:4" x14ac:dyDescent="0.25">
      <c r="A7818" s="3" t="str">
        <f t="shared" si="122"/>
        <v/>
      </c>
      <c r="D7818" s="4"/>
    </row>
    <row r="7819" spans="1:4" x14ac:dyDescent="0.25">
      <c r="A7819" s="3" t="str">
        <f t="shared" si="122"/>
        <v/>
      </c>
      <c r="D7819" s="4"/>
    </row>
    <row r="7820" spans="1:4" x14ac:dyDescent="0.25">
      <c r="A7820" s="3" t="str">
        <f t="shared" si="122"/>
        <v/>
      </c>
      <c r="D7820" s="4"/>
    </row>
    <row r="7821" spans="1:4" x14ac:dyDescent="0.25">
      <c r="A7821" s="3" t="str">
        <f t="shared" si="122"/>
        <v/>
      </c>
      <c r="D7821" s="4"/>
    </row>
    <row r="7822" spans="1:4" x14ac:dyDescent="0.25">
      <c r="A7822" s="3" t="str">
        <f t="shared" si="122"/>
        <v/>
      </c>
      <c r="D7822" s="4"/>
    </row>
    <row r="7823" spans="1:4" x14ac:dyDescent="0.25">
      <c r="A7823" s="3" t="str">
        <f t="shared" si="122"/>
        <v/>
      </c>
      <c r="D7823" s="4"/>
    </row>
    <row r="7824" spans="1:4" x14ac:dyDescent="0.25">
      <c r="A7824" s="3" t="str">
        <f t="shared" si="122"/>
        <v/>
      </c>
      <c r="D7824" s="4"/>
    </row>
    <row r="7825" spans="1:4" x14ac:dyDescent="0.25">
      <c r="A7825" s="3" t="str">
        <f t="shared" si="122"/>
        <v/>
      </c>
      <c r="D7825" s="4"/>
    </row>
    <row r="7826" spans="1:4" x14ac:dyDescent="0.25">
      <c r="A7826" s="3" t="str">
        <f t="shared" si="122"/>
        <v/>
      </c>
      <c r="D7826" s="4"/>
    </row>
    <row r="7827" spans="1:4" x14ac:dyDescent="0.25">
      <c r="A7827" s="3" t="str">
        <f t="shared" si="122"/>
        <v/>
      </c>
      <c r="D7827" s="4"/>
    </row>
    <row r="7828" spans="1:4" x14ac:dyDescent="0.25">
      <c r="A7828" s="3" t="str">
        <f t="shared" si="122"/>
        <v/>
      </c>
      <c r="D7828" s="4"/>
    </row>
    <row r="7829" spans="1:4" x14ac:dyDescent="0.25">
      <c r="A7829" s="3" t="str">
        <f t="shared" si="122"/>
        <v/>
      </c>
      <c r="D7829" s="4"/>
    </row>
    <row r="7830" spans="1:4" x14ac:dyDescent="0.25">
      <c r="A7830" s="3" t="str">
        <f t="shared" si="122"/>
        <v/>
      </c>
      <c r="D7830" s="4"/>
    </row>
    <row r="7831" spans="1:4" x14ac:dyDescent="0.25">
      <c r="A7831" s="3" t="str">
        <f t="shared" si="122"/>
        <v/>
      </c>
      <c r="D7831" s="4"/>
    </row>
    <row r="7832" spans="1:4" x14ac:dyDescent="0.25">
      <c r="A7832" s="3" t="str">
        <f t="shared" si="122"/>
        <v/>
      </c>
      <c r="D7832" s="4"/>
    </row>
    <row r="7833" spans="1:4" x14ac:dyDescent="0.25">
      <c r="A7833" s="3" t="str">
        <f t="shared" si="122"/>
        <v/>
      </c>
      <c r="D7833" s="4"/>
    </row>
    <row r="7834" spans="1:4" x14ac:dyDescent="0.25">
      <c r="A7834" s="3" t="str">
        <f t="shared" si="122"/>
        <v/>
      </c>
      <c r="D7834" s="4"/>
    </row>
    <row r="7835" spans="1:4" x14ac:dyDescent="0.25">
      <c r="A7835" s="3" t="str">
        <f t="shared" si="122"/>
        <v/>
      </c>
      <c r="D7835" s="4"/>
    </row>
    <row r="7836" spans="1:4" x14ac:dyDescent="0.25">
      <c r="A7836" s="3" t="str">
        <f t="shared" si="122"/>
        <v/>
      </c>
      <c r="D7836" s="4"/>
    </row>
    <row r="7837" spans="1:4" x14ac:dyDescent="0.25">
      <c r="A7837" s="3" t="str">
        <f t="shared" si="122"/>
        <v/>
      </c>
      <c r="D7837" s="4"/>
    </row>
    <row r="7838" spans="1:4" x14ac:dyDescent="0.25">
      <c r="A7838" s="3" t="str">
        <f t="shared" si="122"/>
        <v/>
      </c>
      <c r="D7838" s="4"/>
    </row>
    <row r="7839" spans="1:4" x14ac:dyDescent="0.25">
      <c r="A7839" s="3" t="str">
        <f t="shared" si="122"/>
        <v/>
      </c>
      <c r="D7839" s="4"/>
    </row>
    <row r="7840" spans="1:4" x14ac:dyDescent="0.25">
      <c r="A7840" s="3" t="str">
        <f t="shared" si="122"/>
        <v/>
      </c>
      <c r="D7840" s="4"/>
    </row>
    <row r="7841" spans="1:4" x14ac:dyDescent="0.25">
      <c r="A7841" s="3" t="str">
        <f t="shared" si="122"/>
        <v/>
      </c>
      <c r="D7841" s="4"/>
    </row>
    <row r="7842" spans="1:4" x14ac:dyDescent="0.25">
      <c r="A7842" s="3" t="str">
        <f t="shared" si="122"/>
        <v/>
      </c>
      <c r="D7842" s="4"/>
    </row>
    <row r="7843" spans="1:4" x14ac:dyDescent="0.25">
      <c r="A7843" s="3" t="str">
        <f t="shared" si="122"/>
        <v/>
      </c>
      <c r="D7843" s="4"/>
    </row>
    <row r="7844" spans="1:4" x14ac:dyDescent="0.25">
      <c r="A7844" s="3" t="str">
        <f t="shared" si="122"/>
        <v/>
      </c>
      <c r="D7844" s="4"/>
    </row>
    <row r="7845" spans="1:4" x14ac:dyDescent="0.25">
      <c r="A7845" s="3" t="str">
        <f t="shared" si="122"/>
        <v/>
      </c>
      <c r="D7845" s="4"/>
    </row>
    <row r="7846" spans="1:4" x14ac:dyDescent="0.25">
      <c r="A7846" s="3" t="str">
        <f t="shared" si="122"/>
        <v/>
      </c>
      <c r="D7846" s="4"/>
    </row>
    <row r="7847" spans="1:4" x14ac:dyDescent="0.25">
      <c r="A7847" s="3" t="str">
        <f t="shared" si="122"/>
        <v/>
      </c>
      <c r="D7847" s="4"/>
    </row>
    <row r="7848" spans="1:4" x14ac:dyDescent="0.25">
      <c r="A7848" s="3" t="str">
        <f t="shared" si="122"/>
        <v/>
      </c>
      <c r="D7848" s="4"/>
    </row>
    <row r="7849" spans="1:4" x14ac:dyDescent="0.25">
      <c r="A7849" s="3" t="str">
        <f t="shared" si="122"/>
        <v/>
      </c>
      <c r="D7849" s="4"/>
    </row>
    <row r="7850" spans="1:4" x14ac:dyDescent="0.25">
      <c r="A7850" s="3" t="str">
        <f t="shared" si="122"/>
        <v/>
      </c>
      <c r="D7850" s="4"/>
    </row>
    <row r="7851" spans="1:4" x14ac:dyDescent="0.25">
      <c r="A7851" s="3" t="str">
        <f t="shared" si="122"/>
        <v/>
      </c>
      <c r="D7851" s="4"/>
    </row>
    <row r="7852" spans="1:4" x14ac:dyDescent="0.25">
      <c r="A7852" s="3" t="str">
        <f t="shared" si="122"/>
        <v/>
      </c>
      <c r="D7852" s="4"/>
    </row>
    <row r="7853" spans="1:4" x14ac:dyDescent="0.25">
      <c r="A7853" s="3" t="str">
        <f t="shared" si="122"/>
        <v/>
      </c>
      <c r="D7853" s="4"/>
    </row>
    <row r="7854" spans="1:4" x14ac:dyDescent="0.25">
      <c r="A7854" s="3" t="str">
        <f t="shared" si="122"/>
        <v/>
      </c>
      <c r="D7854" s="4"/>
    </row>
    <row r="7855" spans="1:4" x14ac:dyDescent="0.25">
      <c r="A7855" s="3" t="str">
        <f t="shared" si="122"/>
        <v/>
      </c>
      <c r="D7855" s="4"/>
    </row>
    <row r="7856" spans="1:4" x14ac:dyDescent="0.25">
      <c r="A7856" s="3" t="str">
        <f t="shared" si="122"/>
        <v/>
      </c>
      <c r="D7856" s="4"/>
    </row>
    <row r="7857" spans="1:4" x14ac:dyDescent="0.25">
      <c r="A7857" s="3" t="str">
        <f t="shared" si="122"/>
        <v/>
      </c>
      <c r="D7857" s="4"/>
    </row>
    <row r="7858" spans="1:4" x14ac:dyDescent="0.25">
      <c r="A7858" s="3" t="str">
        <f t="shared" si="122"/>
        <v/>
      </c>
      <c r="D7858" s="4"/>
    </row>
    <row r="7859" spans="1:4" x14ac:dyDescent="0.25">
      <c r="A7859" s="3" t="str">
        <f t="shared" si="122"/>
        <v/>
      </c>
      <c r="D7859" s="4"/>
    </row>
    <row r="7860" spans="1:4" x14ac:dyDescent="0.25">
      <c r="A7860" s="3" t="str">
        <f t="shared" si="122"/>
        <v/>
      </c>
      <c r="D7860" s="4"/>
    </row>
    <row r="7861" spans="1:4" x14ac:dyDescent="0.25">
      <c r="A7861" s="3" t="str">
        <f t="shared" si="122"/>
        <v/>
      </c>
      <c r="D7861" s="4"/>
    </row>
    <row r="7862" spans="1:4" x14ac:dyDescent="0.25">
      <c r="A7862" s="3" t="str">
        <f t="shared" si="122"/>
        <v/>
      </c>
      <c r="D7862" s="4"/>
    </row>
    <row r="7863" spans="1:4" x14ac:dyDescent="0.25">
      <c r="A7863" s="3" t="str">
        <f t="shared" si="122"/>
        <v/>
      </c>
      <c r="D7863" s="4"/>
    </row>
    <row r="7864" spans="1:4" x14ac:dyDescent="0.25">
      <c r="A7864" s="3" t="str">
        <f t="shared" si="122"/>
        <v/>
      </c>
      <c r="D7864" s="4"/>
    </row>
    <row r="7865" spans="1:4" x14ac:dyDescent="0.25">
      <c r="A7865" s="3" t="str">
        <f t="shared" si="122"/>
        <v/>
      </c>
      <c r="D7865" s="4"/>
    </row>
    <row r="7866" spans="1:4" x14ac:dyDescent="0.25">
      <c r="A7866" s="3" t="str">
        <f t="shared" si="122"/>
        <v/>
      </c>
      <c r="D7866" s="4"/>
    </row>
    <row r="7867" spans="1:4" x14ac:dyDescent="0.25">
      <c r="A7867" s="3" t="str">
        <f t="shared" si="122"/>
        <v/>
      </c>
      <c r="D7867" s="4"/>
    </row>
    <row r="7868" spans="1:4" x14ac:dyDescent="0.25">
      <c r="A7868" s="3" t="str">
        <f t="shared" si="122"/>
        <v/>
      </c>
      <c r="D7868" s="4"/>
    </row>
    <row r="7869" spans="1:4" x14ac:dyDescent="0.25">
      <c r="A7869" s="3" t="str">
        <f t="shared" si="122"/>
        <v/>
      </c>
      <c r="D7869" s="4"/>
    </row>
    <row r="7870" spans="1:4" x14ac:dyDescent="0.25">
      <c r="A7870" s="3" t="str">
        <f t="shared" si="122"/>
        <v/>
      </c>
      <c r="D7870" s="4"/>
    </row>
    <row r="7871" spans="1:4" x14ac:dyDescent="0.25">
      <c r="A7871" s="3" t="str">
        <f t="shared" si="122"/>
        <v/>
      </c>
      <c r="D7871" s="4"/>
    </row>
    <row r="7872" spans="1:4" x14ac:dyDescent="0.25">
      <c r="A7872" s="3" t="str">
        <f t="shared" si="122"/>
        <v/>
      </c>
      <c r="D7872" s="4"/>
    </row>
    <row r="7873" spans="1:4" x14ac:dyDescent="0.25">
      <c r="A7873" s="3" t="str">
        <f t="shared" si="122"/>
        <v/>
      </c>
      <c r="D7873" s="4"/>
    </row>
    <row r="7874" spans="1:4" x14ac:dyDescent="0.25">
      <c r="A7874" s="3" t="str">
        <f t="shared" si="122"/>
        <v/>
      </c>
      <c r="D7874" s="4"/>
    </row>
    <row r="7875" spans="1:4" x14ac:dyDescent="0.25">
      <c r="A7875" s="3" t="str">
        <f t="shared" ref="A7875:A7938" si="123">B7875&amp;C7875&amp;D7875&amp;E7875</f>
        <v/>
      </c>
      <c r="D7875" s="4"/>
    </row>
    <row r="7876" spans="1:4" x14ac:dyDescent="0.25">
      <c r="A7876" s="3" t="str">
        <f t="shared" si="123"/>
        <v/>
      </c>
      <c r="D7876" s="4"/>
    </row>
    <row r="7877" spans="1:4" x14ac:dyDescent="0.25">
      <c r="A7877" s="3" t="str">
        <f t="shared" si="123"/>
        <v/>
      </c>
      <c r="D7877" s="4"/>
    </row>
    <row r="7878" spans="1:4" x14ac:dyDescent="0.25">
      <c r="A7878" s="3" t="str">
        <f t="shared" si="123"/>
        <v/>
      </c>
      <c r="D7878" s="4"/>
    </row>
    <row r="7879" spans="1:4" x14ac:dyDescent="0.25">
      <c r="A7879" s="3" t="str">
        <f t="shared" si="123"/>
        <v/>
      </c>
      <c r="D7879" s="4"/>
    </row>
    <row r="7880" spans="1:4" x14ac:dyDescent="0.25">
      <c r="A7880" s="3" t="str">
        <f t="shared" si="123"/>
        <v/>
      </c>
      <c r="D7880" s="4"/>
    </row>
    <row r="7881" spans="1:4" x14ac:dyDescent="0.25">
      <c r="A7881" s="3" t="str">
        <f t="shared" si="123"/>
        <v/>
      </c>
      <c r="D7881" s="4"/>
    </row>
    <row r="7882" spans="1:4" x14ac:dyDescent="0.25">
      <c r="A7882" s="3" t="str">
        <f t="shared" si="123"/>
        <v/>
      </c>
      <c r="D7882" s="4"/>
    </row>
    <row r="7883" spans="1:4" x14ac:dyDescent="0.25">
      <c r="A7883" s="3" t="str">
        <f t="shared" si="123"/>
        <v/>
      </c>
      <c r="D7883" s="4"/>
    </row>
    <row r="7884" spans="1:4" x14ac:dyDescent="0.25">
      <c r="A7884" s="3" t="str">
        <f t="shared" si="123"/>
        <v/>
      </c>
      <c r="D7884" s="4"/>
    </row>
    <row r="7885" spans="1:4" x14ac:dyDescent="0.25">
      <c r="A7885" s="3" t="str">
        <f t="shared" si="123"/>
        <v/>
      </c>
      <c r="D7885" s="4"/>
    </row>
    <row r="7886" spans="1:4" x14ac:dyDescent="0.25">
      <c r="A7886" s="3" t="str">
        <f t="shared" si="123"/>
        <v/>
      </c>
      <c r="D7886" s="4"/>
    </row>
    <row r="7887" spans="1:4" x14ac:dyDescent="0.25">
      <c r="A7887" s="3" t="str">
        <f t="shared" si="123"/>
        <v/>
      </c>
      <c r="D7887" s="4"/>
    </row>
    <row r="7888" spans="1:4" x14ac:dyDescent="0.25">
      <c r="A7888" s="3" t="str">
        <f t="shared" si="123"/>
        <v/>
      </c>
      <c r="D7888" s="4"/>
    </row>
    <row r="7889" spans="1:4" x14ac:dyDescent="0.25">
      <c r="A7889" s="3" t="str">
        <f t="shared" si="123"/>
        <v/>
      </c>
      <c r="D7889" s="4"/>
    </row>
    <row r="7890" spans="1:4" x14ac:dyDescent="0.25">
      <c r="A7890" s="3" t="str">
        <f t="shared" si="123"/>
        <v/>
      </c>
      <c r="D7890" s="4"/>
    </row>
    <row r="7891" spans="1:4" x14ac:dyDescent="0.25">
      <c r="A7891" s="3" t="str">
        <f t="shared" si="123"/>
        <v/>
      </c>
      <c r="D7891" s="4"/>
    </row>
    <row r="7892" spans="1:4" x14ac:dyDescent="0.25">
      <c r="A7892" s="3" t="str">
        <f t="shared" si="123"/>
        <v/>
      </c>
      <c r="D7892" s="4"/>
    </row>
    <row r="7893" spans="1:4" x14ac:dyDescent="0.25">
      <c r="A7893" s="3" t="str">
        <f t="shared" si="123"/>
        <v/>
      </c>
      <c r="D7893" s="4"/>
    </row>
    <row r="7894" spans="1:4" x14ac:dyDescent="0.25">
      <c r="A7894" s="3" t="str">
        <f t="shared" si="123"/>
        <v/>
      </c>
      <c r="D7894" s="4"/>
    </row>
    <row r="7895" spans="1:4" x14ac:dyDescent="0.25">
      <c r="A7895" s="3" t="str">
        <f t="shared" si="123"/>
        <v/>
      </c>
      <c r="D7895" s="4"/>
    </row>
    <row r="7896" spans="1:4" x14ac:dyDescent="0.25">
      <c r="A7896" s="3" t="str">
        <f t="shared" si="123"/>
        <v/>
      </c>
      <c r="D7896" s="4"/>
    </row>
    <row r="7897" spans="1:4" x14ac:dyDescent="0.25">
      <c r="A7897" s="3" t="str">
        <f t="shared" si="123"/>
        <v/>
      </c>
      <c r="D7897" s="4"/>
    </row>
    <row r="7898" spans="1:4" x14ac:dyDescent="0.25">
      <c r="A7898" s="3" t="str">
        <f t="shared" si="123"/>
        <v/>
      </c>
      <c r="D7898" s="4"/>
    </row>
    <row r="7899" spans="1:4" x14ac:dyDescent="0.25">
      <c r="A7899" s="3" t="str">
        <f t="shared" si="123"/>
        <v/>
      </c>
      <c r="D7899" s="4"/>
    </row>
    <row r="7900" spans="1:4" x14ac:dyDescent="0.25">
      <c r="A7900" s="3" t="str">
        <f t="shared" si="123"/>
        <v/>
      </c>
      <c r="D7900" s="4"/>
    </row>
    <row r="7901" spans="1:4" x14ac:dyDescent="0.25">
      <c r="A7901" s="3" t="str">
        <f t="shared" si="123"/>
        <v/>
      </c>
      <c r="D7901" s="4"/>
    </row>
    <row r="7902" spans="1:4" x14ac:dyDescent="0.25">
      <c r="A7902" s="3" t="str">
        <f t="shared" si="123"/>
        <v/>
      </c>
      <c r="D7902" s="4"/>
    </row>
    <row r="7903" spans="1:4" x14ac:dyDescent="0.25">
      <c r="A7903" s="3" t="str">
        <f t="shared" si="123"/>
        <v/>
      </c>
      <c r="D7903" s="4"/>
    </row>
    <row r="7904" spans="1:4" x14ac:dyDescent="0.25">
      <c r="A7904" s="3" t="str">
        <f t="shared" si="123"/>
        <v/>
      </c>
      <c r="D7904" s="4"/>
    </row>
    <row r="7905" spans="1:4" x14ac:dyDescent="0.25">
      <c r="A7905" s="3" t="str">
        <f t="shared" si="123"/>
        <v/>
      </c>
      <c r="D7905" s="4"/>
    </row>
    <row r="7906" spans="1:4" x14ac:dyDescent="0.25">
      <c r="A7906" s="3" t="str">
        <f t="shared" si="123"/>
        <v/>
      </c>
      <c r="D7906" s="4"/>
    </row>
    <row r="7907" spans="1:4" x14ac:dyDescent="0.25">
      <c r="A7907" s="3" t="str">
        <f t="shared" si="123"/>
        <v/>
      </c>
      <c r="D7907" s="4"/>
    </row>
    <row r="7908" spans="1:4" x14ac:dyDescent="0.25">
      <c r="A7908" s="3" t="str">
        <f t="shared" si="123"/>
        <v/>
      </c>
      <c r="D7908" s="4"/>
    </row>
    <row r="7909" spans="1:4" x14ac:dyDescent="0.25">
      <c r="A7909" s="3" t="str">
        <f t="shared" si="123"/>
        <v/>
      </c>
      <c r="D7909" s="4"/>
    </row>
    <row r="7910" spans="1:4" x14ac:dyDescent="0.25">
      <c r="A7910" s="3" t="str">
        <f t="shared" si="123"/>
        <v/>
      </c>
      <c r="D7910" s="4"/>
    </row>
    <row r="7911" spans="1:4" x14ac:dyDescent="0.25">
      <c r="A7911" s="3" t="str">
        <f t="shared" si="123"/>
        <v/>
      </c>
      <c r="D7911" s="4"/>
    </row>
    <row r="7912" spans="1:4" x14ac:dyDescent="0.25">
      <c r="A7912" s="3" t="str">
        <f t="shared" si="123"/>
        <v/>
      </c>
      <c r="D7912" s="4"/>
    </row>
    <row r="7913" spans="1:4" x14ac:dyDescent="0.25">
      <c r="A7913" s="3" t="str">
        <f t="shared" si="123"/>
        <v/>
      </c>
      <c r="D7913" s="4"/>
    </row>
    <row r="7914" spans="1:4" x14ac:dyDescent="0.25">
      <c r="A7914" s="3" t="str">
        <f t="shared" si="123"/>
        <v/>
      </c>
      <c r="D7914" s="4"/>
    </row>
    <row r="7915" spans="1:4" x14ac:dyDescent="0.25">
      <c r="A7915" s="3" t="str">
        <f t="shared" si="123"/>
        <v/>
      </c>
      <c r="D7915" s="4"/>
    </row>
    <row r="7916" spans="1:4" x14ac:dyDescent="0.25">
      <c r="A7916" s="3" t="str">
        <f t="shared" si="123"/>
        <v/>
      </c>
      <c r="D7916" s="4"/>
    </row>
    <row r="7917" spans="1:4" x14ac:dyDescent="0.25">
      <c r="A7917" s="3" t="str">
        <f t="shared" si="123"/>
        <v/>
      </c>
      <c r="D7917" s="4"/>
    </row>
    <row r="7918" spans="1:4" x14ac:dyDescent="0.25">
      <c r="A7918" s="3" t="str">
        <f t="shared" si="123"/>
        <v/>
      </c>
      <c r="D7918" s="4"/>
    </row>
    <row r="7919" spans="1:4" x14ac:dyDescent="0.25">
      <c r="A7919" s="3" t="str">
        <f t="shared" si="123"/>
        <v/>
      </c>
      <c r="D7919" s="4"/>
    </row>
    <row r="7920" spans="1:4" x14ac:dyDescent="0.25">
      <c r="A7920" s="3" t="str">
        <f t="shared" si="123"/>
        <v/>
      </c>
      <c r="D7920" s="4"/>
    </row>
    <row r="7921" spans="1:4" x14ac:dyDescent="0.25">
      <c r="A7921" s="3" t="str">
        <f t="shared" si="123"/>
        <v/>
      </c>
      <c r="D7921" s="4"/>
    </row>
    <row r="7922" spans="1:4" x14ac:dyDescent="0.25">
      <c r="A7922" s="3" t="str">
        <f t="shared" si="123"/>
        <v/>
      </c>
      <c r="D7922" s="4"/>
    </row>
    <row r="7923" spans="1:4" x14ac:dyDescent="0.25">
      <c r="A7923" s="3" t="str">
        <f t="shared" si="123"/>
        <v/>
      </c>
      <c r="D7923" s="4"/>
    </row>
    <row r="7924" spans="1:4" x14ac:dyDescent="0.25">
      <c r="A7924" s="3" t="str">
        <f t="shared" si="123"/>
        <v/>
      </c>
      <c r="D7924" s="4"/>
    </row>
    <row r="7925" spans="1:4" x14ac:dyDescent="0.25">
      <c r="A7925" s="3" t="str">
        <f t="shared" si="123"/>
        <v/>
      </c>
      <c r="D7925" s="4"/>
    </row>
    <row r="7926" spans="1:4" x14ac:dyDescent="0.25">
      <c r="A7926" s="3" t="str">
        <f t="shared" si="123"/>
        <v/>
      </c>
      <c r="D7926" s="4"/>
    </row>
    <row r="7927" spans="1:4" x14ac:dyDescent="0.25">
      <c r="A7927" s="3" t="str">
        <f t="shared" si="123"/>
        <v/>
      </c>
      <c r="D7927" s="4"/>
    </row>
    <row r="7928" spans="1:4" x14ac:dyDescent="0.25">
      <c r="A7928" s="3" t="str">
        <f t="shared" si="123"/>
        <v/>
      </c>
      <c r="D7928" s="4"/>
    </row>
    <row r="7929" spans="1:4" x14ac:dyDescent="0.25">
      <c r="A7929" s="3" t="str">
        <f t="shared" si="123"/>
        <v/>
      </c>
      <c r="D7929" s="4"/>
    </row>
    <row r="7930" spans="1:4" x14ac:dyDescent="0.25">
      <c r="A7930" s="3" t="str">
        <f t="shared" si="123"/>
        <v/>
      </c>
      <c r="D7930" s="4"/>
    </row>
    <row r="7931" spans="1:4" x14ac:dyDescent="0.25">
      <c r="A7931" s="3" t="str">
        <f t="shared" si="123"/>
        <v/>
      </c>
      <c r="D7931" s="4"/>
    </row>
    <row r="7932" spans="1:4" x14ac:dyDescent="0.25">
      <c r="A7932" s="3" t="str">
        <f t="shared" si="123"/>
        <v/>
      </c>
      <c r="D7932" s="4"/>
    </row>
    <row r="7933" spans="1:4" x14ac:dyDescent="0.25">
      <c r="A7933" s="3" t="str">
        <f t="shared" si="123"/>
        <v/>
      </c>
      <c r="D7933" s="4"/>
    </row>
    <row r="7934" spans="1:4" x14ac:dyDescent="0.25">
      <c r="A7934" s="3" t="str">
        <f t="shared" si="123"/>
        <v/>
      </c>
      <c r="D7934" s="4"/>
    </row>
    <row r="7935" spans="1:4" x14ac:dyDescent="0.25">
      <c r="A7935" s="3" t="str">
        <f t="shared" si="123"/>
        <v/>
      </c>
      <c r="D7935" s="4"/>
    </row>
    <row r="7936" spans="1:4" x14ac:dyDescent="0.25">
      <c r="A7936" s="3" t="str">
        <f t="shared" si="123"/>
        <v/>
      </c>
      <c r="D7936" s="4"/>
    </row>
    <row r="7937" spans="1:4" x14ac:dyDescent="0.25">
      <c r="A7937" s="3" t="str">
        <f t="shared" si="123"/>
        <v/>
      </c>
      <c r="D7937" s="4"/>
    </row>
    <row r="7938" spans="1:4" x14ac:dyDescent="0.25">
      <c r="A7938" s="3" t="str">
        <f t="shared" si="123"/>
        <v/>
      </c>
      <c r="D7938" s="4"/>
    </row>
    <row r="7939" spans="1:4" x14ac:dyDescent="0.25">
      <c r="A7939" s="3" t="str">
        <f t="shared" ref="A7939:A8002" si="124">B7939&amp;C7939&amp;D7939&amp;E7939</f>
        <v/>
      </c>
      <c r="D7939" s="4"/>
    </row>
    <row r="7940" spans="1:4" x14ac:dyDescent="0.25">
      <c r="A7940" s="3" t="str">
        <f t="shared" si="124"/>
        <v/>
      </c>
      <c r="D7940" s="4"/>
    </row>
    <row r="7941" spans="1:4" x14ac:dyDescent="0.25">
      <c r="A7941" s="3" t="str">
        <f t="shared" si="124"/>
        <v/>
      </c>
      <c r="D7941" s="4"/>
    </row>
    <row r="7942" spans="1:4" x14ac:dyDescent="0.25">
      <c r="A7942" s="3" t="str">
        <f t="shared" si="124"/>
        <v/>
      </c>
      <c r="D7942" s="4"/>
    </row>
    <row r="7943" spans="1:4" x14ac:dyDescent="0.25">
      <c r="A7943" s="3" t="str">
        <f t="shared" si="124"/>
        <v/>
      </c>
      <c r="D7943" s="4"/>
    </row>
    <row r="7944" spans="1:4" x14ac:dyDescent="0.25">
      <c r="A7944" s="3" t="str">
        <f t="shared" si="124"/>
        <v/>
      </c>
      <c r="D7944" s="4"/>
    </row>
    <row r="7945" spans="1:4" x14ac:dyDescent="0.25">
      <c r="A7945" s="3" t="str">
        <f t="shared" si="124"/>
        <v/>
      </c>
      <c r="D7945" s="4"/>
    </row>
    <row r="7946" spans="1:4" x14ac:dyDescent="0.25">
      <c r="A7946" s="3" t="str">
        <f t="shared" si="124"/>
        <v/>
      </c>
      <c r="D7946" s="4"/>
    </row>
    <row r="7947" spans="1:4" x14ac:dyDescent="0.25">
      <c r="A7947" s="3" t="str">
        <f t="shared" si="124"/>
        <v/>
      </c>
      <c r="D7947" s="4"/>
    </row>
    <row r="7948" spans="1:4" x14ac:dyDescent="0.25">
      <c r="A7948" s="3" t="str">
        <f t="shared" si="124"/>
        <v/>
      </c>
      <c r="D7948" s="4"/>
    </row>
    <row r="7949" spans="1:4" x14ac:dyDescent="0.25">
      <c r="A7949" s="3" t="str">
        <f t="shared" si="124"/>
        <v/>
      </c>
      <c r="D7949" s="4"/>
    </row>
    <row r="7950" spans="1:4" x14ac:dyDescent="0.25">
      <c r="A7950" s="3" t="str">
        <f t="shared" si="124"/>
        <v/>
      </c>
      <c r="D7950" s="4"/>
    </row>
    <row r="7951" spans="1:4" x14ac:dyDescent="0.25">
      <c r="A7951" s="3" t="str">
        <f t="shared" si="124"/>
        <v/>
      </c>
      <c r="D7951" s="4"/>
    </row>
    <row r="7952" spans="1:4" x14ac:dyDescent="0.25">
      <c r="A7952" s="3" t="str">
        <f t="shared" si="124"/>
        <v/>
      </c>
      <c r="D7952" s="4"/>
    </row>
    <row r="7953" spans="1:4" x14ac:dyDescent="0.25">
      <c r="A7953" s="3" t="str">
        <f t="shared" si="124"/>
        <v/>
      </c>
      <c r="D7953" s="4"/>
    </row>
    <row r="7954" spans="1:4" x14ac:dyDescent="0.25">
      <c r="A7954" s="3" t="str">
        <f t="shared" si="124"/>
        <v/>
      </c>
      <c r="D7954" s="4"/>
    </row>
    <row r="7955" spans="1:4" x14ac:dyDescent="0.25">
      <c r="A7955" s="3" t="str">
        <f t="shared" si="124"/>
        <v/>
      </c>
      <c r="D7955" s="4"/>
    </row>
    <row r="7956" spans="1:4" x14ac:dyDescent="0.25">
      <c r="A7956" s="3" t="str">
        <f t="shared" si="124"/>
        <v/>
      </c>
      <c r="D7956" s="4"/>
    </row>
    <row r="7957" spans="1:4" x14ac:dyDescent="0.25">
      <c r="A7957" s="3" t="str">
        <f t="shared" si="124"/>
        <v/>
      </c>
      <c r="D7957" s="4"/>
    </row>
    <row r="7958" spans="1:4" x14ac:dyDescent="0.25">
      <c r="A7958" s="3" t="str">
        <f t="shared" si="124"/>
        <v/>
      </c>
      <c r="D7958" s="4"/>
    </row>
    <row r="7959" spans="1:4" x14ac:dyDescent="0.25">
      <c r="A7959" s="3" t="str">
        <f t="shared" si="124"/>
        <v/>
      </c>
      <c r="D7959" s="4"/>
    </row>
    <row r="7960" spans="1:4" x14ac:dyDescent="0.25">
      <c r="A7960" s="3" t="str">
        <f t="shared" si="124"/>
        <v/>
      </c>
      <c r="D7960" s="4"/>
    </row>
    <row r="7961" spans="1:4" x14ac:dyDescent="0.25">
      <c r="A7961" s="3" t="str">
        <f t="shared" si="124"/>
        <v/>
      </c>
      <c r="D7961" s="4"/>
    </row>
    <row r="7962" spans="1:4" x14ac:dyDescent="0.25">
      <c r="A7962" s="3" t="str">
        <f t="shared" si="124"/>
        <v/>
      </c>
      <c r="D7962" s="4"/>
    </row>
    <row r="7963" spans="1:4" x14ac:dyDescent="0.25">
      <c r="A7963" s="3" t="str">
        <f t="shared" si="124"/>
        <v/>
      </c>
      <c r="D7963" s="4"/>
    </row>
    <row r="7964" spans="1:4" x14ac:dyDescent="0.25">
      <c r="A7964" s="3" t="str">
        <f t="shared" si="124"/>
        <v/>
      </c>
      <c r="D7964" s="4"/>
    </row>
    <row r="7965" spans="1:4" x14ac:dyDescent="0.25">
      <c r="A7965" s="3" t="str">
        <f t="shared" si="124"/>
        <v/>
      </c>
      <c r="D7965" s="4"/>
    </row>
    <row r="7966" spans="1:4" x14ac:dyDescent="0.25">
      <c r="A7966" s="3" t="str">
        <f t="shared" si="124"/>
        <v/>
      </c>
      <c r="D7966" s="4"/>
    </row>
    <row r="7967" spans="1:4" x14ac:dyDescent="0.25">
      <c r="A7967" s="3" t="str">
        <f t="shared" si="124"/>
        <v/>
      </c>
      <c r="D7967" s="4"/>
    </row>
    <row r="7968" spans="1:4" x14ac:dyDescent="0.25">
      <c r="A7968" s="3" t="str">
        <f t="shared" si="124"/>
        <v/>
      </c>
      <c r="D7968" s="4"/>
    </row>
    <row r="7969" spans="1:4" x14ac:dyDescent="0.25">
      <c r="A7969" s="3" t="str">
        <f t="shared" si="124"/>
        <v/>
      </c>
      <c r="D7969" s="4"/>
    </row>
    <row r="7970" spans="1:4" x14ac:dyDescent="0.25">
      <c r="A7970" s="3" t="str">
        <f t="shared" si="124"/>
        <v/>
      </c>
      <c r="D7970" s="4"/>
    </row>
    <row r="7971" spans="1:4" x14ac:dyDescent="0.25">
      <c r="A7971" s="3" t="str">
        <f t="shared" si="124"/>
        <v/>
      </c>
      <c r="D7971" s="4"/>
    </row>
    <row r="7972" spans="1:4" x14ac:dyDescent="0.25">
      <c r="A7972" s="3" t="str">
        <f t="shared" si="124"/>
        <v/>
      </c>
      <c r="D7972" s="4"/>
    </row>
    <row r="7973" spans="1:4" x14ac:dyDescent="0.25">
      <c r="A7973" s="3" t="str">
        <f t="shared" si="124"/>
        <v/>
      </c>
      <c r="D7973" s="4"/>
    </row>
    <row r="7974" spans="1:4" x14ac:dyDescent="0.25">
      <c r="A7974" s="3" t="str">
        <f t="shared" si="124"/>
        <v/>
      </c>
      <c r="D7974" s="4"/>
    </row>
    <row r="7975" spans="1:4" x14ac:dyDescent="0.25">
      <c r="A7975" s="3" t="str">
        <f t="shared" si="124"/>
        <v/>
      </c>
      <c r="D7975" s="4"/>
    </row>
    <row r="7976" spans="1:4" x14ac:dyDescent="0.25">
      <c r="A7976" s="3" t="str">
        <f t="shared" si="124"/>
        <v/>
      </c>
      <c r="D7976" s="4"/>
    </row>
    <row r="7977" spans="1:4" x14ac:dyDescent="0.25">
      <c r="A7977" s="3" t="str">
        <f t="shared" si="124"/>
        <v/>
      </c>
      <c r="D7977" s="4"/>
    </row>
    <row r="7978" spans="1:4" x14ac:dyDescent="0.25">
      <c r="A7978" s="3" t="str">
        <f t="shared" si="124"/>
        <v/>
      </c>
      <c r="D7978" s="4"/>
    </row>
    <row r="7979" spans="1:4" x14ac:dyDescent="0.25">
      <c r="A7979" s="3" t="str">
        <f t="shared" si="124"/>
        <v/>
      </c>
      <c r="D7979" s="4"/>
    </row>
    <row r="7980" spans="1:4" x14ac:dyDescent="0.25">
      <c r="A7980" s="3" t="str">
        <f t="shared" si="124"/>
        <v/>
      </c>
      <c r="D7980" s="4"/>
    </row>
    <row r="7981" spans="1:4" x14ac:dyDescent="0.25">
      <c r="A7981" s="3" t="str">
        <f t="shared" si="124"/>
        <v/>
      </c>
      <c r="D7981" s="4"/>
    </row>
    <row r="7982" spans="1:4" x14ac:dyDescent="0.25">
      <c r="A7982" s="3" t="str">
        <f t="shared" si="124"/>
        <v/>
      </c>
      <c r="D7982" s="4"/>
    </row>
    <row r="7983" spans="1:4" x14ac:dyDescent="0.25">
      <c r="A7983" s="3" t="str">
        <f t="shared" si="124"/>
        <v/>
      </c>
      <c r="D7983" s="4"/>
    </row>
    <row r="7984" spans="1:4" x14ac:dyDescent="0.25">
      <c r="A7984" s="3" t="str">
        <f t="shared" si="124"/>
        <v/>
      </c>
      <c r="D7984" s="4"/>
    </row>
    <row r="7985" spans="1:4" x14ac:dyDescent="0.25">
      <c r="A7985" s="3" t="str">
        <f t="shared" si="124"/>
        <v/>
      </c>
      <c r="D7985" s="4"/>
    </row>
    <row r="7986" spans="1:4" x14ac:dyDescent="0.25">
      <c r="A7986" s="3" t="str">
        <f t="shared" si="124"/>
        <v/>
      </c>
      <c r="D7986" s="4"/>
    </row>
    <row r="7987" spans="1:4" x14ac:dyDescent="0.25">
      <c r="A7987" s="3" t="str">
        <f t="shared" si="124"/>
        <v/>
      </c>
      <c r="D7987" s="4"/>
    </row>
    <row r="7988" spans="1:4" x14ac:dyDescent="0.25">
      <c r="A7988" s="3" t="str">
        <f t="shared" si="124"/>
        <v/>
      </c>
      <c r="D7988" s="4"/>
    </row>
    <row r="7989" spans="1:4" x14ac:dyDescent="0.25">
      <c r="A7989" s="3" t="str">
        <f t="shared" si="124"/>
        <v/>
      </c>
      <c r="D7989" s="4"/>
    </row>
    <row r="7990" spans="1:4" x14ac:dyDescent="0.25">
      <c r="A7990" s="3" t="str">
        <f t="shared" si="124"/>
        <v/>
      </c>
      <c r="D7990" s="4"/>
    </row>
    <row r="7991" spans="1:4" x14ac:dyDescent="0.25">
      <c r="A7991" s="3" t="str">
        <f t="shared" si="124"/>
        <v/>
      </c>
      <c r="D7991" s="4"/>
    </row>
    <row r="7992" spans="1:4" x14ac:dyDescent="0.25">
      <c r="A7992" s="3" t="str">
        <f t="shared" si="124"/>
        <v/>
      </c>
      <c r="D7992" s="4"/>
    </row>
    <row r="7993" spans="1:4" x14ac:dyDescent="0.25">
      <c r="A7993" s="3" t="str">
        <f t="shared" si="124"/>
        <v/>
      </c>
      <c r="D7993" s="4"/>
    </row>
    <row r="7994" spans="1:4" x14ac:dyDescent="0.25">
      <c r="A7994" s="3" t="str">
        <f t="shared" si="124"/>
        <v/>
      </c>
      <c r="D7994" s="4"/>
    </row>
    <row r="7995" spans="1:4" x14ac:dyDescent="0.25">
      <c r="A7995" s="3" t="str">
        <f t="shared" si="124"/>
        <v/>
      </c>
      <c r="D7995" s="4"/>
    </row>
    <row r="7996" spans="1:4" x14ac:dyDescent="0.25">
      <c r="A7996" s="3" t="str">
        <f t="shared" si="124"/>
        <v/>
      </c>
      <c r="D7996" s="4"/>
    </row>
    <row r="7997" spans="1:4" x14ac:dyDescent="0.25">
      <c r="A7997" s="3" t="str">
        <f t="shared" si="124"/>
        <v/>
      </c>
      <c r="D7997" s="4"/>
    </row>
    <row r="7998" spans="1:4" x14ac:dyDescent="0.25">
      <c r="A7998" s="3" t="str">
        <f t="shared" si="124"/>
        <v/>
      </c>
      <c r="D7998" s="4"/>
    </row>
    <row r="7999" spans="1:4" x14ac:dyDescent="0.25">
      <c r="A7999" s="3" t="str">
        <f t="shared" si="124"/>
        <v/>
      </c>
      <c r="D7999" s="4"/>
    </row>
    <row r="8000" spans="1:4" x14ac:dyDescent="0.25">
      <c r="A8000" s="3" t="str">
        <f t="shared" si="124"/>
        <v/>
      </c>
      <c r="D8000" s="4"/>
    </row>
    <row r="8001" spans="1:4" x14ac:dyDescent="0.25">
      <c r="A8001" s="3" t="str">
        <f t="shared" si="124"/>
        <v/>
      </c>
      <c r="D8001" s="4"/>
    </row>
    <row r="8002" spans="1:4" x14ac:dyDescent="0.25">
      <c r="A8002" s="3" t="str">
        <f t="shared" si="124"/>
        <v/>
      </c>
      <c r="D8002" s="4"/>
    </row>
    <row r="8003" spans="1:4" x14ac:dyDescent="0.25">
      <c r="A8003" s="3" t="str">
        <f t="shared" ref="A8003:A8066" si="125">B8003&amp;C8003&amp;D8003&amp;E8003</f>
        <v/>
      </c>
      <c r="D8003" s="4"/>
    </row>
    <row r="8004" spans="1:4" x14ac:dyDescent="0.25">
      <c r="A8004" s="3" t="str">
        <f t="shared" si="125"/>
        <v/>
      </c>
      <c r="D8004" s="4"/>
    </row>
    <row r="8005" spans="1:4" x14ac:dyDescent="0.25">
      <c r="A8005" s="3" t="str">
        <f t="shared" si="125"/>
        <v/>
      </c>
      <c r="D8005" s="4"/>
    </row>
    <row r="8006" spans="1:4" x14ac:dyDescent="0.25">
      <c r="A8006" s="3" t="str">
        <f t="shared" si="125"/>
        <v/>
      </c>
      <c r="D8006" s="4"/>
    </row>
    <row r="8007" spans="1:4" x14ac:dyDescent="0.25">
      <c r="A8007" s="3" t="str">
        <f t="shared" si="125"/>
        <v/>
      </c>
      <c r="D8007" s="4"/>
    </row>
    <row r="8008" spans="1:4" x14ac:dyDescent="0.25">
      <c r="A8008" s="3" t="str">
        <f t="shared" si="125"/>
        <v/>
      </c>
      <c r="D8008" s="4"/>
    </row>
    <row r="8009" spans="1:4" x14ac:dyDescent="0.25">
      <c r="A8009" s="3" t="str">
        <f t="shared" si="125"/>
        <v/>
      </c>
      <c r="D8009" s="4"/>
    </row>
    <row r="8010" spans="1:4" x14ac:dyDescent="0.25">
      <c r="A8010" s="3" t="str">
        <f t="shared" si="125"/>
        <v/>
      </c>
      <c r="D8010" s="4"/>
    </row>
    <row r="8011" spans="1:4" x14ac:dyDescent="0.25">
      <c r="A8011" s="3" t="str">
        <f t="shared" si="125"/>
        <v/>
      </c>
      <c r="D8011" s="4"/>
    </row>
    <row r="8012" spans="1:4" x14ac:dyDescent="0.25">
      <c r="A8012" s="3" t="str">
        <f t="shared" si="125"/>
        <v/>
      </c>
      <c r="D8012" s="4"/>
    </row>
    <row r="8013" spans="1:4" x14ac:dyDescent="0.25">
      <c r="A8013" s="3" t="str">
        <f t="shared" si="125"/>
        <v/>
      </c>
      <c r="D8013" s="4"/>
    </row>
    <row r="8014" spans="1:4" x14ac:dyDescent="0.25">
      <c r="A8014" s="3" t="str">
        <f t="shared" si="125"/>
        <v/>
      </c>
      <c r="D8014" s="4"/>
    </row>
    <row r="8015" spans="1:4" x14ac:dyDescent="0.25">
      <c r="A8015" s="3" t="str">
        <f t="shared" si="125"/>
        <v/>
      </c>
      <c r="D8015" s="4"/>
    </row>
    <row r="8016" spans="1:4" x14ac:dyDescent="0.25">
      <c r="A8016" s="3" t="str">
        <f t="shared" si="125"/>
        <v/>
      </c>
      <c r="D8016" s="4"/>
    </row>
    <row r="8017" spans="1:4" x14ac:dyDescent="0.25">
      <c r="A8017" s="3" t="str">
        <f t="shared" si="125"/>
        <v/>
      </c>
      <c r="D8017" s="4"/>
    </row>
    <row r="8018" spans="1:4" x14ac:dyDescent="0.25">
      <c r="A8018" s="3" t="str">
        <f t="shared" si="125"/>
        <v/>
      </c>
      <c r="D8018" s="4"/>
    </row>
    <row r="8019" spans="1:4" x14ac:dyDescent="0.25">
      <c r="A8019" s="3" t="str">
        <f t="shared" si="125"/>
        <v/>
      </c>
      <c r="D8019" s="4"/>
    </row>
    <row r="8020" spans="1:4" x14ac:dyDescent="0.25">
      <c r="A8020" s="3" t="str">
        <f t="shared" si="125"/>
        <v/>
      </c>
      <c r="D8020" s="4"/>
    </row>
    <row r="8021" spans="1:4" x14ac:dyDescent="0.25">
      <c r="A8021" s="3" t="str">
        <f t="shared" si="125"/>
        <v/>
      </c>
      <c r="D8021" s="4"/>
    </row>
    <row r="8022" spans="1:4" x14ac:dyDescent="0.25">
      <c r="A8022" s="3" t="str">
        <f t="shared" si="125"/>
        <v/>
      </c>
      <c r="D8022" s="4"/>
    </row>
    <row r="8023" spans="1:4" x14ac:dyDescent="0.25">
      <c r="A8023" s="3" t="str">
        <f t="shared" si="125"/>
        <v/>
      </c>
      <c r="D8023" s="4"/>
    </row>
    <row r="8024" spans="1:4" x14ac:dyDescent="0.25">
      <c r="A8024" s="3" t="str">
        <f t="shared" si="125"/>
        <v/>
      </c>
      <c r="D8024" s="4"/>
    </row>
    <row r="8025" spans="1:4" x14ac:dyDescent="0.25">
      <c r="A8025" s="3" t="str">
        <f t="shared" si="125"/>
        <v/>
      </c>
      <c r="D8025" s="4"/>
    </row>
    <row r="8026" spans="1:4" x14ac:dyDescent="0.25">
      <c r="A8026" s="3" t="str">
        <f t="shared" si="125"/>
        <v/>
      </c>
      <c r="D8026" s="4"/>
    </row>
    <row r="8027" spans="1:4" x14ac:dyDescent="0.25">
      <c r="A8027" s="3" t="str">
        <f t="shared" si="125"/>
        <v/>
      </c>
      <c r="D8027" s="4"/>
    </row>
    <row r="8028" spans="1:4" x14ac:dyDescent="0.25">
      <c r="A8028" s="3" t="str">
        <f t="shared" si="125"/>
        <v/>
      </c>
      <c r="D8028" s="4"/>
    </row>
    <row r="8029" spans="1:4" x14ac:dyDescent="0.25">
      <c r="A8029" s="3" t="str">
        <f t="shared" si="125"/>
        <v/>
      </c>
      <c r="D8029" s="4"/>
    </row>
    <row r="8030" spans="1:4" x14ac:dyDescent="0.25">
      <c r="A8030" s="3" t="str">
        <f t="shared" si="125"/>
        <v/>
      </c>
      <c r="D8030" s="4"/>
    </row>
    <row r="8031" spans="1:4" x14ac:dyDescent="0.25">
      <c r="A8031" s="3" t="str">
        <f t="shared" si="125"/>
        <v/>
      </c>
      <c r="D8031" s="4"/>
    </row>
    <row r="8032" spans="1:4" x14ac:dyDescent="0.25">
      <c r="A8032" s="3" t="str">
        <f t="shared" si="125"/>
        <v/>
      </c>
      <c r="D8032" s="4"/>
    </row>
    <row r="8033" spans="1:4" x14ac:dyDescent="0.25">
      <c r="A8033" s="3" t="str">
        <f t="shared" si="125"/>
        <v/>
      </c>
      <c r="D8033" s="4"/>
    </row>
    <row r="8034" spans="1:4" x14ac:dyDescent="0.25">
      <c r="A8034" s="3" t="str">
        <f t="shared" si="125"/>
        <v/>
      </c>
      <c r="D8034" s="4"/>
    </row>
    <row r="8035" spans="1:4" x14ac:dyDescent="0.25">
      <c r="A8035" s="3" t="str">
        <f t="shared" si="125"/>
        <v/>
      </c>
      <c r="D8035" s="4"/>
    </row>
    <row r="8036" spans="1:4" x14ac:dyDescent="0.25">
      <c r="A8036" s="3" t="str">
        <f t="shared" si="125"/>
        <v/>
      </c>
      <c r="D8036" s="4"/>
    </row>
    <row r="8037" spans="1:4" x14ac:dyDescent="0.25">
      <c r="A8037" s="3" t="str">
        <f t="shared" si="125"/>
        <v/>
      </c>
      <c r="D8037" s="4"/>
    </row>
    <row r="8038" spans="1:4" x14ac:dyDescent="0.25">
      <c r="A8038" s="3" t="str">
        <f t="shared" si="125"/>
        <v/>
      </c>
      <c r="D8038" s="4"/>
    </row>
    <row r="8039" spans="1:4" x14ac:dyDescent="0.25">
      <c r="A8039" s="3" t="str">
        <f t="shared" si="125"/>
        <v/>
      </c>
      <c r="D8039" s="4"/>
    </row>
    <row r="8040" spans="1:4" x14ac:dyDescent="0.25">
      <c r="A8040" s="3" t="str">
        <f t="shared" si="125"/>
        <v/>
      </c>
      <c r="D8040" s="4"/>
    </row>
    <row r="8041" spans="1:4" x14ac:dyDescent="0.25">
      <c r="A8041" s="3" t="str">
        <f t="shared" si="125"/>
        <v/>
      </c>
      <c r="D8041" s="4"/>
    </row>
    <row r="8042" spans="1:4" x14ac:dyDescent="0.25">
      <c r="A8042" s="3" t="str">
        <f t="shared" si="125"/>
        <v/>
      </c>
      <c r="D8042" s="4"/>
    </row>
    <row r="8043" spans="1:4" x14ac:dyDescent="0.25">
      <c r="A8043" s="3" t="str">
        <f t="shared" si="125"/>
        <v/>
      </c>
      <c r="D8043" s="4"/>
    </row>
    <row r="8044" spans="1:4" x14ac:dyDescent="0.25">
      <c r="A8044" s="3" t="str">
        <f t="shared" si="125"/>
        <v/>
      </c>
      <c r="D8044" s="4"/>
    </row>
    <row r="8045" spans="1:4" x14ac:dyDescent="0.25">
      <c r="A8045" s="3" t="str">
        <f t="shared" si="125"/>
        <v/>
      </c>
      <c r="D8045" s="4"/>
    </row>
    <row r="8046" spans="1:4" x14ac:dyDescent="0.25">
      <c r="A8046" s="3" t="str">
        <f t="shared" si="125"/>
        <v/>
      </c>
      <c r="D8046" s="4"/>
    </row>
    <row r="8047" spans="1:4" x14ac:dyDescent="0.25">
      <c r="A8047" s="3" t="str">
        <f t="shared" si="125"/>
        <v/>
      </c>
      <c r="D8047" s="4"/>
    </row>
    <row r="8048" spans="1:4" x14ac:dyDescent="0.25">
      <c r="A8048" s="3" t="str">
        <f t="shared" si="125"/>
        <v/>
      </c>
      <c r="D8048" s="4"/>
    </row>
    <row r="8049" spans="1:4" x14ac:dyDescent="0.25">
      <c r="A8049" s="3" t="str">
        <f t="shared" si="125"/>
        <v/>
      </c>
      <c r="D8049" s="4"/>
    </row>
    <row r="8050" spans="1:4" x14ac:dyDescent="0.25">
      <c r="A8050" s="3" t="str">
        <f t="shared" si="125"/>
        <v/>
      </c>
      <c r="D8050" s="4"/>
    </row>
    <row r="8051" spans="1:4" x14ac:dyDescent="0.25">
      <c r="A8051" s="3" t="str">
        <f t="shared" si="125"/>
        <v/>
      </c>
      <c r="D8051" s="4"/>
    </row>
    <row r="8052" spans="1:4" x14ac:dyDescent="0.25">
      <c r="A8052" s="3" t="str">
        <f t="shared" si="125"/>
        <v/>
      </c>
      <c r="D8052" s="4"/>
    </row>
    <row r="8053" spans="1:4" x14ac:dyDescent="0.25">
      <c r="A8053" s="3" t="str">
        <f t="shared" si="125"/>
        <v/>
      </c>
      <c r="D8053" s="4"/>
    </row>
    <row r="8054" spans="1:4" x14ac:dyDescent="0.25">
      <c r="A8054" s="3" t="str">
        <f t="shared" si="125"/>
        <v/>
      </c>
      <c r="D8054" s="4"/>
    </row>
    <row r="8055" spans="1:4" x14ac:dyDescent="0.25">
      <c r="A8055" s="3" t="str">
        <f t="shared" si="125"/>
        <v/>
      </c>
      <c r="D8055" s="4"/>
    </row>
    <row r="8056" spans="1:4" x14ac:dyDescent="0.25">
      <c r="A8056" s="3" t="str">
        <f t="shared" si="125"/>
        <v/>
      </c>
      <c r="D8056" s="4"/>
    </row>
    <row r="8057" spans="1:4" x14ac:dyDescent="0.25">
      <c r="A8057" s="3" t="str">
        <f t="shared" si="125"/>
        <v/>
      </c>
      <c r="D8057" s="4"/>
    </row>
    <row r="8058" spans="1:4" x14ac:dyDescent="0.25">
      <c r="A8058" s="3" t="str">
        <f t="shared" si="125"/>
        <v/>
      </c>
      <c r="D8058" s="4"/>
    </row>
    <row r="8059" spans="1:4" x14ac:dyDescent="0.25">
      <c r="A8059" s="3" t="str">
        <f t="shared" si="125"/>
        <v/>
      </c>
      <c r="D8059" s="4"/>
    </row>
    <row r="8060" spans="1:4" x14ac:dyDescent="0.25">
      <c r="A8060" s="3" t="str">
        <f t="shared" si="125"/>
        <v/>
      </c>
      <c r="D8060" s="4"/>
    </row>
    <row r="8061" spans="1:4" x14ac:dyDescent="0.25">
      <c r="A8061" s="3" t="str">
        <f t="shared" si="125"/>
        <v/>
      </c>
      <c r="D8061" s="4"/>
    </row>
    <row r="8062" spans="1:4" x14ac:dyDescent="0.25">
      <c r="A8062" s="3" t="str">
        <f t="shared" si="125"/>
        <v/>
      </c>
      <c r="D8062" s="4"/>
    </row>
    <row r="8063" spans="1:4" x14ac:dyDescent="0.25">
      <c r="A8063" s="3" t="str">
        <f t="shared" si="125"/>
        <v/>
      </c>
      <c r="D8063" s="4"/>
    </row>
    <row r="8064" spans="1:4" x14ac:dyDescent="0.25">
      <c r="A8064" s="3" t="str">
        <f t="shared" si="125"/>
        <v/>
      </c>
      <c r="D8064" s="4"/>
    </row>
    <row r="8065" spans="1:4" x14ac:dyDescent="0.25">
      <c r="A8065" s="3" t="str">
        <f t="shared" si="125"/>
        <v/>
      </c>
      <c r="D8065" s="4"/>
    </row>
    <row r="8066" spans="1:4" x14ac:dyDescent="0.25">
      <c r="A8066" s="3" t="str">
        <f t="shared" si="125"/>
        <v/>
      </c>
      <c r="D8066" s="4"/>
    </row>
    <row r="8067" spans="1:4" x14ac:dyDescent="0.25">
      <c r="A8067" s="3" t="str">
        <f t="shared" ref="A8067:A8130" si="126">B8067&amp;C8067&amp;D8067&amp;E8067</f>
        <v/>
      </c>
      <c r="D8067" s="4"/>
    </row>
    <row r="8068" spans="1:4" x14ac:dyDescent="0.25">
      <c r="A8068" s="3" t="str">
        <f t="shared" si="126"/>
        <v/>
      </c>
      <c r="D8068" s="4"/>
    </row>
    <row r="8069" spans="1:4" x14ac:dyDescent="0.25">
      <c r="A8069" s="3" t="str">
        <f t="shared" si="126"/>
        <v/>
      </c>
      <c r="D8069" s="4"/>
    </row>
    <row r="8070" spans="1:4" x14ac:dyDescent="0.25">
      <c r="A8070" s="3" t="str">
        <f t="shared" si="126"/>
        <v/>
      </c>
      <c r="D8070" s="4"/>
    </row>
    <row r="8071" spans="1:4" x14ac:dyDescent="0.25">
      <c r="A8071" s="3" t="str">
        <f t="shared" si="126"/>
        <v/>
      </c>
      <c r="D8071" s="4"/>
    </row>
    <row r="8072" spans="1:4" x14ac:dyDescent="0.25">
      <c r="A8072" s="3" t="str">
        <f t="shared" si="126"/>
        <v/>
      </c>
      <c r="D8072" s="4"/>
    </row>
    <row r="8073" spans="1:4" x14ac:dyDescent="0.25">
      <c r="A8073" s="3" t="str">
        <f t="shared" si="126"/>
        <v/>
      </c>
      <c r="D8073" s="4"/>
    </row>
    <row r="8074" spans="1:4" x14ac:dyDescent="0.25">
      <c r="A8074" s="3" t="str">
        <f t="shared" si="126"/>
        <v/>
      </c>
      <c r="D8074" s="4"/>
    </row>
    <row r="8075" spans="1:4" x14ac:dyDescent="0.25">
      <c r="A8075" s="3" t="str">
        <f t="shared" si="126"/>
        <v/>
      </c>
      <c r="D8075" s="4"/>
    </row>
    <row r="8076" spans="1:4" x14ac:dyDescent="0.25">
      <c r="A8076" s="3" t="str">
        <f t="shared" si="126"/>
        <v/>
      </c>
      <c r="D8076" s="4"/>
    </row>
    <row r="8077" spans="1:4" x14ac:dyDescent="0.25">
      <c r="A8077" s="3" t="str">
        <f t="shared" si="126"/>
        <v/>
      </c>
      <c r="D8077" s="4"/>
    </row>
    <row r="8078" spans="1:4" x14ac:dyDescent="0.25">
      <c r="A8078" s="3" t="str">
        <f t="shared" si="126"/>
        <v/>
      </c>
      <c r="D8078" s="4"/>
    </row>
    <row r="8079" spans="1:4" x14ac:dyDescent="0.25">
      <c r="A8079" s="3" t="str">
        <f t="shared" si="126"/>
        <v/>
      </c>
      <c r="D8079" s="4"/>
    </row>
    <row r="8080" spans="1:4" x14ac:dyDescent="0.25">
      <c r="A8080" s="3" t="str">
        <f t="shared" si="126"/>
        <v/>
      </c>
      <c r="D8080" s="4"/>
    </row>
    <row r="8081" spans="1:4" x14ac:dyDescent="0.25">
      <c r="A8081" s="3" t="str">
        <f t="shared" si="126"/>
        <v/>
      </c>
      <c r="D8081" s="4"/>
    </row>
    <row r="8082" spans="1:4" x14ac:dyDescent="0.25">
      <c r="A8082" s="3" t="str">
        <f t="shared" si="126"/>
        <v/>
      </c>
      <c r="D8082" s="4"/>
    </row>
    <row r="8083" spans="1:4" x14ac:dyDescent="0.25">
      <c r="A8083" s="3" t="str">
        <f t="shared" si="126"/>
        <v/>
      </c>
      <c r="D8083" s="4"/>
    </row>
    <row r="8084" spans="1:4" x14ac:dyDescent="0.25">
      <c r="A8084" s="3" t="str">
        <f t="shared" si="126"/>
        <v/>
      </c>
      <c r="D8084" s="4"/>
    </row>
    <row r="8085" spans="1:4" x14ac:dyDescent="0.25">
      <c r="A8085" s="3" t="str">
        <f t="shared" si="126"/>
        <v/>
      </c>
      <c r="D8085" s="4"/>
    </row>
    <row r="8086" spans="1:4" x14ac:dyDescent="0.25">
      <c r="A8086" s="3" t="str">
        <f t="shared" si="126"/>
        <v/>
      </c>
      <c r="D8086" s="4"/>
    </row>
    <row r="8087" spans="1:4" x14ac:dyDescent="0.25">
      <c r="A8087" s="3" t="str">
        <f t="shared" si="126"/>
        <v/>
      </c>
      <c r="D8087" s="4"/>
    </row>
    <row r="8088" spans="1:4" x14ac:dyDescent="0.25">
      <c r="A8088" s="3" t="str">
        <f t="shared" si="126"/>
        <v/>
      </c>
      <c r="D8088" s="4"/>
    </row>
    <row r="8089" spans="1:4" x14ac:dyDescent="0.25">
      <c r="A8089" s="3" t="str">
        <f t="shared" si="126"/>
        <v/>
      </c>
      <c r="D8089" s="4"/>
    </row>
    <row r="8090" spans="1:4" x14ac:dyDescent="0.25">
      <c r="A8090" s="3" t="str">
        <f t="shared" si="126"/>
        <v/>
      </c>
      <c r="D8090" s="4"/>
    </row>
    <row r="8091" spans="1:4" x14ac:dyDescent="0.25">
      <c r="A8091" s="3" t="str">
        <f t="shared" si="126"/>
        <v/>
      </c>
      <c r="D8091" s="4"/>
    </row>
    <row r="8092" spans="1:4" x14ac:dyDescent="0.25">
      <c r="A8092" s="3" t="str">
        <f t="shared" si="126"/>
        <v/>
      </c>
      <c r="D8092" s="4"/>
    </row>
    <row r="8093" spans="1:4" x14ac:dyDescent="0.25">
      <c r="A8093" s="3" t="str">
        <f t="shared" si="126"/>
        <v/>
      </c>
      <c r="D8093" s="4"/>
    </row>
    <row r="8094" spans="1:4" x14ac:dyDescent="0.25">
      <c r="A8094" s="3" t="str">
        <f t="shared" si="126"/>
        <v/>
      </c>
      <c r="D8094" s="4"/>
    </row>
    <row r="8095" spans="1:4" x14ac:dyDescent="0.25">
      <c r="A8095" s="3" t="str">
        <f t="shared" si="126"/>
        <v/>
      </c>
      <c r="D8095" s="4"/>
    </row>
    <row r="8096" spans="1:4" x14ac:dyDescent="0.25">
      <c r="A8096" s="3" t="str">
        <f t="shared" si="126"/>
        <v/>
      </c>
      <c r="D8096" s="4"/>
    </row>
    <row r="8097" spans="1:4" x14ac:dyDescent="0.25">
      <c r="A8097" s="3" t="str">
        <f t="shared" si="126"/>
        <v/>
      </c>
      <c r="D8097" s="4"/>
    </row>
    <row r="8098" spans="1:4" x14ac:dyDescent="0.25">
      <c r="A8098" s="3" t="str">
        <f t="shared" si="126"/>
        <v/>
      </c>
      <c r="D8098" s="4"/>
    </row>
    <row r="8099" spans="1:4" x14ac:dyDescent="0.25">
      <c r="A8099" s="3" t="str">
        <f t="shared" si="126"/>
        <v/>
      </c>
      <c r="D8099" s="4"/>
    </row>
    <row r="8100" spans="1:4" x14ac:dyDescent="0.25">
      <c r="A8100" s="3" t="str">
        <f t="shared" si="126"/>
        <v/>
      </c>
      <c r="D8100" s="4"/>
    </row>
    <row r="8101" spans="1:4" x14ac:dyDescent="0.25">
      <c r="A8101" s="3" t="str">
        <f t="shared" si="126"/>
        <v/>
      </c>
      <c r="D8101" s="4"/>
    </row>
    <row r="8102" spans="1:4" x14ac:dyDescent="0.25">
      <c r="A8102" s="3" t="str">
        <f t="shared" si="126"/>
        <v/>
      </c>
      <c r="D8102" s="4"/>
    </row>
    <row r="8103" spans="1:4" x14ac:dyDescent="0.25">
      <c r="A8103" s="3" t="str">
        <f t="shared" si="126"/>
        <v/>
      </c>
      <c r="D8103" s="4"/>
    </row>
    <row r="8104" spans="1:4" x14ac:dyDescent="0.25">
      <c r="A8104" s="3" t="str">
        <f t="shared" si="126"/>
        <v/>
      </c>
      <c r="D8104" s="4"/>
    </row>
    <row r="8105" spans="1:4" x14ac:dyDescent="0.25">
      <c r="A8105" s="3" t="str">
        <f t="shared" si="126"/>
        <v/>
      </c>
      <c r="D8105" s="4"/>
    </row>
    <row r="8106" spans="1:4" x14ac:dyDescent="0.25">
      <c r="A8106" s="3" t="str">
        <f t="shared" si="126"/>
        <v/>
      </c>
      <c r="D8106" s="4"/>
    </row>
    <row r="8107" spans="1:4" x14ac:dyDescent="0.25">
      <c r="A8107" s="3" t="str">
        <f t="shared" si="126"/>
        <v/>
      </c>
      <c r="D8107" s="4"/>
    </row>
    <row r="8108" spans="1:4" x14ac:dyDescent="0.25">
      <c r="A8108" s="3" t="str">
        <f t="shared" si="126"/>
        <v/>
      </c>
      <c r="D8108" s="4"/>
    </row>
    <row r="8109" spans="1:4" x14ac:dyDescent="0.25">
      <c r="A8109" s="3" t="str">
        <f t="shared" si="126"/>
        <v/>
      </c>
      <c r="D8109" s="4"/>
    </row>
    <row r="8110" spans="1:4" x14ac:dyDescent="0.25">
      <c r="A8110" s="3" t="str">
        <f t="shared" si="126"/>
        <v/>
      </c>
      <c r="D8110" s="4"/>
    </row>
    <row r="8111" spans="1:4" x14ac:dyDescent="0.25">
      <c r="A8111" s="3" t="str">
        <f t="shared" si="126"/>
        <v/>
      </c>
      <c r="D8111" s="4"/>
    </row>
    <row r="8112" spans="1:4" x14ac:dyDescent="0.25">
      <c r="A8112" s="3" t="str">
        <f t="shared" si="126"/>
        <v/>
      </c>
      <c r="D8112" s="4"/>
    </row>
    <row r="8113" spans="1:4" x14ac:dyDescent="0.25">
      <c r="A8113" s="3" t="str">
        <f t="shared" si="126"/>
        <v/>
      </c>
      <c r="D8113" s="4"/>
    </row>
    <row r="8114" spans="1:4" x14ac:dyDescent="0.25">
      <c r="A8114" s="3" t="str">
        <f t="shared" si="126"/>
        <v/>
      </c>
      <c r="D8114" s="4"/>
    </row>
    <row r="8115" spans="1:4" x14ac:dyDescent="0.25">
      <c r="A8115" s="3" t="str">
        <f t="shared" si="126"/>
        <v/>
      </c>
      <c r="D8115" s="4"/>
    </row>
    <row r="8116" spans="1:4" x14ac:dyDescent="0.25">
      <c r="A8116" s="3" t="str">
        <f t="shared" si="126"/>
        <v/>
      </c>
      <c r="D8116" s="4"/>
    </row>
    <row r="8117" spans="1:4" x14ac:dyDescent="0.25">
      <c r="A8117" s="3" t="str">
        <f t="shared" si="126"/>
        <v/>
      </c>
      <c r="D8117" s="4"/>
    </row>
    <row r="8118" spans="1:4" x14ac:dyDescent="0.25">
      <c r="A8118" s="3" t="str">
        <f t="shared" si="126"/>
        <v/>
      </c>
      <c r="D8118" s="4"/>
    </row>
    <row r="8119" spans="1:4" x14ac:dyDescent="0.25">
      <c r="A8119" s="3" t="str">
        <f t="shared" si="126"/>
        <v/>
      </c>
      <c r="D8119" s="4"/>
    </row>
    <row r="8120" spans="1:4" x14ac:dyDescent="0.25">
      <c r="A8120" s="3" t="str">
        <f t="shared" si="126"/>
        <v/>
      </c>
      <c r="D8120" s="4"/>
    </row>
    <row r="8121" spans="1:4" x14ac:dyDescent="0.25">
      <c r="A8121" s="3" t="str">
        <f t="shared" si="126"/>
        <v/>
      </c>
      <c r="D8121" s="4"/>
    </row>
    <row r="8122" spans="1:4" x14ac:dyDescent="0.25">
      <c r="A8122" s="3" t="str">
        <f t="shared" si="126"/>
        <v/>
      </c>
      <c r="D8122" s="4"/>
    </row>
    <row r="8123" spans="1:4" x14ac:dyDescent="0.25">
      <c r="A8123" s="3" t="str">
        <f t="shared" si="126"/>
        <v/>
      </c>
      <c r="D8123" s="4"/>
    </row>
    <row r="8124" spans="1:4" x14ac:dyDescent="0.25">
      <c r="A8124" s="3" t="str">
        <f t="shared" si="126"/>
        <v/>
      </c>
      <c r="D8124" s="4"/>
    </row>
    <row r="8125" spans="1:4" x14ac:dyDescent="0.25">
      <c r="A8125" s="3" t="str">
        <f t="shared" si="126"/>
        <v/>
      </c>
      <c r="D8125" s="4"/>
    </row>
    <row r="8126" spans="1:4" x14ac:dyDescent="0.25">
      <c r="A8126" s="3" t="str">
        <f t="shared" si="126"/>
        <v/>
      </c>
      <c r="D8126" s="4"/>
    </row>
    <row r="8127" spans="1:4" x14ac:dyDescent="0.25">
      <c r="A8127" s="3" t="str">
        <f t="shared" si="126"/>
        <v/>
      </c>
      <c r="D8127" s="4"/>
    </row>
    <row r="8128" spans="1:4" x14ac:dyDescent="0.25">
      <c r="A8128" s="3" t="str">
        <f t="shared" si="126"/>
        <v/>
      </c>
      <c r="D8128" s="4"/>
    </row>
    <row r="8129" spans="1:4" x14ac:dyDescent="0.25">
      <c r="A8129" s="3" t="str">
        <f t="shared" si="126"/>
        <v/>
      </c>
      <c r="D8129" s="4"/>
    </row>
    <row r="8130" spans="1:4" x14ac:dyDescent="0.25">
      <c r="A8130" s="3" t="str">
        <f t="shared" si="126"/>
        <v/>
      </c>
      <c r="D8130" s="4"/>
    </row>
    <row r="8131" spans="1:4" x14ac:dyDescent="0.25">
      <c r="A8131" s="3" t="str">
        <f t="shared" ref="A8131:A8194" si="127">B8131&amp;C8131&amp;D8131&amp;E8131</f>
        <v/>
      </c>
      <c r="D8131" s="4"/>
    </row>
    <row r="8132" spans="1:4" x14ac:dyDescent="0.25">
      <c r="A8132" s="3" t="str">
        <f t="shared" si="127"/>
        <v/>
      </c>
      <c r="D8132" s="4"/>
    </row>
    <row r="8133" spans="1:4" x14ac:dyDescent="0.25">
      <c r="A8133" s="3" t="str">
        <f t="shared" si="127"/>
        <v/>
      </c>
      <c r="D8133" s="4"/>
    </row>
    <row r="8134" spans="1:4" x14ac:dyDescent="0.25">
      <c r="A8134" s="3" t="str">
        <f t="shared" si="127"/>
        <v/>
      </c>
      <c r="D8134" s="4"/>
    </row>
    <row r="8135" spans="1:4" x14ac:dyDescent="0.25">
      <c r="A8135" s="3" t="str">
        <f t="shared" si="127"/>
        <v/>
      </c>
      <c r="D8135" s="4"/>
    </row>
    <row r="8136" spans="1:4" x14ac:dyDescent="0.25">
      <c r="A8136" s="3" t="str">
        <f t="shared" si="127"/>
        <v/>
      </c>
      <c r="D8136" s="4"/>
    </row>
    <row r="8137" spans="1:4" x14ac:dyDescent="0.25">
      <c r="A8137" s="3" t="str">
        <f t="shared" si="127"/>
        <v/>
      </c>
      <c r="D8137" s="4"/>
    </row>
    <row r="8138" spans="1:4" x14ac:dyDescent="0.25">
      <c r="A8138" s="3" t="str">
        <f t="shared" si="127"/>
        <v/>
      </c>
      <c r="D8138" s="4"/>
    </row>
    <row r="8139" spans="1:4" x14ac:dyDescent="0.25">
      <c r="A8139" s="3" t="str">
        <f t="shared" si="127"/>
        <v/>
      </c>
      <c r="D8139" s="4"/>
    </row>
    <row r="8140" spans="1:4" x14ac:dyDescent="0.25">
      <c r="A8140" s="3" t="str">
        <f t="shared" si="127"/>
        <v/>
      </c>
      <c r="D8140" s="4"/>
    </row>
    <row r="8141" spans="1:4" x14ac:dyDescent="0.25">
      <c r="A8141" s="3" t="str">
        <f t="shared" si="127"/>
        <v/>
      </c>
      <c r="D8141" s="4"/>
    </row>
    <row r="8142" spans="1:4" x14ac:dyDescent="0.25">
      <c r="A8142" s="3" t="str">
        <f t="shared" si="127"/>
        <v/>
      </c>
      <c r="D8142" s="4"/>
    </row>
    <row r="8143" spans="1:4" x14ac:dyDescent="0.25">
      <c r="A8143" s="3" t="str">
        <f t="shared" si="127"/>
        <v/>
      </c>
      <c r="D8143" s="4"/>
    </row>
    <row r="8144" spans="1:4" x14ac:dyDescent="0.25">
      <c r="A8144" s="3" t="str">
        <f t="shared" si="127"/>
        <v/>
      </c>
      <c r="D8144" s="4"/>
    </row>
    <row r="8145" spans="1:4" x14ac:dyDescent="0.25">
      <c r="A8145" s="3" t="str">
        <f t="shared" si="127"/>
        <v/>
      </c>
      <c r="D8145" s="4"/>
    </row>
    <row r="8146" spans="1:4" x14ac:dyDescent="0.25">
      <c r="A8146" s="3" t="str">
        <f t="shared" si="127"/>
        <v/>
      </c>
      <c r="D8146" s="4"/>
    </row>
    <row r="8147" spans="1:4" x14ac:dyDescent="0.25">
      <c r="A8147" s="3" t="str">
        <f t="shared" si="127"/>
        <v/>
      </c>
      <c r="D8147" s="4"/>
    </row>
    <row r="8148" spans="1:4" x14ac:dyDescent="0.25">
      <c r="A8148" s="3" t="str">
        <f t="shared" si="127"/>
        <v/>
      </c>
      <c r="D8148" s="4"/>
    </row>
    <row r="8149" spans="1:4" x14ac:dyDescent="0.25">
      <c r="A8149" s="3" t="str">
        <f t="shared" si="127"/>
        <v/>
      </c>
      <c r="D8149" s="4"/>
    </row>
    <row r="8150" spans="1:4" x14ac:dyDescent="0.25">
      <c r="A8150" s="3" t="str">
        <f t="shared" si="127"/>
        <v/>
      </c>
      <c r="D8150" s="4"/>
    </row>
    <row r="8151" spans="1:4" x14ac:dyDescent="0.25">
      <c r="A8151" s="3" t="str">
        <f t="shared" si="127"/>
        <v/>
      </c>
      <c r="D8151" s="4"/>
    </row>
    <row r="8152" spans="1:4" x14ac:dyDescent="0.25">
      <c r="A8152" s="3" t="str">
        <f t="shared" si="127"/>
        <v/>
      </c>
      <c r="D8152" s="4"/>
    </row>
    <row r="8153" spans="1:4" x14ac:dyDescent="0.25">
      <c r="A8153" s="3" t="str">
        <f t="shared" si="127"/>
        <v/>
      </c>
      <c r="D8153" s="4"/>
    </row>
    <row r="8154" spans="1:4" x14ac:dyDescent="0.25">
      <c r="A8154" s="3" t="str">
        <f t="shared" si="127"/>
        <v/>
      </c>
      <c r="D8154" s="4"/>
    </row>
    <row r="8155" spans="1:4" x14ac:dyDescent="0.25">
      <c r="A8155" s="3" t="str">
        <f t="shared" si="127"/>
        <v/>
      </c>
      <c r="D8155" s="4"/>
    </row>
    <row r="8156" spans="1:4" x14ac:dyDescent="0.25">
      <c r="A8156" s="3" t="str">
        <f t="shared" si="127"/>
        <v/>
      </c>
      <c r="D8156" s="4"/>
    </row>
    <row r="8157" spans="1:4" x14ac:dyDescent="0.25">
      <c r="A8157" s="3" t="str">
        <f t="shared" si="127"/>
        <v/>
      </c>
      <c r="D8157" s="4"/>
    </row>
    <row r="8158" spans="1:4" x14ac:dyDescent="0.25">
      <c r="A8158" s="3" t="str">
        <f t="shared" si="127"/>
        <v/>
      </c>
      <c r="D8158" s="4"/>
    </row>
    <row r="8159" spans="1:4" x14ac:dyDescent="0.25">
      <c r="A8159" s="3" t="str">
        <f t="shared" si="127"/>
        <v/>
      </c>
      <c r="D8159" s="4"/>
    </row>
    <row r="8160" spans="1:4" x14ac:dyDescent="0.25">
      <c r="A8160" s="3" t="str">
        <f t="shared" si="127"/>
        <v/>
      </c>
      <c r="D8160" s="4"/>
    </row>
    <row r="8161" spans="1:4" x14ac:dyDescent="0.25">
      <c r="A8161" s="3" t="str">
        <f t="shared" si="127"/>
        <v/>
      </c>
      <c r="D8161" s="4"/>
    </row>
    <row r="8162" spans="1:4" x14ac:dyDescent="0.25">
      <c r="A8162" s="3" t="str">
        <f t="shared" si="127"/>
        <v/>
      </c>
      <c r="D8162" s="4"/>
    </row>
    <row r="8163" spans="1:4" x14ac:dyDescent="0.25">
      <c r="A8163" s="3" t="str">
        <f t="shared" si="127"/>
        <v/>
      </c>
      <c r="D8163" s="4"/>
    </row>
    <row r="8164" spans="1:4" x14ac:dyDescent="0.25">
      <c r="A8164" s="3" t="str">
        <f t="shared" si="127"/>
        <v/>
      </c>
      <c r="D8164" s="4"/>
    </row>
    <row r="8165" spans="1:4" x14ac:dyDescent="0.25">
      <c r="A8165" s="3" t="str">
        <f t="shared" si="127"/>
        <v/>
      </c>
      <c r="D8165" s="4"/>
    </row>
    <row r="8166" spans="1:4" x14ac:dyDescent="0.25">
      <c r="A8166" s="3" t="str">
        <f t="shared" si="127"/>
        <v/>
      </c>
      <c r="D8166" s="4"/>
    </row>
    <row r="8167" spans="1:4" x14ac:dyDescent="0.25">
      <c r="A8167" s="3" t="str">
        <f t="shared" si="127"/>
        <v/>
      </c>
      <c r="D8167" s="4"/>
    </row>
    <row r="8168" spans="1:4" x14ac:dyDescent="0.25">
      <c r="A8168" s="3" t="str">
        <f t="shared" si="127"/>
        <v/>
      </c>
      <c r="D8168" s="4"/>
    </row>
    <row r="8169" spans="1:4" x14ac:dyDescent="0.25">
      <c r="A8169" s="3" t="str">
        <f t="shared" si="127"/>
        <v/>
      </c>
      <c r="D8169" s="4"/>
    </row>
    <row r="8170" spans="1:4" x14ac:dyDescent="0.25">
      <c r="A8170" s="3" t="str">
        <f t="shared" si="127"/>
        <v/>
      </c>
      <c r="D8170" s="4"/>
    </row>
    <row r="8171" spans="1:4" x14ac:dyDescent="0.25">
      <c r="A8171" s="3" t="str">
        <f t="shared" si="127"/>
        <v/>
      </c>
      <c r="D8171" s="4"/>
    </row>
    <row r="8172" spans="1:4" x14ac:dyDescent="0.25">
      <c r="A8172" s="3" t="str">
        <f t="shared" si="127"/>
        <v/>
      </c>
      <c r="D8172" s="4"/>
    </row>
    <row r="8173" spans="1:4" x14ac:dyDescent="0.25">
      <c r="A8173" s="3" t="str">
        <f t="shared" si="127"/>
        <v/>
      </c>
      <c r="D8173" s="4"/>
    </row>
    <row r="8174" spans="1:4" x14ac:dyDescent="0.25">
      <c r="A8174" s="3" t="str">
        <f t="shared" si="127"/>
        <v/>
      </c>
      <c r="D8174" s="4"/>
    </row>
    <row r="8175" spans="1:4" x14ac:dyDescent="0.25">
      <c r="A8175" s="3" t="str">
        <f t="shared" si="127"/>
        <v/>
      </c>
      <c r="D8175" s="4"/>
    </row>
    <row r="8176" spans="1:4" x14ac:dyDescent="0.25">
      <c r="A8176" s="3" t="str">
        <f t="shared" si="127"/>
        <v/>
      </c>
      <c r="D8176" s="4"/>
    </row>
    <row r="8177" spans="1:4" x14ac:dyDescent="0.25">
      <c r="A8177" s="3" t="str">
        <f t="shared" si="127"/>
        <v/>
      </c>
      <c r="D8177" s="4"/>
    </row>
    <row r="8178" spans="1:4" x14ac:dyDescent="0.25">
      <c r="A8178" s="3" t="str">
        <f t="shared" si="127"/>
        <v/>
      </c>
      <c r="D8178" s="4"/>
    </row>
    <row r="8179" spans="1:4" x14ac:dyDescent="0.25">
      <c r="A8179" s="3" t="str">
        <f t="shared" si="127"/>
        <v/>
      </c>
      <c r="D8179" s="4"/>
    </row>
    <row r="8180" spans="1:4" x14ac:dyDescent="0.25">
      <c r="A8180" s="3" t="str">
        <f t="shared" si="127"/>
        <v/>
      </c>
      <c r="D8180" s="4"/>
    </row>
    <row r="8181" spans="1:4" x14ac:dyDescent="0.25">
      <c r="A8181" s="3" t="str">
        <f t="shared" si="127"/>
        <v/>
      </c>
      <c r="D8181" s="4"/>
    </row>
    <row r="8182" spans="1:4" x14ac:dyDescent="0.25">
      <c r="A8182" s="3" t="str">
        <f t="shared" si="127"/>
        <v/>
      </c>
      <c r="D8182" s="4"/>
    </row>
    <row r="8183" spans="1:4" x14ac:dyDescent="0.25">
      <c r="A8183" s="3" t="str">
        <f t="shared" si="127"/>
        <v/>
      </c>
      <c r="D8183" s="4"/>
    </row>
    <row r="8184" spans="1:4" x14ac:dyDescent="0.25">
      <c r="A8184" s="3" t="str">
        <f t="shared" si="127"/>
        <v/>
      </c>
      <c r="D8184" s="4"/>
    </row>
    <row r="8185" spans="1:4" x14ac:dyDescent="0.25">
      <c r="A8185" s="3" t="str">
        <f t="shared" si="127"/>
        <v/>
      </c>
      <c r="D8185" s="4"/>
    </row>
    <row r="8186" spans="1:4" x14ac:dyDescent="0.25">
      <c r="A8186" s="3" t="str">
        <f t="shared" si="127"/>
        <v/>
      </c>
      <c r="D8186" s="4"/>
    </row>
    <row r="8187" spans="1:4" x14ac:dyDescent="0.25">
      <c r="A8187" s="3" t="str">
        <f t="shared" si="127"/>
        <v/>
      </c>
      <c r="D8187" s="4"/>
    </row>
    <row r="8188" spans="1:4" x14ac:dyDescent="0.25">
      <c r="A8188" s="3" t="str">
        <f t="shared" si="127"/>
        <v/>
      </c>
      <c r="D8188" s="4"/>
    </row>
    <row r="8189" spans="1:4" x14ac:dyDescent="0.25">
      <c r="A8189" s="3" t="str">
        <f t="shared" si="127"/>
        <v/>
      </c>
      <c r="D8189" s="4"/>
    </row>
    <row r="8190" spans="1:4" x14ac:dyDescent="0.25">
      <c r="A8190" s="3" t="str">
        <f t="shared" si="127"/>
        <v/>
      </c>
      <c r="D8190" s="4"/>
    </row>
    <row r="8191" spans="1:4" x14ac:dyDescent="0.25">
      <c r="A8191" s="3" t="str">
        <f t="shared" si="127"/>
        <v/>
      </c>
      <c r="D8191" s="4"/>
    </row>
    <row r="8192" spans="1:4" x14ac:dyDescent="0.25">
      <c r="A8192" s="3" t="str">
        <f t="shared" si="127"/>
        <v/>
      </c>
      <c r="D8192" s="4"/>
    </row>
    <row r="8193" spans="1:4" x14ac:dyDescent="0.25">
      <c r="A8193" s="3" t="str">
        <f t="shared" si="127"/>
        <v/>
      </c>
      <c r="D8193" s="4"/>
    </row>
    <row r="8194" spans="1:4" x14ac:dyDescent="0.25">
      <c r="A8194" s="3" t="str">
        <f t="shared" si="127"/>
        <v/>
      </c>
      <c r="D8194" s="4"/>
    </row>
    <row r="8195" spans="1:4" x14ac:dyDescent="0.25">
      <c r="A8195" s="3" t="str">
        <f t="shared" ref="A8195:A8258" si="128">B8195&amp;C8195&amp;D8195&amp;E8195</f>
        <v/>
      </c>
      <c r="D8195" s="4"/>
    </row>
    <row r="8196" spans="1:4" x14ac:dyDescent="0.25">
      <c r="A8196" s="3" t="str">
        <f t="shared" si="128"/>
        <v/>
      </c>
      <c r="D8196" s="4"/>
    </row>
    <row r="8197" spans="1:4" x14ac:dyDescent="0.25">
      <c r="A8197" s="3" t="str">
        <f t="shared" si="128"/>
        <v/>
      </c>
      <c r="D8197" s="4"/>
    </row>
    <row r="8198" spans="1:4" x14ac:dyDescent="0.25">
      <c r="A8198" s="3" t="str">
        <f t="shared" si="128"/>
        <v/>
      </c>
      <c r="D8198" s="4"/>
    </row>
    <row r="8199" spans="1:4" x14ac:dyDescent="0.25">
      <c r="A8199" s="3" t="str">
        <f t="shared" si="128"/>
        <v/>
      </c>
      <c r="D8199" s="4"/>
    </row>
    <row r="8200" spans="1:4" x14ac:dyDescent="0.25">
      <c r="A8200" s="3" t="str">
        <f t="shared" si="128"/>
        <v/>
      </c>
      <c r="D8200" s="4"/>
    </row>
    <row r="8201" spans="1:4" x14ac:dyDescent="0.25">
      <c r="A8201" s="3" t="str">
        <f t="shared" si="128"/>
        <v/>
      </c>
      <c r="D8201" s="4"/>
    </row>
    <row r="8202" spans="1:4" x14ac:dyDescent="0.25">
      <c r="A8202" s="3" t="str">
        <f t="shared" si="128"/>
        <v/>
      </c>
      <c r="D8202" s="4"/>
    </row>
    <row r="8203" spans="1:4" x14ac:dyDescent="0.25">
      <c r="A8203" s="3" t="str">
        <f t="shared" si="128"/>
        <v/>
      </c>
      <c r="D8203" s="4"/>
    </row>
    <row r="8204" spans="1:4" x14ac:dyDescent="0.25">
      <c r="A8204" s="3" t="str">
        <f t="shared" si="128"/>
        <v/>
      </c>
      <c r="D8204" s="4"/>
    </row>
    <row r="8205" spans="1:4" x14ac:dyDescent="0.25">
      <c r="A8205" s="3" t="str">
        <f t="shared" si="128"/>
        <v/>
      </c>
      <c r="D8205" s="4"/>
    </row>
    <row r="8206" spans="1:4" x14ac:dyDescent="0.25">
      <c r="A8206" s="3" t="str">
        <f t="shared" si="128"/>
        <v/>
      </c>
      <c r="D8206" s="4"/>
    </row>
    <row r="8207" spans="1:4" x14ac:dyDescent="0.25">
      <c r="A8207" s="3" t="str">
        <f t="shared" si="128"/>
        <v/>
      </c>
      <c r="D8207" s="4"/>
    </row>
    <row r="8208" spans="1:4" x14ac:dyDescent="0.25">
      <c r="A8208" s="3" t="str">
        <f t="shared" si="128"/>
        <v/>
      </c>
      <c r="D8208" s="4"/>
    </row>
    <row r="8209" spans="1:4" x14ac:dyDescent="0.25">
      <c r="A8209" s="3" t="str">
        <f t="shared" si="128"/>
        <v/>
      </c>
      <c r="D8209" s="4"/>
    </row>
    <row r="8210" spans="1:4" x14ac:dyDescent="0.25">
      <c r="A8210" s="3" t="str">
        <f t="shared" si="128"/>
        <v/>
      </c>
      <c r="D8210" s="4"/>
    </row>
    <row r="8211" spans="1:4" x14ac:dyDescent="0.25">
      <c r="A8211" s="3" t="str">
        <f t="shared" si="128"/>
        <v/>
      </c>
      <c r="D8211" s="4"/>
    </row>
    <row r="8212" spans="1:4" x14ac:dyDescent="0.25">
      <c r="A8212" s="3" t="str">
        <f t="shared" si="128"/>
        <v/>
      </c>
      <c r="D8212" s="4"/>
    </row>
    <row r="8213" spans="1:4" x14ac:dyDescent="0.25">
      <c r="A8213" s="3" t="str">
        <f t="shared" si="128"/>
        <v/>
      </c>
      <c r="D8213" s="4"/>
    </row>
    <row r="8214" spans="1:4" x14ac:dyDescent="0.25">
      <c r="A8214" s="3" t="str">
        <f t="shared" si="128"/>
        <v/>
      </c>
      <c r="D8214" s="4"/>
    </row>
    <row r="8215" spans="1:4" x14ac:dyDescent="0.25">
      <c r="A8215" s="3" t="str">
        <f t="shared" si="128"/>
        <v/>
      </c>
      <c r="D8215" s="4"/>
    </row>
    <row r="8216" spans="1:4" x14ac:dyDescent="0.25">
      <c r="A8216" s="3" t="str">
        <f t="shared" si="128"/>
        <v/>
      </c>
      <c r="D8216" s="4"/>
    </row>
    <row r="8217" spans="1:4" x14ac:dyDescent="0.25">
      <c r="A8217" s="3" t="str">
        <f t="shared" si="128"/>
        <v/>
      </c>
      <c r="D8217" s="4"/>
    </row>
    <row r="8218" spans="1:4" x14ac:dyDescent="0.25">
      <c r="A8218" s="3" t="str">
        <f t="shared" si="128"/>
        <v/>
      </c>
      <c r="D8218" s="4"/>
    </row>
    <row r="8219" spans="1:4" x14ac:dyDescent="0.25">
      <c r="A8219" s="3" t="str">
        <f t="shared" si="128"/>
        <v/>
      </c>
      <c r="D8219" s="4"/>
    </row>
    <row r="8220" spans="1:4" x14ac:dyDescent="0.25">
      <c r="A8220" s="3" t="str">
        <f t="shared" si="128"/>
        <v/>
      </c>
      <c r="D8220" s="4"/>
    </row>
    <row r="8221" spans="1:4" x14ac:dyDescent="0.25">
      <c r="A8221" s="3" t="str">
        <f t="shared" si="128"/>
        <v/>
      </c>
      <c r="D8221" s="4"/>
    </row>
    <row r="8222" spans="1:4" x14ac:dyDescent="0.25">
      <c r="A8222" s="3" t="str">
        <f t="shared" si="128"/>
        <v/>
      </c>
      <c r="D8222" s="4"/>
    </row>
    <row r="8223" spans="1:4" x14ac:dyDescent="0.25">
      <c r="A8223" s="3" t="str">
        <f t="shared" si="128"/>
        <v/>
      </c>
      <c r="D8223" s="4"/>
    </row>
    <row r="8224" spans="1:4" x14ac:dyDescent="0.25">
      <c r="A8224" s="3" t="str">
        <f t="shared" si="128"/>
        <v/>
      </c>
      <c r="D8224" s="4"/>
    </row>
    <row r="8225" spans="1:4" x14ac:dyDescent="0.25">
      <c r="A8225" s="3" t="str">
        <f t="shared" si="128"/>
        <v/>
      </c>
      <c r="D8225" s="4"/>
    </row>
    <row r="8226" spans="1:4" x14ac:dyDescent="0.25">
      <c r="A8226" s="3" t="str">
        <f t="shared" si="128"/>
        <v/>
      </c>
      <c r="D8226" s="4"/>
    </row>
    <row r="8227" spans="1:4" x14ac:dyDescent="0.25">
      <c r="A8227" s="3" t="str">
        <f t="shared" si="128"/>
        <v/>
      </c>
      <c r="D8227" s="4"/>
    </row>
    <row r="8228" spans="1:4" x14ac:dyDescent="0.25">
      <c r="A8228" s="3" t="str">
        <f t="shared" si="128"/>
        <v/>
      </c>
      <c r="D8228" s="4"/>
    </row>
    <row r="8229" spans="1:4" x14ac:dyDescent="0.25">
      <c r="A8229" s="3" t="str">
        <f t="shared" si="128"/>
        <v/>
      </c>
      <c r="D8229" s="4"/>
    </row>
    <row r="8230" spans="1:4" x14ac:dyDescent="0.25">
      <c r="A8230" s="3" t="str">
        <f t="shared" si="128"/>
        <v/>
      </c>
      <c r="D8230" s="4"/>
    </row>
    <row r="8231" spans="1:4" x14ac:dyDescent="0.25">
      <c r="A8231" s="3" t="str">
        <f t="shared" si="128"/>
        <v/>
      </c>
      <c r="D8231" s="4"/>
    </row>
    <row r="8232" spans="1:4" x14ac:dyDescent="0.25">
      <c r="A8232" s="3" t="str">
        <f t="shared" si="128"/>
        <v/>
      </c>
      <c r="D8232" s="4"/>
    </row>
    <row r="8233" spans="1:4" x14ac:dyDescent="0.25">
      <c r="A8233" s="3" t="str">
        <f t="shared" si="128"/>
        <v/>
      </c>
      <c r="D8233" s="4"/>
    </row>
    <row r="8234" spans="1:4" x14ac:dyDescent="0.25">
      <c r="A8234" s="3" t="str">
        <f t="shared" si="128"/>
        <v/>
      </c>
      <c r="D8234" s="4"/>
    </row>
    <row r="8235" spans="1:4" x14ac:dyDescent="0.25">
      <c r="A8235" s="3" t="str">
        <f t="shared" si="128"/>
        <v/>
      </c>
      <c r="D8235" s="4"/>
    </row>
    <row r="8236" spans="1:4" x14ac:dyDescent="0.25">
      <c r="A8236" s="3" t="str">
        <f t="shared" si="128"/>
        <v/>
      </c>
      <c r="D8236" s="4"/>
    </row>
    <row r="8237" spans="1:4" x14ac:dyDescent="0.25">
      <c r="A8237" s="3" t="str">
        <f t="shared" si="128"/>
        <v/>
      </c>
      <c r="D8237" s="4"/>
    </row>
    <row r="8238" spans="1:4" x14ac:dyDescent="0.25">
      <c r="A8238" s="3" t="str">
        <f t="shared" si="128"/>
        <v/>
      </c>
      <c r="D8238" s="4"/>
    </row>
    <row r="8239" spans="1:4" x14ac:dyDescent="0.25">
      <c r="A8239" s="3" t="str">
        <f t="shared" si="128"/>
        <v/>
      </c>
      <c r="D8239" s="4"/>
    </row>
    <row r="8240" spans="1:4" x14ac:dyDescent="0.25">
      <c r="A8240" s="3" t="str">
        <f t="shared" si="128"/>
        <v/>
      </c>
      <c r="D8240" s="4"/>
    </row>
    <row r="8241" spans="1:4" x14ac:dyDescent="0.25">
      <c r="A8241" s="3" t="str">
        <f t="shared" si="128"/>
        <v/>
      </c>
      <c r="D8241" s="4"/>
    </row>
    <row r="8242" spans="1:4" x14ac:dyDescent="0.25">
      <c r="A8242" s="3" t="str">
        <f t="shared" si="128"/>
        <v/>
      </c>
      <c r="D8242" s="4"/>
    </row>
    <row r="8243" spans="1:4" x14ac:dyDescent="0.25">
      <c r="A8243" s="3" t="str">
        <f t="shared" si="128"/>
        <v/>
      </c>
      <c r="D8243" s="4"/>
    </row>
    <row r="8244" spans="1:4" x14ac:dyDescent="0.25">
      <c r="A8244" s="3" t="str">
        <f t="shared" si="128"/>
        <v/>
      </c>
      <c r="D8244" s="4"/>
    </row>
    <row r="8245" spans="1:4" x14ac:dyDescent="0.25">
      <c r="A8245" s="3" t="str">
        <f t="shared" si="128"/>
        <v/>
      </c>
      <c r="D8245" s="4"/>
    </row>
    <row r="8246" spans="1:4" x14ac:dyDescent="0.25">
      <c r="A8246" s="3" t="str">
        <f t="shared" si="128"/>
        <v/>
      </c>
      <c r="D8246" s="4"/>
    </row>
    <row r="8247" spans="1:4" x14ac:dyDescent="0.25">
      <c r="A8247" s="3" t="str">
        <f t="shared" si="128"/>
        <v/>
      </c>
      <c r="D8247" s="4"/>
    </row>
    <row r="8248" spans="1:4" x14ac:dyDescent="0.25">
      <c r="A8248" s="3" t="str">
        <f t="shared" si="128"/>
        <v/>
      </c>
      <c r="D8248" s="4"/>
    </row>
    <row r="8249" spans="1:4" x14ac:dyDescent="0.25">
      <c r="A8249" s="3" t="str">
        <f t="shared" si="128"/>
        <v/>
      </c>
      <c r="D8249" s="4"/>
    </row>
    <row r="8250" spans="1:4" x14ac:dyDescent="0.25">
      <c r="A8250" s="3" t="str">
        <f t="shared" si="128"/>
        <v/>
      </c>
      <c r="D8250" s="4"/>
    </row>
    <row r="8251" spans="1:4" x14ac:dyDescent="0.25">
      <c r="A8251" s="3" t="str">
        <f t="shared" si="128"/>
        <v/>
      </c>
      <c r="D8251" s="4"/>
    </row>
    <row r="8252" spans="1:4" x14ac:dyDescent="0.25">
      <c r="A8252" s="3" t="str">
        <f t="shared" si="128"/>
        <v/>
      </c>
      <c r="D8252" s="4"/>
    </row>
    <row r="8253" spans="1:4" x14ac:dyDescent="0.25">
      <c r="A8253" s="3" t="str">
        <f t="shared" si="128"/>
        <v/>
      </c>
      <c r="D8253" s="4"/>
    </row>
    <row r="8254" spans="1:4" x14ac:dyDescent="0.25">
      <c r="A8254" s="3" t="str">
        <f t="shared" si="128"/>
        <v/>
      </c>
      <c r="D8254" s="4"/>
    </row>
    <row r="8255" spans="1:4" x14ac:dyDescent="0.25">
      <c r="A8255" s="3" t="str">
        <f t="shared" si="128"/>
        <v/>
      </c>
      <c r="D8255" s="4"/>
    </row>
    <row r="8256" spans="1:4" x14ac:dyDescent="0.25">
      <c r="A8256" s="3" t="str">
        <f t="shared" si="128"/>
        <v/>
      </c>
      <c r="D8256" s="4"/>
    </row>
    <row r="8257" spans="1:4" x14ac:dyDescent="0.25">
      <c r="A8257" s="3" t="str">
        <f t="shared" si="128"/>
        <v/>
      </c>
      <c r="D8257" s="4"/>
    </row>
    <row r="8258" spans="1:4" x14ac:dyDescent="0.25">
      <c r="A8258" s="3" t="str">
        <f t="shared" si="128"/>
        <v/>
      </c>
      <c r="D8258" s="4"/>
    </row>
    <row r="8259" spans="1:4" x14ac:dyDescent="0.25">
      <c r="A8259" s="3" t="str">
        <f t="shared" ref="A8259:A8322" si="129">B8259&amp;C8259&amp;D8259&amp;E8259</f>
        <v/>
      </c>
      <c r="D8259" s="4"/>
    </row>
    <row r="8260" spans="1:4" x14ac:dyDescent="0.25">
      <c r="A8260" s="3" t="str">
        <f t="shared" si="129"/>
        <v/>
      </c>
      <c r="D8260" s="4"/>
    </row>
    <row r="8261" spans="1:4" x14ac:dyDescent="0.25">
      <c r="A8261" s="3" t="str">
        <f t="shared" si="129"/>
        <v/>
      </c>
      <c r="D8261" s="4"/>
    </row>
    <row r="8262" spans="1:4" x14ac:dyDescent="0.25">
      <c r="A8262" s="3" t="str">
        <f t="shared" si="129"/>
        <v/>
      </c>
      <c r="D8262" s="4"/>
    </row>
    <row r="8263" spans="1:4" x14ac:dyDescent="0.25">
      <c r="A8263" s="3" t="str">
        <f t="shared" si="129"/>
        <v/>
      </c>
      <c r="D8263" s="4"/>
    </row>
    <row r="8264" spans="1:4" x14ac:dyDescent="0.25">
      <c r="A8264" s="3" t="str">
        <f t="shared" si="129"/>
        <v/>
      </c>
      <c r="D8264" s="4"/>
    </row>
    <row r="8265" spans="1:4" x14ac:dyDescent="0.25">
      <c r="A8265" s="3" t="str">
        <f t="shared" si="129"/>
        <v/>
      </c>
      <c r="D8265" s="4"/>
    </row>
    <row r="8266" spans="1:4" x14ac:dyDescent="0.25">
      <c r="A8266" s="3" t="str">
        <f t="shared" si="129"/>
        <v/>
      </c>
      <c r="D8266" s="4"/>
    </row>
    <row r="8267" spans="1:4" x14ac:dyDescent="0.25">
      <c r="A8267" s="3" t="str">
        <f t="shared" si="129"/>
        <v/>
      </c>
      <c r="D8267" s="4"/>
    </row>
    <row r="8268" spans="1:4" x14ac:dyDescent="0.25">
      <c r="A8268" s="3" t="str">
        <f t="shared" si="129"/>
        <v/>
      </c>
      <c r="D8268" s="4"/>
    </row>
    <row r="8269" spans="1:4" x14ac:dyDescent="0.25">
      <c r="A8269" s="3" t="str">
        <f t="shared" si="129"/>
        <v/>
      </c>
      <c r="D8269" s="4"/>
    </row>
    <row r="8270" spans="1:4" x14ac:dyDescent="0.25">
      <c r="A8270" s="3" t="str">
        <f t="shared" si="129"/>
        <v/>
      </c>
      <c r="D8270" s="4"/>
    </row>
    <row r="8271" spans="1:4" x14ac:dyDescent="0.25">
      <c r="A8271" s="3" t="str">
        <f t="shared" si="129"/>
        <v/>
      </c>
      <c r="D8271" s="4"/>
    </row>
    <row r="8272" spans="1:4" x14ac:dyDescent="0.25">
      <c r="A8272" s="3" t="str">
        <f t="shared" si="129"/>
        <v/>
      </c>
      <c r="D8272" s="4"/>
    </row>
    <row r="8273" spans="1:4" x14ac:dyDescent="0.25">
      <c r="A8273" s="3" t="str">
        <f t="shared" si="129"/>
        <v/>
      </c>
      <c r="D8273" s="4"/>
    </row>
    <row r="8274" spans="1:4" x14ac:dyDescent="0.25">
      <c r="A8274" s="3" t="str">
        <f t="shared" si="129"/>
        <v/>
      </c>
      <c r="D8274" s="4"/>
    </row>
    <row r="8275" spans="1:4" x14ac:dyDescent="0.25">
      <c r="A8275" s="3" t="str">
        <f t="shared" si="129"/>
        <v/>
      </c>
      <c r="D8275" s="4"/>
    </row>
    <row r="8276" spans="1:4" x14ac:dyDescent="0.25">
      <c r="A8276" s="3" t="str">
        <f t="shared" si="129"/>
        <v/>
      </c>
      <c r="D8276" s="4"/>
    </row>
    <row r="8277" spans="1:4" x14ac:dyDescent="0.25">
      <c r="A8277" s="3" t="str">
        <f t="shared" si="129"/>
        <v/>
      </c>
      <c r="D8277" s="4"/>
    </row>
    <row r="8278" spans="1:4" x14ac:dyDescent="0.25">
      <c r="A8278" s="3" t="str">
        <f t="shared" si="129"/>
        <v/>
      </c>
      <c r="D8278" s="4"/>
    </row>
    <row r="8279" spans="1:4" x14ac:dyDescent="0.25">
      <c r="A8279" s="3" t="str">
        <f t="shared" si="129"/>
        <v/>
      </c>
      <c r="D8279" s="4"/>
    </row>
    <row r="8280" spans="1:4" x14ac:dyDescent="0.25">
      <c r="A8280" s="3" t="str">
        <f t="shared" si="129"/>
        <v/>
      </c>
      <c r="D8280" s="4"/>
    </row>
    <row r="8281" spans="1:4" x14ac:dyDescent="0.25">
      <c r="A8281" s="3" t="str">
        <f t="shared" si="129"/>
        <v/>
      </c>
      <c r="D8281" s="4"/>
    </row>
    <row r="8282" spans="1:4" x14ac:dyDescent="0.25">
      <c r="A8282" s="3" t="str">
        <f t="shared" si="129"/>
        <v/>
      </c>
      <c r="D8282" s="4"/>
    </row>
    <row r="8283" spans="1:4" x14ac:dyDescent="0.25">
      <c r="A8283" s="3" t="str">
        <f t="shared" si="129"/>
        <v/>
      </c>
      <c r="D8283" s="4"/>
    </row>
    <row r="8284" spans="1:4" x14ac:dyDescent="0.25">
      <c r="A8284" s="3" t="str">
        <f t="shared" si="129"/>
        <v/>
      </c>
      <c r="D8284" s="4"/>
    </row>
    <row r="8285" spans="1:4" x14ac:dyDescent="0.25">
      <c r="A8285" s="3" t="str">
        <f t="shared" si="129"/>
        <v/>
      </c>
      <c r="D8285" s="4"/>
    </row>
    <row r="8286" spans="1:4" x14ac:dyDescent="0.25">
      <c r="A8286" s="3" t="str">
        <f t="shared" si="129"/>
        <v/>
      </c>
      <c r="D8286" s="4"/>
    </row>
    <row r="8287" spans="1:4" x14ac:dyDescent="0.25">
      <c r="A8287" s="3" t="str">
        <f t="shared" si="129"/>
        <v/>
      </c>
      <c r="D8287" s="4"/>
    </row>
    <row r="8288" spans="1:4" x14ac:dyDescent="0.25">
      <c r="A8288" s="3" t="str">
        <f t="shared" si="129"/>
        <v/>
      </c>
      <c r="D8288" s="4"/>
    </row>
    <row r="8289" spans="1:4" x14ac:dyDescent="0.25">
      <c r="A8289" s="3" t="str">
        <f t="shared" si="129"/>
        <v/>
      </c>
      <c r="D8289" s="4"/>
    </row>
    <row r="8290" spans="1:4" x14ac:dyDescent="0.25">
      <c r="A8290" s="3" t="str">
        <f t="shared" si="129"/>
        <v/>
      </c>
      <c r="D8290" s="4"/>
    </row>
    <row r="8291" spans="1:4" x14ac:dyDescent="0.25">
      <c r="A8291" s="3" t="str">
        <f t="shared" si="129"/>
        <v/>
      </c>
      <c r="D8291" s="4"/>
    </row>
    <row r="8292" spans="1:4" x14ac:dyDescent="0.25">
      <c r="A8292" s="3" t="str">
        <f t="shared" si="129"/>
        <v/>
      </c>
      <c r="D8292" s="4"/>
    </row>
    <row r="8293" spans="1:4" x14ac:dyDescent="0.25">
      <c r="A8293" s="3" t="str">
        <f t="shared" si="129"/>
        <v/>
      </c>
      <c r="D8293" s="4"/>
    </row>
    <row r="8294" spans="1:4" x14ac:dyDescent="0.25">
      <c r="A8294" s="3" t="str">
        <f t="shared" si="129"/>
        <v/>
      </c>
      <c r="D8294" s="4"/>
    </row>
    <row r="8295" spans="1:4" x14ac:dyDescent="0.25">
      <c r="A8295" s="3" t="str">
        <f t="shared" si="129"/>
        <v/>
      </c>
      <c r="D8295" s="4"/>
    </row>
    <row r="8296" spans="1:4" x14ac:dyDescent="0.25">
      <c r="A8296" s="3" t="str">
        <f t="shared" si="129"/>
        <v/>
      </c>
      <c r="D8296" s="4"/>
    </row>
    <row r="8297" spans="1:4" x14ac:dyDescent="0.25">
      <c r="A8297" s="3" t="str">
        <f t="shared" si="129"/>
        <v/>
      </c>
      <c r="D8297" s="4"/>
    </row>
    <row r="8298" spans="1:4" x14ac:dyDescent="0.25">
      <c r="A8298" s="3" t="str">
        <f t="shared" si="129"/>
        <v/>
      </c>
      <c r="D8298" s="4"/>
    </row>
    <row r="8299" spans="1:4" x14ac:dyDescent="0.25">
      <c r="A8299" s="3" t="str">
        <f t="shared" si="129"/>
        <v/>
      </c>
      <c r="D8299" s="4"/>
    </row>
    <row r="8300" spans="1:4" x14ac:dyDescent="0.25">
      <c r="A8300" s="3" t="str">
        <f t="shared" si="129"/>
        <v/>
      </c>
      <c r="D8300" s="4"/>
    </row>
    <row r="8301" spans="1:4" x14ac:dyDescent="0.25">
      <c r="A8301" s="3" t="str">
        <f t="shared" si="129"/>
        <v/>
      </c>
      <c r="D8301" s="4"/>
    </row>
    <row r="8302" spans="1:4" x14ac:dyDescent="0.25">
      <c r="A8302" s="3" t="str">
        <f t="shared" si="129"/>
        <v/>
      </c>
      <c r="D8302" s="4"/>
    </row>
    <row r="8303" spans="1:4" x14ac:dyDescent="0.25">
      <c r="A8303" s="3" t="str">
        <f t="shared" si="129"/>
        <v/>
      </c>
      <c r="D8303" s="4"/>
    </row>
    <row r="8304" spans="1:4" x14ac:dyDescent="0.25">
      <c r="A8304" s="3" t="str">
        <f t="shared" si="129"/>
        <v/>
      </c>
      <c r="D8304" s="4"/>
    </row>
    <row r="8305" spans="1:4" x14ac:dyDescent="0.25">
      <c r="A8305" s="3" t="str">
        <f t="shared" si="129"/>
        <v/>
      </c>
      <c r="D8305" s="4"/>
    </row>
    <row r="8306" spans="1:4" x14ac:dyDescent="0.25">
      <c r="A8306" s="3" t="str">
        <f t="shared" si="129"/>
        <v/>
      </c>
      <c r="D8306" s="4"/>
    </row>
    <row r="8307" spans="1:4" x14ac:dyDescent="0.25">
      <c r="A8307" s="3" t="str">
        <f t="shared" si="129"/>
        <v/>
      </c>
      <c r="D8307" s="4"/>
    </row>
    <row r="8308" spans="1:4" x14ac:dyDescent="0.25">
      <c r="A8308" s="3" t="str">
        <f t="shared" si="129"/>
        <v/>
      </c>
      <c r="D8308" s="4"/>
    </row>
    <row r="8309" spans="1:4" x14ac:dyDescent="0.25">
      <c r="A8309" s="3" t="str">
        <f t="shared" si="129"/>
        <v/>
      </c>
      <c r="D8309" s="4"/>
    </row>
    <row r="8310" spans="1:4" x14ac:dyDescent="0.25">
      <c r="A8310" s="3" t="str">
        <f t="shared" si="129"/>
        <v/>
      </c>
      <c r="D8310" s="4"/>
    </row>
    <row r="8311" spans="1:4" x14ac:dyDescent="0.25">
      <c r="A8311" s="3" t="str">
        <f t="shared" si="129"/>
        <v/>
      </c>
      <c r="D8311" s="4"/>
    </row>
    <row r="8312" spans="1:4" x14ac:dyDescent="0.25">
      <c r="A8312" s="3" t="str">
        <f t="shared" si="129"/>
        <v/>
      </c>
      <c r="D8312" s="4"/>
    </row>
    <row r="8313" spans="1:4" x14ac:dyDescent="0.25">
      <c r="A8313" s="3" t="str">
        <f t="shared" si="129"/>
        <v/>
      </c>
      <c r="D8313" s="4"/>
    </row>
    <row r="8314" spans="1:4" x14ac:dyDescent="0.25">
      <c r="A8314" s="3" t="str">
        <f t="shared" si="129"/>
        <v/>
      </c>
      <c r="D8314" s="4"/>
    </row>
    <row r="8315" spans="1:4" x14ac:dyDescent="0.25">
      <c r="A8315" s="3" t="str">
        <f t="shared" si="129"/>
        <v/>
      </c>
      <c r="D8315" s="4"/>
    </row>
    <row r="8316" spans="1:4" x14ac:dyDescent="0.25">
      <c r="A8316" s="3" t="str">
        <f t="shared" si="129"/>
        <v/>
      </c>
      <c r="D8316" s="4"/>
    </row>
    <row r="8317" spans="1:4" x14ac:dyDescent="0.25">
      <c r="A8317" s="3" t="str">
        <f t="shared" si="129"/>
        <v/>
      </c>
      <c r="D8317" s="4"/>
    </row>
    <row r="8318" spans="1:4" x14ac:dyDescent="0.25">
      <c r="A8318" s="3" t="str">
        <f t="shared" si="129"/>
        <v/>
      </c>
      <c r="D8318" s="4"/>
    </row>
    <row r="8319" spans="1:4" x14ac:dyDescent="0.25">
      <c r="A8319" s="3" t="str">
        <f t="shared" si="129"/>
        <v/>
      </c>
      <c r="D8319" s="4"/>
    </row>
    <row r="8320" spans="1:4" x14ac:dyDescent="0.25">
      <c r="A8320" s="3" t="str">
        <f t="shared" si="129"/>
        <v/>
      </c>
      <c r="D8320" s="4"/>
    </row>
    <row r="8321" spans="1:4" x14ac:dyDescent="0.25">
      <c r="A8321" s="3" t="str">
        <f t="shared" si="129"/>
        <v/>
      </c>
      <c r="D8321" s="4"/>
    </row>
    <row r="8322" spans="1:4" x14ac:dyDescent="0.25">
      <c r="A8322" s="3" t="str">
        <f t="shared" si="129"/>
        <v/>
      </c>
      <c r="D8322" s="4"/>
    </row>
    <row r="8323" spans="1:4" x14ac:dyDescent="0.25">
      <c r="A8323" s="3" t="str">
        <f t="shared" ref="A8323:A8386" si="130">B8323&amp;C8323&amp;D8323&amp;E8323</f>
        <v/>
      </c>
      <c r="D8323" s="4"/>
    </row>
    <row r="8324" spans="1:4" x14ac:dyDescent="0.25">
      <c r="A8324" s="3" t="str">
        <f t="shared" si="130"/>
        <v/>
      </c>
      <c r="D8324" s="4"/>
    </row>
    <row r="8325" spans="1:4" x14ac:dyDescent="0.25">
      <c r="A8325" s="3" t="str">
        <f t="shared" si="130"/>
        <v/>
      </c>
      <c r="D8325" s="4"/>
    </row>
    <row r="8326" spans="1:4" x14ac:dyDescent="0.25">
      <c r="A8326" s="3" t="str">
        <f t="shared" si="130"/>
        <v/>
      </c>
      <c r="D8326" s="4"/>
    </row>
    <row r="8327" spans="1:4" x14ac:dyDescent="0.25">
      <c r="A8327" s="3" t="str">
        <f t="shared" si="130"/>
        <v/>
      </c>
      <c r="D8327" s="4"/>
    </row>
    <row r="8328" spans="1:4" x14ac:dyDescent="0.25">
      <c r="A8328" s="3" t="str">
        <f t="shared" si="130"/>
        <v/>
      </c>
      <c r="D8328" s="4"/>
    </row>
    <row r="8329" spans="1:4" x14ac:dyDescent="0.25">
      <c r="A8329" s="3" t="str">
        <f t="shared" si="130"/>
        <v/>
      </c>
      <c r="D8329" s="4"/>
    </row>
    <row r="8330" spans="1:4" x14ac:dyDescent="0.25">
      <c r="A8330" s="3" t="str">
        <f t="shared" si="130"/>
        <v/>
      </c>
      <c r="D8330" s="4"/>
    </row>
    <row r="8331" spans="1:4" x14ac:dyDescent="0.25">
      <c r="A8331" s="3" t="str">
        <f t="shared" si="130"/>
        <v/>
      </c>
      <c r="D8331" s="4"/>
    </row>
    <row r="8332" spans="1:4" x14ac:dyDescent="0.25">
      <c r="A8332" s="3" t="str">
        <f t="shared" si="130"/>
        <v/>
      </c>
      <c r="D8332" s="4"/>
    </row>
    <row r="8333" spans="1:4" x14ac:dyDescent="0.25">
      <c r="A8333" s="3" t="str">
        <f t="shared" si="130"/>
        <v/>
      </c>
      <c r="D8333" s="4"/>
    </row>
    <row r="8334" spans="1:4" x14ac:dyDescent="0.25">
      <c r="A8334" s="3" t="str">
        <f t="shared" si="130"/>
        <v/>
      </c>
      <c r="D8334" s="4"/>
    </row>
    <row r="8335" spans="1:4" x14ac:dyDescent="0.25">
      <c r="A8335" s="3" t="str">
        <f t="shared" si="130"/>
        <v/>
      </c>
      <c r="D8335" s="4"/>
    </row>
    <row r="8336" spans="1:4" x14ac:dyDescent="0.25">
      <c r="A8336" s="3" t="str">
        <f t="shared" si="130"/>
        <v/>
      </c>
      <c r="D8336" s="4"/>
    </row>
    <row r="8337" spans="1:4" x14ac:dyDescent="0.25">
      <c r="A8337" s="3" t="str">
        <f t="shared" si="130"/>
        <v/>
      </c>
      <c r="D8337" s="4"/>
    </row>
    <row r="8338" spans="1:4" x14ac:dyDescent="0.25">
      <c r="A8338" s="3" t="str">
        <f t="shared" si="130"/>
        <v/>
      </c>
      <c r="D8338" s="4"/>
    </row>
    <row r="8339" spans="1:4" x14ac:dyDescent="0.25">
      <c r="A8339" s="3" t="str">
        <f t="shared" si="130"/>
        <v/>
      </c>
      <c r="D8339" s="4"/>
    </row>
    <row r="8340" spans="1:4" x14ac:dyDescent="0.25">
      <c r="A8340" s="3" t="str">
        <f t="shared" si="130"/>
        <v/>
      </c>
      <c r="D8340" s="4"/>
    </row>
    <row r="8341" spans="1:4" x14ac:dyDescent="0.25">
      <c r="A8341" s="3" t="str">
        <f t="shared" si="130"/>
        <v/>
      </c>
      <c r="D8341" s="4"/>
    </row>
    <row r="8342" spans="1:4" x14ac:dyDescent="0.25">
      <c r="A8342" s="3" t="str">
        <f t="shared" si="130"/>
        <v/>
      </c>
      <c r="D8342" s="4"/>
    </row>
    <row r="8343" spans="1:4" x14ac:dyDescent="0.25">
      <c r="A8343" s="3" t="str">
        <f t="shared" si="130"/>
        <v/>
      </c>
      <c r="D8343" s="4"/>
    </row>
    <row r="8344" spans="1:4" x14ac:dyDescent="0.25">
      <c r="A8344" s="3" t="str">
        <f t="shared" si="130"/>
        <v/>
      </c>
      <c r="D8344" s="4"/>
    </row>
    <row r="8345" spans="1:4" x14ac:dyDescent="0.25">
      <c r="A8345" s="3" t="str">
        <f t="shared" si="130"/>
        <v/>
      </c>
      <c r="D8345" s="4"/>
    </row>
    <row r="8346" spans="1:4" x14ac:dyDescent="0.25">
      <c r="A8346" s="3" t="str">
        <f t="shared" si="130"/>
        <v/>
      </c>
      <c r="D8346" s="4"/>
    </row>
    <row r="8347" spans="1:4" x14ac:dyDescent="0.25">
      <c r="A8347" s="3" t="str">
        <f t="shared" si="130"/>
        <v/>
      </c>
      <c r="D8347" s="4"/>
    </row>
    <row r="8348" spans="1:4" x14ac:dyDescent="0.25">
      <c r="A8348" s="3" t="str">
        <f t="shared" si="130"/>
        <v/>
      </c>
      <c r="D8348" s="4"/>
    </row>
    <row r="8349" spans="1:4" x14ac:dyDescent="0.25">
      <c r="A8349" s="3" t="str">
        <f t="shared" si="130"/>
        <v/>
      </c>
      <c r="D8349" s="4"/>
    </row>
    <row r="8350" spans="1:4" x14ac:dyDescent="0.25">
      <c r="A8350" s="3" t="str">
        <f t="shared" si="130"/>
        <v/>
      </c>
      <c r="D8350" s="4"/>
    </row>
    <row r="8351" spans="1:4" x14ac:dyDescent="0.25">
      <c r="A8351" s="3" t="str">
        <f t="shared" si="130"/>
        <v/>
      </c>
      <c r="D8351" s="4"/>
    </row>
    <row r="8352" spans="1:4" x14ac:dyDescent="0.25">
      <c r="A8352" s="3" t="str">
        <f t="shared" si="130"/>
        <v/>
      </c>
      <c r="D8352" s="4"/>
    </row>
    <row r="8353" spans="1:4" x14ac:dyDescent="0.25">
      <c r="A8353" s="3" t="str">
        <f t="shared" si="130"/>
        <v/>
      </c>
      <c r="D8353" s="4"/>
    </row>
    <row r="8354" spans="1:4" x14ac:dyDescent="0.25">
      <c r="A8354" s="3" t="str">
        <f t="shared" si="130"/>
        <v/>
      </c>
      <c r="D8354" s="4"/>
    </row>
    <row r="8355" spans="1:4" x14ac:dyDescent="0.25">
      <c r="A8355" s="3" t="str">
        <f t="shared" si="130"/>
        <v/>
      </c>
      <c r="D8355" s="4"/>
    </row>
    <row r="8356" spans="1:4" x14ac:dyDescent="0.25">
      <c r="A8356" s="3" t="str">
        <f t="shared" si="130"/>
        <v/>
      </c>
      <c r="D8356" s="4"/>
    </row>
    <row r="8357" spans="1:4" x14ac:dyDescent="0.25">
      <c r="A8357" s="3" t="str">
        <f t="shared" si="130"/>
        <v/>
      </c>
      <c r="D8357" s="4"/>
    </row>
    <row r="8358" spans="1:4" x14ac:dyDescent="0.25">
      <c r="A8358" s="3" t="str">
        <f t="shared" si="130"/>
        <v/>
      </c>
      <c r="D8358" s="4"/>
    </row>
    <row r="8359" spans="1:4" x14ac:dyDescent="0.25">
      <c r="A8359" s="3" t="str">
        <f t="shared" si="130"/>
        <v/>
      </c>
      <c r="D8359" s="4"/>
    </row>
    <row r="8360" spans="1:4" x14ac:dyDescent="0.25">
      <c r="A8360" s="3" t="str">
        <f t="shared" si="130"/>
        <v/>
      </c>
      <c r="D8360" s="4"/>
    </row>
    <row r="8361" spans="1:4" x14ac:dyDescent="0.25">
      <c r="A8361" s="3" t="str">
        <f t="shared" si="130"/>
        <v/>
      </c>
      <c r="D8361" s="4"/>
    </row>
    <row r="8362" spans="1:4" x14ac:dyDescent="0.25">
      <c r="A8362" s="3" t="str">
        <f t="shared" si="130"/>
        <v/>
      </c>
      <c r="D8362" s="4"/>
    </row>
    <row r="8363" spans="1:4" x14ac:dyDescent="0.25">
      <c r="A8363" s="3" t="str">
        <f t="shared" si="130"/>
        <v/>
      </c>
      <c r="D8363" s="4"/>
    </row>
    <row r="8364" spans="1:4" x14ac:dyDescent="0.25">
      <c r="A8364" s="3" t="str">
        <f t="shared" si="130"/>
        <v/>
      </c>
      <c r="D8364" s="4"/>
    </row>
    <row r="8365" spans="1:4" x14ac:dyDescent="0.25">
      <c r="A8365" s="3" t="str">
        <f t="shared" si="130"/>
        <v/>
      </c>
      <c r="D8365" s="4"/>
    </row>
    <row r="8366" spans="1:4" x14ac:dyDescent="0.25">
      <c r="A8366" s="3" t="str">
        <f t="shared" si="130"/>
        <v/>
      </c>
      <c r="D8366" s="4"/>
    </row>
    <row r="8367" spans="1:4" x14ac:dyDescent="0.25">
      <c r="A8367" s="3" t="str">
        <f t="shared" si="130"/>
        <v/>
      </c>
      <c r="D8367" s="4"/>
    </row>
    <row r="8368" spans="1:4" x14ac:dyDescent="0.25">
      <c r="A8368" s="3" t="str">
        <f t="shared" si="130"/>
        <v/>
      </c>
      <c r="D8368" s="4"/>
    </row>
    <row r="8369" spans="1:4" x14ac:dyDescent="0.25">
      <c r="A8369" s="3" t="str">
        <f t="shared" si="130"/>
        <v/>
      </c>
      <c r="D8369" s="4"/>
    </row>
    <row r="8370" spans="1:4" x14ac:dyDescent="0.25">
      <c r="A8370" s="3" t="str">
        <f t="shared" si="130"/>
        <v/>
      </c>
      <c r="D8370" s="4"/>
    </row>
    <row r="8371" spans="1:4" x14ac:dyDescent="0.25">
      <c r="A8371" s="3" t="str">
        <f t="shared" si="130"/>
        <v/>
      </c>
      <c r="D8371" s="4"/>
    </row>
    <row r="8372" spans="1:4" x14ac:dyDescent="0.25">
      <c r="A8372" s="3" t="str">
        <f t="shared" si="130"/>
        <v/>
      </c>
      <c r="D8372" s="4"/>
    </row>
    <row r="8373" spans="1:4" x14ac:dyDescent="0.25">
      <c r="A8373" s="3" t="str">
        <f t="shared" si="130"/>
        <v/>
      </c>
      <c r="D8373" s="4"/>
    </row>
    <row r="8374" spans="1:4" x14ac:dyDescent="0.25">
      <c r="A8374" s="3" t="str">
        <f t="shared" si="130"/>
        <v/>
      </c>
      <c r="D8374" s="4"/>
    </row>
    <row r="8375" spans="1:4" x14ac:dyDescent="0.25">
      <c r="A8375" s="3" t="str">
        <f t="shared" si="130"/>
        <v/>
      </c>
      <c r="D8375" s="4"/>
    </row>
    <row r="8376" spans="1:4" x14ac:dyDescent="0.25">
      <c r="A8376" s="3" t="str">
        <f t="shared" si="130"/>
        <v/>
      </c>
      <c r="D8376" s="4"/>
    </row>
    <row r="8377" spans="1:4" x14ac:dyDescent="0.25">
      <c r="A8377" s="3" t="str">
        <f t="shared" si="130"/>
        <v/>
      </c>
      <c r="D8377" s="4"/>
    </row>
    <row r="8378" spans="1:4" x14ac:dyDescent="0.25">
      <c r="A8378" s="3" t="str">
        <f t="shared" si="130"/>
        <v/>
      </c>
      <c r="D8378" s="4"/>
    </row>
    <row r="8379" spans="1:4" x14ac:dyDescent="0.25">
      <c r="A8379" s="3" t="str">
        <f t="shared" si="130"/>
        <v/>
      </c>
      <c r="D8379" s="4"/>
    </row>
    <row r="8380" spans="1:4" x14ac:dyDescent="0.25">
      <c r="A8380" s="3" t="str">
        <f t="shared" si="130"/>
        <v/>
      </c>
      <c r="D8380" s="4"/>
    </row>
    <row r="8381" spans="1:4" x14ac:dyDescent="0.25">
      <c r="A8381" s="3" t="str">
        <f t="shared" si="130"/>
        <v/>
      </c>
      <c r="D8381" s="4"/>
    </row>
    <row r="8382" spans="1:4" x14ac:dyDescent="0.25">
      <c r="A8382" s="3" t="str">
        <f t="shared" si="130"/>
        <v/>
      </c>
      <c r="D8382" s="4"/>
    </row>
    <row r="8383" spans="1:4" x14ac:dyDescent="0.25">
      <c r="A8383" s="3" t="str">
        <f t="shared" si="130"/>
        <v/>
      </c>
      <c r="D8383" s="4"/>
    </row>
    <row r="8384" spans="1:4" x14ac:dyDescent="0.25">
      <c r="A8384" s="3" t="str">
        <f t="shared" si="130"/>
        <v/>
      </c>
      <c r="D8384" s="4"/>
    </row>
    <row r="8385" spans="1:4" x14ac:dyDescent="0.25">
      <c r="A8385" s="3" t="str">
        <f t="shared" si="130"/>
        <v/>
      </c>
      <c r="D8385" s="4"/>
    </row>
    <row r="8386" spans="1:4" x14ac:dyDescent="0.25">
      <c r="A8386" s="3" t="str">
        <f t="shared" si="130"/>
        <v/>
      </c>
      <c r="D8386" s="4"/>
    </row>
    <row r="8387" spans="1:4" x14ac:dyDescent="0.25">
      <c r="A8387" s="3" t="str">
        <f t="shared" ref="A8387:A8450" si="131">B8387&amp;C8387&amp;D8387&amp;E8387</f>
        <v/>
      </c>
      <c r="D8387" s="4"/>
    </row>
    <row r="8388" spans="1:4" x14ac:dyDescent="0.25">
      <c r="A8388" s="3" t="str">
        <f t="shared" si="131"/>
        <v/>
      </c>
      <c r="D8388" s="4"/>
    </row>
    <row r="8389" spans="1:4" x14ac:dyDescent="0.25">
      <c r="A8389" s="3" t="str">
        <f t="shared" si="131"/>
        <v/>
      </c>
      <c r="D8389" s="4"/>
    </row>
    <row r="8390" spans="1:4" x14ac:dyDescent="0.25">
      <c r="A8390" s="3" t="str">
        <f t="shared" si="131"/>
        <v/>
      </c>
      <c r="D8390" s="4"/>
    </row>
    <row r="8391" spans="1:4" x14ac:dyDescent="0.25">
      <c r="A8391" s="3" t="str">
        <f t="shared" si="131"/>
        <v/>
      </c>
      <c r="D8391" s="4"/>
    </row>
    <row r="8392" spans="1:4" x14ac:dyDescent="0.25">
      <c r="A8392" s="3" t="str">
        <f t="shared" si="131"/>
        <v/>
      </c>
      <c r="D8392" s="4"/>
    </row>
    <row r="8393" spans="1:4" x14ac:dyDescent="0.25">
      <c r="A8393" s="3" t="str">
        <f t="shared" si="131"/>
        <v/>
      </c>
      <c r="D8393" s="4"/>
    </row>
    <row r="8394" spans="1:4" x14ac:dyDescent="0.25">
      <c r="A8394" s="3" t="str">
        <f t="shared" si="131"/>
        <v/>
      </c>
      <c r="D8394" s="4"/>
    </row>
    <row r="8395" spans="1:4" x14ac:dyDescent="0.25">
      <c r="A8395" s="3" t="str">
        <f t="shared" si="131"/>
        <v/>
      </c>
      <c r="D8395" s="4"/>
    </row>
    <row r="8396" spans="1:4" x14ac:dyDescent="0.25">
      <c r="A8396" s="3" t="str">
        <f t="shared" si="131"/>
        <v/>
      </c>
      <c r="D8396" s="4"/>
    </row>
    <row r="8397" spans="1:4" x14ac:dyDescent="0.25">
      <c r="A8397" s="3" t="str">
        <f t="shared" si="131"/>
        <v/>
      </c>
      <c r="D8397" s="4"/>
    </row>
    <row r="8398" spans="1:4" x14ac:dyDescent="0.25">
      <c r="A8398" s="3" t="str">
        <f t="shared" si="131"/>
        <v/>
      </c>
      <c r="D8398" s="4"/>
    </row>
    <row r="8399" spans="1:4" x14ac:dyDescent="0.25">
      <c r="A8399" s="3" t="str">
        <f t="shared" si="131"/>
        <v/>
      </c>
      <c r="D8399" s="4"/>
    </row>
    <row r="8400" spans="1:4" x14ac:dyDescent="0.25">
      <c r="A8400" s="3" t="str">
        <f t="shared" si="131"/>
        <v/>
      </c>
      <c r="D8400" s="4"/>
    </row>
    <row r="8401" spans="1:4" x14ac:dyDescent="0.25">
      <c r="A8401" s="3" t="str">
        <f t="shared" si="131"/>
        <v/>
      </c>
      <c r="D8401" s="4"/>
    </row>
    <row r="8402" spans="1:4" x14ac:dyDescent="0.25">
      <c r="A8402" s="3" t="str">
        <f t="shared" si="131"/>
        <v/>
      </c>
      <c r="D8402" s="4"/>
    </row>
    <row r="8403" spans="1:4" x14ac:dyDescent="0.25">
      <c r="A8403" s="3" t="str">
        <f t="shared" si="131"/>
        <v/>
      </c>
      <c r="D8403" s="4"/>
    </row>
    <row r="8404" spans="1:4" x14ac:dyDescent="0.25">
      <c r="A8404" s="3" t="str">
        <f t="shared" si="131"/>
        <v/>
      </c>
      <c r="D8404" s="4"/>
    </row>
    <row r="8405" spans="1:4" x14ac:dyDescent="0.25">
      <c r="A8405" s="3" t="str">
        <f t="shared" si="131"/>
        <v/>
      </c>
      <c r="D8405" s="4"/>
    </row>
    <row r="8406" spans="1:4" x14ac:dyDescent="0.25">
      <c r="A8406" s="3" t="str">
        <f t="shared" si="131"/>
        <v/>
      </c>
      <c r="D8406" s="4"/>
    </row>
    <row r="8407" spans="1:4" x14ac:dyDescent="0.25">
      <c r="A8407" s="3" t="str">
        <f t="shared" si="131"/>
        <v/>
      </c>
      <c r="D8407" s="4"/>
    </row>
    <row r="8408" spans="1:4" x14ac:dyDescent="0.25">
      <c r="A8408" s="3" t="str">
        <f t="shared" si="131"/>
        <v/>
      </c>
      <c r="D8408" s="4"/>
    </row>
    <row r="8409" spans="1:4" x14ac:dyDescent="0.25">
      <c r="A8409" s="3" t="str">
        <f t="shared" si="131"/>
        <v/>
      </c>
      <c r="D8409" s="4"/>
    </row>
    <row r="8410" spans="1:4" x14ac:dyDescent="0.25">
      <c r="A8410" s="3" t="str">
        <f t="shared" si="131"/>
        <v/>
      </c>
      <c r="D8410" s="4"/>
    </row>
    <row r="8411" spans="1:4" x14ac:dyDescent="0.25">
      <c r="A8411" s="3" t="str">
        <f t="shared" si="131"/>
        <v/>
      </c>
      <c r="D8411" s="4"/>
    </row>
    <row r="8412" spans="1:4" x14ac:dyDescent="0.25">
      <c r="A8412" s="3" t="str">
        <f t="shared" si="131"/>
        <v/>
      </c>
      <c r="D8412" s="4"/>
    </row>
    <row r="8413" spans="1:4" x14ac:dyDescent="0.25">
      <c r="A8413" s="3" t="str">
        <f t="shared" si="131"/>
        <v/>
      </c>
      <c r="D8413" s="4"/>
    </row>
    <row r="8414" spans="1:4" x14ac:dyDescent="0.25">
      <c r="A8414" s="3" t="str">
        <f t="shared" si="131"/>
        <v/>
      </c>
      <c r="D8414" s="4"/>
    </row>
    <row r="8415" spans="1:4" x14ac:dyDescent="0.25">
      <c r="A8415" s="3" t="str">
        <f t="shared" si="131"/>
        <v/>
      </c>
      <c r="D8415" s="4"/>
    </row>
    <row r="8416" spans="1:4" x14ac:dyDescent="0.25">
      <c r="A8416" s="3" t="str">
        <f t="shared" si="131"/>
        <v/>
      </c>
      <c r="D8416" s="4"/>
    </row>
    <row r="8417" spans="1:4" x14ac:dyDescent="0.25">
      <c r="A8417" s="3" t="str">
        <f t="shared" si="131"/>
        <v/>
      </c>
      <c r="D8417" s="4"/>
    </row>
    <row r="8418" spans="1:4" x14ac:dyDescent="0.25">
      <c r="A8418" s="3" t="str">
        <f t="shared" si="131"/>
        <v/>
      </c>
      <c r="D8418" s="4"/>
    </row>
    <row r="8419" spans="1:4" x14ac:dyDescent="0.25">
      <c r="A8419" s="3" t="str">
        <f t="shared" si="131"/>
        <v/>
      </c>
      <c r="D8419" s="4"/>
    </row>
    <row r="8420" spans="1:4" x14ac:dyDescent="0.25">
      <c r="A8420" s="3" t="str">
        <f t="shared" si="131"/>
        <v/>
      </c>
      <c r="D8420" s="4"/>
    </row>
    <row r="8421" spans="1:4" x14ac:dyDescent="0.25">
      <c r="A8421" s="3" t="str">
        <f t="shared" si="131"/>
        <v/>
      </c>
      <c r="D8421" s="4"/>
    </row>
    <row r="8422" spans="1:4" x14ac:dyDescent="0.25">
      <c r="A8422" s="3" t="str">
        <f t="shared" si="131"/>
        <v/>
      </c>
      <c r="D8422" s="4"/>
    </row>
    <row r="8423" spans="1:4" x14ac:dyDescent="0.25">
      <c r="A8423" s="3" t="str">
        <f t="shared" si="131"/>
        <v/>
      </c>
      <c r="D8423" s="4"/>
    </row>
    <row r="8424" spans="1:4" x14ac:dyDescent="0.25">
      <c r="A8424" s="3" t="str">
        <f t="shared" si="131"/>
        <v/>
      </c>
      <c r="D8424" s="4"/>
    </row>
    <row r="8425" spans="1:4" x14ac:dyDescent="0.25">
      <c r="A8425" s="3" t="str">
        <f t="shared" si="131"/>
        <v/>
      </c>
      <c r="D8425" s="4"/>
    </row>
    <row r="8426" spans="1:4" x14ac:dyDescent="0.25">
      <c r="A8426" s="3" t="str">
        <f t="shared" si="131"/>
        <v/>
      </c>
      <c r="D8426" s="4"/>
    </row>
    <row r="8427" spans="1:4" x14ac:dyDescent="0.25">
      <c r="A8427" s="3" t="str">
        <f t="shared" si="131"/>
        <v/>
      </c>
      <c r="D8427" s="4"/>
    </row>
    <row r="8428" spans="1:4" x14ac:dyDescent="0.25">
      <c r="A8428" s="3" t="str">
        <f t="shared" si="131"/>
        <v/>
      </c>
      <c r="D8428" s="4"/>
    </row>
    <row r="8429" spans="1:4" x14ac:dyDescent="0.25">
      <c r="A8429" s="3" t="str">
        <f t="shared" si="131"/>
        <v/>
      </c>
      <c r="D8429" s="4"/>
    </row>
    <row r="8430" spans="1:4" x14ac:dyDescent="0.25">
      <c r="A8430" s="3" t="str">
        <f t="shared" si="131"/>
        <v/>
      </c>
      <c r="D8430" s="4"/>
    </row>
    <row r="8431" spans="1:4" x14ac:dyDescent="0.25">
      <c r="A8431" s="3" t="str">
        <f t="shared" si="131"/>
        <v/>
      </c>
      <c r="D8431" s="4"/>
    </row>
    <row r="8432" spans="1:4" x14ac:dyDescent="0.25">
      <c r="A8432" s="3" t="str">
        <f t="shared" si="131"/>
        <v/>
      </c>
      <c r="D8432" s="4"/>
    </row>
    <row r="8433" spans="1:4" x14ac:dyDescent="0.25">
      <c r="A8433" s="3" t="str">
        <f t="shared" si="131"/>
        <v/>
      </c>
      <c r="D8433" s="4"/>
    </row>
    <row r="8434" spans="1:4" x14ac:dyDescent="0.25">
      <c r="A8434" s="3" t="str">
        <f t="shared" si="131"/>
        <v/>
      </c>
      <c r="D8434" s="4"/>
    </row>
    <row r="8435" spans="1:4" x14ac:dyDescent="0.25">
      <c r="A8435" s="3" t="str">
        <f t="shared" si="131"/>
        <v/>
      </c>
      <c r="D8435" s="4"/>
    </row>
    <row r="8436" spans="1:4" x14ac:dyDescent="0.25">
      <c r="A8436" s="3" t="str">
        <f t="shared" si="131"/>
        <v/>
      </c>
      <c r="D8436" s="4"/>
    </row>
    <row r="8437" spans="1:4" x14ac:dyDescent="0.25">
      <c r="A8437" s="3" t="str">
        <f t="shared" si="131"/>
        <v/>
      </c>
      <c r="D8437" s="4"/>
    </row>
    <row r="8438" spans="1:4" x14ac:dyDescent="0.25">
      <c r="A8438" s="3" t="str">
        <f t="shared" si="131"/>
        <v/>
      </c>
      <c r="D8438" s="4"/>
    </row>
    <row r="8439" spans="1:4" x14ac:dyDescent="0.25">
      <c r="A8439" s="3" t="str">
        <f t="shared" si="131"/>
        <v/>
      </c>
      <c r="D8439" s="4"/>
    </row>
    <row r="8440" spans="1:4" x14ac:dyDescent="0.25">
      <c r="A8440" s="3" t="str">
        <f t="shared" si="131"/>
        <v/>
      </c>
      <c r="D8440" s="4"/>
    </row>
    <row r="8441" spans="1:4" x14ac:dyDescent="0.25">
      <c r="A8441" s="3" t="str">
        <f t="shared" si="131"/>
        <v/>
      </c>
      <c r="D8441" s="4"/>
    </row>
    <row r="8442" spans="1:4" x14ac:dyDescent="0.25">
      <c r="A8442" s="3" t="str">
        <f t="shared" si="131"/>
        <v/>
      </c>
      <c r="D8442" s="4"/>
    </row>
    <row r="8443" spans="1:4" x14ac:dyDescent="0.25">
      <c r="A8443" s="3" t="str">
        <f t="shared" si="131"/>
        <v/>
      </c>
      <c r="D8443" s="4"/>
    </row>
    <row r="8444" spans="1:4" x14ac:dyDescent="0.25">
      <c r="A8444" s="3" t="str">
        <f t="shared" si="131"/>
        <v/>
      </c>
      <c r="D8444" s="4"/>
    </row>
    <row r="8445" spans="1:4" x14ac:dyDescent="0.25">
      <c r="A8445" s="3" t="str">
        <f t="shared" si="131"/>
        <v/>
      </c>
      <c r="D8445" s="4"/>
    </row>
    <row r="8446" spans="1:4" x14ac:dyDescent="0.25">
      <c r="A8446" s="3" t="str">
        <f t="shared" si="131"/>
        <v/>
      </c>
      <c r="D8446" s="4"/>
    </row>
    <row r="8447" spans="1:4" x14ac:dyDescent="0.25">
      <c r="A8447" s="3" t="str">
        <f t="shared" si="131"/>
        <v/>
      </c>
      <c r="D8447" s="4"/>
    </row>
    <row r="8448" spans="1:4" x14ac:dyDescent="0.25">
      <c r="A8448" s="3" t="str">
        <f t="shared" si="131"/>
        <v/>
      </c>
      <c r="D8448" s="4"/>
    </row>
    <row r="8449" spans="1:4" x14ac:dyDescent="0.25">
      <c r="A8449" s="3" t="str">
        <f t="shared" si="131"/>
        <v/>
      </c>
      <c r="D8449" s="4"/>
    </row>
    <row r="8450" spans="1:4" x14ac:dyDescent="0.25">
      <c r="A8450" s="3" t="str">
        <f t="shared" si="131"/>
        <v/>
      </c>
      <c r="D8450" s="4"/>
    </row>
    <row r="8451" spans="1:4" x14ac:dyDescent="0.25">
      <c r="A8451" s="3" t="str">
        <f t="shared" ref="A8451:A8514" si="132">B8451&amp;C8451&amp;D8451&amp;E8451</f>
        <v/>
      </c>
      <c r="D8451" s="4"/>
    </row>
    <row r="8452" spans="1:4" x14ac:dyDescent="0.25">
      <c r="A8452" s="3" t="str">
        <f t="shared" si="132"/>
        <v/>
      </c>
      <c r="D8452" s="4"/>
    </row>
    <row r="8453" spans="1:4" x14ac:dyDescent="0.25">
      <c r="A8453" s="3" t="str">
        <f t="shared" si="132"/>
        <v/>
      </c>
      <c r="D8453" s="4"/>
    </row>
    <row r="8454" spans="1:4" x14ac:dyDescent="0.25">
      <c r="A8454" s="3" t="str">
        <f t="shared" si="132"/>
        <v/>
      </c>
      <c r="D8454" s="4"/>
    </row>
    <row r="8455" spans="1:4" x14ac:dyDescent="0.25">
      <c r="A8455" s="3" t="str">
        <f t="shared" si="132"/>
        <v/>
      </c>
      <c r="D8455" s="4"/>
    </row>
    <row r="8456" spans="1:4" x14ac:dyDescent="0.25">
      <c r="A8456" s="3" t="str">
        <f t="shared" si="132"/>
        <v/>
      </c>
      <c r="D8456" s="4"/>
    </row>
    <row r="8457" spans="1:4" x14ac:dyDescent="0.25">
      <c r="A8457" s="3" t="str">
        <f t="shared" si="132"/>
        <v/>
      </c>
      <c r="D8457" s="4"/>
    </row>
    <row r="8458" spans="1:4" x14ac:dyDescent="0.25">
      <c r="A8458" s="3" t="str">
        <f t="shared" si="132"/>
        <v/>
      </c>
      <c r="D8458" s="4"/>
    </row>
    <row r="8459" spans="1:4" x14ac:dyDescent="0.25">
      <c r="A8459" s="3" t="str">
        <f t="shared" si="132"/>
        <v/>
      </c>
      <c r="D8459" s="4"/>
    </row>
    <row r="8460" spans="1:4" x14ac:dyDescent="0.25">
      <c r="A8460" s="3" t="str">
        <f t="shared" si="132"/>
        <v/>
      </c>
      <c r="D8460" s="4"/>
    </row>
    <row r="8461" spans="1:4" x14ac:dyDescent="0.25">
      <c r="A8461" s="3" t="str">
        <f t="shared" si="132"/>
        <v/>
      </c>
      <c r="D8461" s="4"/>
    </row>
    <row r="8462" spans="1:4" x14ac:dyDescent="0.25">
      <c r="A8462" s="3" t="str">
        <f t="shared" si="132"/>
        <v/>
      </c>
      <c r="D8462" s="4"/>
    </row>
    <row r="8463" spans="1:4" x14ac:dyDescent="0.25">
      <c r="A8463" s="3" t="str">
        <f t="shared" si="132"/>
        <v/>
      </c>
      <c r="D8463" s="4"/>
    </row>
    <row r="8464" spans="1:4" x14ac:dyDescent="0.25">
      <c r="A8464" s="3" t="str">
        <f t="shared" si="132"/>
        <v/>
      </c>
      <c r="D8464" s="4"/>
    </row>
    <row r="8465" spans="1:4" x14ac:dyDescent="0.25">
      <c r="A8465" s="3" t="str">
        <f t="shared" si="132"/>
        <v/>
      </c>
      <c r="D8465" s="4"/>
    </row>
    <row r="8466" spans="1:4" x14ac:dyDescent="0.25">
      <c r="A8466" s="3" t="str">
        <f t="shared" si="132"/>
        <v/>
      </c>
      <c r="D8466" s="4"/>
    </row>
    <row r="8467" spans="1:4" x14ac:dyDescent="0.25">
      <c r="A8467" s="3" t="str">
        <f t="shared" si="132"/>
        <v/>
      </c>
      <c r="D8467" s="4"/>
    </row>
    <row r="8468" spans="1:4" x14ac:dyDescent="0.25">
      <c r="A8468" s="3" t="str">
        <f t="shared" si="132"/>
        <v/>
      </c>
      <c r="D8468" s="4"/>
    </row>
    <row r="8469" spans="1:4" x14ac:dyDescent="0.25">
      <c r="A8469" s="3" t="str">
        <f t="shared" si="132"/>
        <v/>
      </c>
      <c r="D8469" s="4"/>
    </row>
    <row r="8470" spans="1:4" x14ac:dyDescent="0.25">
      <c r="A8470" s="3" t="str">
        <f t="shared" si="132"/>
        <v/>
      </c>
      <c r="D8470" s="4"/>
    </row>
    <row r="8471" spans="1:4" x14ac:dyDescent="0.25">
      <c r="A8471" s="3" t="str">
        <f t="shared" si="132"/>
        <v/>
      </c>
      <c r="D8471" s="4"/>
    </row>
    <row r="8472" spans="1:4" x14ac:dyDescent="0.25">
      <c r="A8472" s="3" t="str">
        <f t="shared" si="132"/>
        <v/>
      </c>
      <c r="D8472" s="4"/>
    </row>
    <row r="8473" spans="1:4" x14ac:dyDescent="0.25">
      <c r="A8473" s="3" t="str">
        <f t="shared" si="132"/>
        <v/>
      </c>
      <c r="D8473" s="4"/>
    </row>
    <row r="8474" spans="1:4" x14ac:dyDescent="0.25">
      <c r="A8474" s="3" t="str">
        <f t="shared" si="132"/>
        <v/>
      </c>
      <c r="D8474" s="4"/>
    </row>
    <row r="8475" spans="1:4" x14ac:dyDescent="0.25">
      <c r="A8475" s="3" t="str">
        <f t="shared" si="132"/>
        <v/>
      </c>
      <c r="D8475" s="4"/>
    </row>
    <row r="8476" spans="1:4" x14ac:dyDescent="0.25">
      <c r="A8476" s="3" t="str">
        <f t="shared" si="132"/>
        <v/>
      </c>
      <c r="D8476" s="4"/>
    </row>
    <row r="8477" spans="1:4" x14ac:dyDescent="0.25">
      <c r="A8477" s="3" t="str">
        <f t="shared" si="132"/>
        <v/>
      </c>
      <c r="D8477" s="4"/>
    </row>
    <row r="8478" spans="1:4" x14ac:dyDescent="0.25">
      <c r="A8478" s="3" t="str">
        <f t="shared" si="132"/>
        <v/>
      </c>
      <c r="D8478" s="4"/>
    </row>
    <row r="8479" spans="1:4" x14ac:dyDescent="0.25">
      <c r="A8479" s="3" t="str">
        <f t="shared" si="132"/>
        <v/>
      </c>
      <c r="D8479" s="4"/>
    </row>
    <row r="8480" spans="1:4" x14ac:dyDescent="0.25">
      <c r="A8480" s="3" t="str">
        <f t="shared" si="132"/>
        <v/>
      </c>
      <c r="D8480" s="4"/>
    </row>
    <row r="8481" spans="1:4" x14ac:dyDescent="0.25">
      <c r="A8481" s="3" t="str">
        <f t="shared" si="132"/>
        <v/>
      </c>
      <c r="D8481" s="4"/>
    </row>
    <row r="8482" spans="1:4" x14ac:dyDescent="0.25">
      <c r="A8482" s="3" t="str">
        <f t="shared" si="132"/>
        <v/>
      </c>
      <c r="D8482" s="4"/>
    </row>
    <row r="8483" spans="1:4" x14ac:dyDescent="0.25">
      <c r="A8483" s="3" t="str">
        <f t="shared" si="132"/>
        <v/>
      </c>
      <c r="D8483" s="4"/>
    </row>
    <row r="8484" spans="1:4" x14ac:dyDescent="0.25">
      <c r="A8484" s="3" t="str">
        <f t="shared" si="132"/>
        <v/>
      </c>
      <c r="D8484" s="4"/>
    </row>
    <row r="8485" spans="1:4" x14ac:dyDescent="0.25">
      <c r="A8485" s="3" t="str">
        <f t="shared" si="132"/>
        <v/>
      </c>
      <c r="D8485" s="4"/>
    </row>
    <row r="8486" spans="1:4" x14ac:dyDescent="0.25">
      <c r="A8486" s="3" t="str">
        <f t="shared" si="132"/>
        <v/>
      </c>
      <c r="D8486" s="4"/>
    </row>
    <row r="8487" spans="1:4" x14ac:dyDescent="0.25">
      <c r="A8487" s="3" t="str">
        <f t="shared" si="132"/>
        <v/>
      </c>
      <c r="D8487" s="4"/>
    </row>
    <row r="8488" spans="1:4" x14ac:dyDescent="0.25">
      <c r="A8488" s="3" t="str">
        <f t="shared" si="132"/>
        <v/>
      </c>
      <c r="D8488" s="4"/>
    </row>
    <row r="8489" spans="1:4" x14ac:dyDescent="0.25">
      <c r="A8489" s="3" t="str">
        <f t="shared" si="132"/>
        <v/>
      </c>
      <c r="D8489" s="4"/>
    </row>
    <row r="8490" spans="1:4" x14ac:dyDescent="0.25">
      <c r="A8490" s="3" t="str">
        <f t="shared" si="132"/>
        <v/>
      </c>
      <c r="D8490" s="4"/>
    </row>
    <row r="8491" spans="1:4" x14ac:dyDescent="0.25">
      <c r="A8491" s="3" t="str">
        <f t="shared" si="132"/>
        <v/>
      </c>
      <c r="D8491" s="4"/>
    </row>
    <row r="8492" spans="1:4" x14ac:dyDescent="0.25">
      <c r="A8492" s="3" t="str">
        <f t="shared" si="132"/>
        <v/>
      </c>
      <c r="D8492" s="4"/>
    </row>
    <row r="8493" spans="1:4" x14ac:dyDescent="0.25">
      <c r="A8493" s="3" t="str">
        <f t="shared" si="132"/>
        <v/>
      </c>
      <c r="D8493" s="4"/>
    </row>
    <row r="8494" spans="1:4" x14ac:dyDescent="0.25">
      <c r="A8494" s="3" t="str">
        <f t="shared" si="132"/>
        <v/>
      </c>
      <c r="D8494" s="4"/>
    </row>
    <row r="8495" spans="1:4" x14ac:dyDescent="0.25">
      <c r="A8495" s="3" t="str">
        <f t="shared" si="132"/>
        <v/>
      </c>
      <c r="D8495" s="4"/>
    </row>
    <row r="8496" spans="1:4" x14ac:dyDescent="0.25">
      <c r="A8496" s="3" t="str">
        <f t="shared" si="132"/>
        <v/>
      </c>
      <c r="D8496" s="4"/>
    </row>
    <row r="8497" spans="1:4" x14ac:dyDescent="0.25">
      <c r="A8497" s="3" t="str">
        <f t="shared" si="132"/>
        <v/>
      </c>
      <c r="D8497" s="4"/>
    </row>
    <row r="8498" spans="1:4" x14ac:dyDescent="0.25">
      <c r="A8498" s="3" t="str">
        <f t="shared" si="132"/>
        <v/>
      </c>
      <c r="D8498" s="4"/>
    </row>
    <row r="8499" spans="1:4" x14ac:dyDescent="0.25">
      <c r="A8499" s="3" t="str">
        <f t="shared" si="132"/>
        <v/>
      </c>
      <c r="D8499" s="4"/>
    </row>
    <row r="8500" spans="1:4" x14ac:dyDescent="0.25">
      <c r="A8500" s="3" t="str">
        <f t="shared" si="132"/>
        <v/>
      </c>
      <c r="D8500" s="4"/>
    </row>
    <row r="8501" spans="1:4" x14ac:dyDescent="0.25">
      <c r="A8501" s="3" t="str">
        <f t="shared" si="132"/>
        <v/>
      </c>
      <c r="D8501" s="4"/>
    </row>
    <row r="8502" spans="1:4" x14ac:dyDescent="0.25">
      <c r="A8502" s="3" t="str">
        <f t="shared" si="132"/>
        <v/>
      </c>
      <c r="D8502" s="4"/>
    </row>
    <row r="8503" spans="1:4" x14ac:dyDescent="0.25">
      <c r="A8503" s="3" t="str">
        <f t="shared" si="132"/>
        <v/>
      </c>
      <c r="D8503" s="4"/>
    </row>
    <row r="8504" spans="1:4" x14ac:dyDescent="0.25">
      <c r="A8504" s="3" t="str">
        <f t="shared" si="132"/>
        <v/>
      </c>
      <c r="D8504" s="4"/>
    </row>
    <row r="8505" spans="1:4" x14ac:dyDescent="0.25">
      <c r="A8505" s="3" t="str">
        <f t="shared" si="132"/>
        <v/>
      </c>
      <c r="D8505" s="4"/>
    </row>
    <row r="8506" spans="1:4" x14ac:dyDescent="0.25">
      <c r="A8506" s="3" t="str">
        <f t="shared" si="132"/>
        <v/>
      </c>
      <c r="D8506" s="4"/>
    </row>
    <row r="8507" spans="1:4" x14ac:dyDescent="0.25">
      <c r="A8507" s="3" t="str">
        <f t="shared" si="132"/>
        <v/>
      </c>
      <c r="D8507" s="4"/>
    </row>
    <row r="8508" spans="1:4" x14ac:dyDescent="0.25">
      <c r="A8508" s="3" t="str">
        <f t="shared" si="132"/>
        <v/>
      </c>
      <c r="D8508" s="4"/>
    </row>
    <row r="8509" spans="1:4" x14ac:dyDescent="0.25">
      <c r="A8509" s="3" t="str">
        <f t="shared" si="132"/>
        <v/>
      </c>
      <c r="D8509" s="4"/>
    </row>
    <row r="8510" spans="1:4" x14ac:dyDescent="0.25">
      <c r="A8510" s="3" t="str">
        <f t="shared" si="132"/>
        <v/>
      </c>
      <c r="D8510" s="4"/>
    </row>
    <row r="8511" spans="1:4" x14ac:dyDescent="0.25">
      <c r="A8511" s="3" t="str">
        <f t="shared" si="132"/>
        <v/>
      </c>
      <c r="D8511" s="4"/>
    </row>
    <row r="8512" spans="1:4" x14ac:dyDescent="0.25">
      <c r="A8512" s="3" t="str">
        <f t="shared" si="132"/>
        <v/>
      </c>
      <c r="D8512" s="4"/>
    </row>
    <row r="8513" spans="1:4" x14ac:dyDescent="0.25">
      <c r="A8513" s="3" t="str">
        <f t="shared" si="132"/>
        <v/>
      </c>
      <c r="D8513" s="4"/>
    </row>
    <row r="8514" spans="1:4" x14ac:dyDescent="0.25">
      <c r="A8514" s="3" t="str">
        <f t="shared" si="132"/>
        <v/>
      </c>
      <c r="D8514" s="4"/>
    </row>
    <row r="8515" spans="1:4" x14ac:dyDescent="0.25">
      <c r="A8515" s="3" t="str">
        <f t="shared" ref="A8515:A8578" si="133">B8515&amp;C8515&amp;D8515&amp;E8515</f>
        <v/>
      </c>
      <c r="D8515" s="4"/>
    </row>
    <row r="8516" spans="1:4" x14ac:dyDescent="0.25">
      <c r="A8516" s="3" t="str">
        <f t="shared" si="133"/>
        <v/>
      </c>
      <c r="D8516" s="4"/>
    </row>
    <row r="8517" spans="1:4" x14ac:dyDescent="0.25">
      <c r="A8517" s="3" t="str">
        <f t="shared" si="133"/>
        <v/>
      </c>
      <c r="D8517" s="4"/>
    </row>
    <row r="8518" spans="1:4" x14ac:dyDescent="0.25">
      <c r="A8518" s="3" t="str">
        <f t="shared" si="133"/>
        <v/>
      </c>
      <c r="D8518" s="4"/>
    </row>
    <row r="8519" spans="1:4" x14ac:dyDescent="0.25">
      <c r="A8519" s="3" t="str">
        <f t="shared" si="133"/>
        <v/>
      </c>
      <c r="D8519" s="4"/>
    </row>
    <row r="8520" spans="1:4" x14ac:dyDescent="0.25">
      <c r="A8520" s="3" t="str">
        <f t="shared" si="133"/>
        <v/>
      </c>
      <c r="D8520" s="4"/>
    </row>
    <row r="8521" spans="1:4" x14ac:dyDescent="0.25">
      <c r="A8521" s="3" t="str">
        <f t="shared" si="133"/>
        <v/>
      </c>
      <c r="D8521" s="4"/>
    </row>
    <row r="8522" spans="1:4" x14ac:dyDescent="0.25">
      <c r="A8522" s="3" t="str">
        <f t="shared" si="133"/>
        <v/>
      </c>
      <c r="D8522" s="4"/>
    </row>
    <row r="8523" spans="1:4" x14ac:dyDescent="0.25">
      <c r="A8523" s="3" t="str">
        <f t="shared" si="133"/>
        <v/>
      </c>
      <c r="D8523" s="4"/>
    </row>
    <row r="8524" spans="1:4" x14ac:dyDescent="0.25">
      <c r="A8524" s="3" t="str">
        <f t="shared" si="133"/>
        <v/>
      </c>
      <c r="D8524" s="4"/>
    </row>
    <row r="8525" spans="1:4" x14ac:dyDescent="0.25">
      <c r="A8525" s="3" t="str">
        <f t="shared" si="133"/>
        <v/>
      </c>
      <c r="D8525" s="4"/>
    </row>
    <row r="8526" spans="1:4" x14ac:dyDescent="0.25">
      <c r="A8526" s="3" t="str">
        <f t="shared" si="133"/>
        <v/>
      </c>
      <c r="D8526" s="4"/>
    </row>
    <row r="8527" spans="1:4" x14ac:dyDescent="0.25">
      <c r="A8527" s="3" t="str">
        <f t="shared" si="133"/>
        <v/>
      </c>
      <c r="D8527" s="4"/>
    </row>
    <row r="8528" spans="1:4" x14ac:dyDescent="0.25">
      <c r="A8528" s="3" t="str">
        <f t="shared" si="133"/>
        <v/>
      </c>
      <c r="D8528" s="4"/>
    </row>
    <row r="8529" spans="1:4" x14ac:dyDescent="0.25">
      <c r="A8529" s="3" t="str">
        <f t="shared" si="133"/>
        <v/>
      </c>
      <c r="D8529" s="4"/>
    </row>
    <row r="8530" spans="1:4" x14ac:dyDescent="0.25">
      <c r="A8530" s="3" t="str">
        <f t="shared" si="133"/>
        <v/>
      </c>
      <c r="D8530" s="4"/>
    </row>
    <row r="8531" spans="1:4" x14ac:dyDescent="0.25">
      <c r="A8531" s="3" t="str">
        <f t="shared" si="133"/>
        <v/>
      </c>
      <c r="D8531" s="4"/>
    </row>
    <row r="8532" spans="1:4" x14ac:dyDescent="0.25">
      <c r="A8532" s="3" t="str">
        <f t="shared" si="133"/>
        <v/>
      </c>
      <c r="D8532" s="4"/>
    </row>
    <row r="8533" spans="1:4" x14ac:dyDescent="0.25">
      <c r="A8533" s="3" t="str">
        <f t="shared" si="133"/>
        <v/>
      </c>
      <c r="D8533" s="4"/>
    </row>
    <row r="8534" spans="1:4" x14ac:dyDescent="0.25">
      <c r="A8534" s="3" t="str">
        <f t="shared" si="133"/>
        <v/>
      </c>
      <c r="D8534" s="4"/>
    </row>
    <row r="8535" spans="1:4" x14ac:dyDescent="0.25">
      <c r="A8535" s="3" t="str">
        <f t="shared" si="133"/>
        <v/>
      </c>
      <c r="D8535" s="4"/>
    </row>
    <row r="8536" spans="1:4" x14ac:dyDescent="0.25">
      <c r="A8536" s="3" t="str">
        <f t="shared" si="133"/>
        <v/>
      </c>
      <c r="D8536" s="4"/>
    </row>
    <row r="8537" spans="1:4" x14ac:dyDescent="0.25">
      <c r="A8537" s="3" t="str">
        <f t="shared" si="133"/>
        <v/>
      </c>
      <c r="D8537" s="4"/>
    </row>
    <row r="8538" spans="1:4" x14ac:dyDescent="0.25">
      <c r="A8538" s="3" t="str">
        <f t="shared" si="133"/>
        <v/>
      </c>
      <c r="D8538" s="4"/>
    </row>
    <row r="8539" spans="1:4" x14ac:dyDescent="0.25">
      <c r="A8539" s="3" t="str">
        <f t="shared" si="133"/>
        <v/>
      </c>
      <c r="D8539" s="4"/>
    </row>
    <row r="8540" spans="1:4" x14ac:dyDescent="0.25">
      <c r="A8540" s="3" t="str">
        <f t="shared" si="133"/>
        <v/>
      </c>
      <c r="D8540" s="4"/>
    </row>
    <row r="8541" spans="1:4" x14ac:dyDescent="0.25">
      <c r="A8541" s="3" t="str">
        <f t="shared" si="133"/>
        <v/>
      </c>
      <c r="D8541" s="4"/>
    </row>
    <row r="8542" spans="1:4" x14ac:dyDescent="0.25">
      <c r="A8542" s="3" t="str">
        <f t="shared" si="133"/>
        <v/>
      </c>
      <c r="D8542" s="4"/>
    </row>
    <row r="8543" spans="1:4" x14ac:dyDescent="0.25">
      <c r="A8543" s="3" t="str">
        <f t="shared" si="133"/>
        <v/>
      </c>
      <c r="D8543" s="4"/>
    </row>
    <row r="8544" spans="1:4" x14ac:dyDescent="0.25">
      <c r="A8544" s="3" t="str">
        <f t="shared" si="133"/>
        <v/>
      </c>
      <c r="D8544" s="4"/>
    </row>
    <row r="8545" spans="1:4" x14ac:dyDescent="0.25">
      <c r="A8545" s="3" t="str">
        <f t="shared" si="133"/>
        <v/>
      </c>
      <c r="D8545" s="4"/>
    </row>
    <row r="8546" spans="1:4" x14ac:dyDescent="0.25">
      <c r="A8546" s="3" t="str">
        <f t="shared" si="133"/>
        <v/>
      </c>
      <c r="D8546" s="4"/>
    </row>
    <row r="8547" spans="1:4" x14ac:dyDescent="0.25">
      <c r="A8547" s="3" t="str">
        <f t="shared" si="133"/>
        <v/>
      </c>
      <c r="D8547" s="4"/>
    </row>
    <row r="8548" spans="1:4" x14ac:dyDescent="0.25">
      <c r="A8548" s="3" t="str">
        <f t="shared" si="133"/>
        <v/>
      </c>
      <c r="D8548" s="4"/>
    </row>
    <row r="8549" spans="1:4" x14ac:dyDescent="0.25">
      <c r="A8549" s="3" t="str">
        <f t="shared" si="133"/>
        <v/>
      </c>
      <c r="D8549" s="4"/>
    </row>
    <row r="8550" spans="1:4" x14ac:dyDescent="0.25">
      <c r="A8550" s="3" t="str">
        <f t="shared" si="133"/>
        <v/>
      </c>
      <c r="D8550" s="4"/>
    </row>
    <row r="8551" spans="1:4" x14ac:dyDescent="0.25">
      <c r="A8551" s="3" t="str">
        <f t="shared" si="133"/>
        <v/>
      </c>
      <c r="D8551" s="4"/>
    </row>
    <row r="8552" spans="1:4" x14ac:dyDescent="0.25">
      <c r="A8552" s="3" t="str">
        <f t="shared" si="133"/>
        <v/>
      </c>
      <c r="D8552" s="4"/>
    </row>
    <row r="8553" spans="1:4" x14ac:dyDescent="0.25">
      <c r="A8553" s="3" t="str">
        <f t="shared" si="133"/>
        <v/>
      </c>
      <c r="D8553" s="4"/>
    </row>
    <row r="8554" spans="1:4" x14ac:dyDescent="0.25">
      <c r="A8554" s="3" t="str">
        <f t="shared" si="133"/>
        <v/>
      </c>
      <c r="D8554" s="4"/>
    </row>
    <row r="8555" spans="1:4" x14ac:dyDescent="0.25">
      <c r="A8555" s="3" t="str">
        <f t="shared" si="133"/>
        <v/>
      </c>
      <c r="D8555" s="4"/>
    </row>
    <row r="8556" spans="1:4" x14ac:dyDescent="0.25">
      <c r="A8556" s="3" t="str">
        <f t="shared" si="133"/>
        <v/>
      </c>
      <c r="D8556" s="4"/>
    </row>
    <row r="8557" spans="1:4" x14ac:dyDescent="0.25">
      <c r="A8557" s="3" t="str">
        <f t="shared" si="133"/>
        <v/>
      </c>
      <c r="D8557" s="4"/>
    </row>
    <row r="8558" spans="1:4" x14ac:dyDescent="0.25">
      <c r="A8558" s="3" t="str">
        <f t="shared" si="133"/>
        <v/>
      </c>
      <c r="D8558" s="4"/>
    </row>
    <row r="8559" spans="1:4" x14ac:dyDescent="0.25">
      <c r="A8559" s="3" t="str">
        <f t="shared" si="133"/>
        <v/>
      </c>
      <c r="D8559" s="4"/>
    </row>
    <row r="8560" spans="1:4" x14ac:dyDescent="0.25">
      <c r="A8560" s="3" t="str">
        <f t="shared" si="133"/>
        <v/>
      </c>
      <c r="D8560" s="4"/>
    </row>
    <row r="8561" spans="1:4" x14ac:dyDescent="0.25">
      <c r="A8561" s="3" t="str">
        <f t="shared" si="133"/>
        <v/>
      </c>
      <c r="D8561" s="4"/>
    </row>
    <row r="8562" spans="1:4" x14ac:dyDescent="0.25">
      <c r="A8562" s="3" t="str">
        <f t="shared" si="133"/>
        <v/>
      </c>
      <c r="D8562" s="4"/>
    </row>
    <row r="8563" spans="1:4" x14ac:dyDescent="0.25">
      <c r="A8563" s="3" t="str">
        <f t="shared" si="133"/>
        <v/>
      </c>
      <c r="D8563" s="4"/>
    </row>
    <row r="8564" spans="1:4" x14ac:dyDescent="0.25">
      <c r="A8564" s="3" t="str">
        <f t="shared" si="133"/>
        <v/>
      </c>
      <c r="D8564" s="4"/>
    </row>
    <row r="8565" spans="1:4" x14ac:dyDescent="0.25">
      <c r="A8565" s="3" t="str">
        <f t="shared" si="133"/>
        <v/>
      </c>
      <c r="D8565" s="4"/>
    </row>
    <row r="8566" spans="1:4" x14ac:dyDescent="0.25">
      <c r="A8566" s="3" t="str">
        <f t="shared" si="133"/>
        <v/>
      </c>
      <c r="D8566" s="4"/>
    </row>
    <row r="8567" spans="1:4" x14ac:dyDescent="0.25">
      <c r="A8567" s="3" t="str">
        <f t="shared" si="133"/>
        <v/>
      </c>
      <c r="D8567" s="4"/>
    </row>
    <row r="8568" spans="1:4" x14ac:dyDescent="0.25">
      <c r="A8568" s="3" t="str">
        <f t="shared" si="133"/>
        <v/>
      </c>
      <c r="D8568" s="4"/>
    </row>
    <row r="8569" spans="1:4" x14ac:dyDescent="0.25">
      <c r="A8569" s="3" t="str">
        <f t="shared" si="133"/>
        <v/>
      </c>
      <c r="D8569" s="4"/>
    </row>
    <row r="8570" spans="1:4" x14ac:dyDescent="0.25">
      <c r="A8570" s="3" t="str">
        <f t="shared" si="133"/>
        <v/>
      </c>
      <c r="D8570" s="4"/>
    </row>
    <row r="8571" spans="1:4" x14ac:dyDescent="0.25">
      <c r="A8571" s="3" t="str">
        <f t="shared" si="133"/>
        <v/>
      </c>
      <c r="D8571" s="4"/>
    </row>
    <row r="8572" spans="1:4" x14ac:dyDescent="0.25">
      <c r="A8572" s="3" t="str">
        <f t="shared" si="133"/>
        <v/>
      </c>
      <c r="D8572" s="4"/>
    </row>
    <row r="8573" spans="1:4" x14ac:dyDescent="0.25">
      <c r="A8573" s="3" t="str">
        <f t="shared" si="133"/>
        <v/>
      </c>
      <c r="D8573" s="4"/>
    </row>
    <row r="8574" spans="1:4" x14ac:dyDescent="0.25">
      <c r="A8574" s="3" t="str">
        <f t="shared" si="133"/>
        <v/>
      </c>
      <c r="D8574" s="4"/>
    </row>
    <row r="8575" spans="1:4" x14ac:dyDescent="0.25">
      <c r="A8575" s="3" t="str">
        <f t="shared" si="133"/>
        <v/>
      </c>
      <c r="D8575" s="4"/>
    </row>
    <row r="8576" spans="1:4" x14ac:dyDescent="0.25">
      <c r="A8576" s="3" t="str">
        <f t="shared" si="133"/>
        <v/>
      </c>
      <c r="D8576" s="4"/>
    </row>
    <row r="8577" spans="1:4" x14ac:dyDescent="0.25">
      <c r="A8577" s="3" t="str">
        <f t="shared" si="133"/>
        <v/>
      </c>
      <c r="D8577" s="4"/>
    </row>
    <row r="8578" spans="1:4" x14ac:dyDescent="0.25">
      <c r="A8578" s="3" t="str">
        <f t="shared" si="133"/>
        <v/>
      </c>
      <c r="D8578" s="4"/>
    </row>
    <row r="8579" spans="1:4" x14ac:dyDescent="0.25">
      <c r="A8579" s="3" t="str">
        <f t="shared" ref="A8579:A8642" si="134">B8579&amp;C8579&amp;D8579&amp;E8579</f>
        <v/>
      </c>
      <c r="D8579" s="4"/>
    </row>
    <row r="8580" spans="1:4" x14ac:dyDescent="0.25">
      <c r="A8580" s="3" t="str">
        <f t="shared" si="134"/>
        <v/>
      </c>
      <c r="D8580" s="4"/>
    </row>
    <row r="8581" spans="1:4" x14ac:dyDescent="0.25">
      <c r="A8581" s="3" t="str">
        <f t="shared" si="134"/>
        <v/>
      </c>
      <c r="D8581" s="4"/>
    </row>
    <row r="8582" spans="1:4" x14ac:dyDescent="0.25">
      <c r="A8582" s="3" t="str">
        <f t="shared" si="134"/>
        <v/>
      </c>
      <c r="D8582" s="4"/>
    </row>
    <row r="8583" spans="1:4" x14ac:dyDescent="0.25">
      <c r="A8583" s="3" t="str">
        <f t="shared" si="134"/>
        <v/>
      </c>
      <c r="D8583" s="4"/>
    </row>
    <row r="8584" spans="1:4" x14ac:dyDescent="0.25">
      <c r="A8584" s="3" t="str">
        <f t="shared" si="134"/>
        <v/>
      </c>
      <c r="D8584" s="4"/>
    </row>
    <row r="8585" spans="1:4" x14ac:dyDescent="0.25">
      <c r="A8585" s="3" t="str">
        <f t="shared" si="134"/>
        <v/>
      </c>
      <c r="D8585" s="4"/>
    </row>
    <row r="8586" spans="1:4" x14ac:dyDescent="0.25">
      <c r="A8586" s="3" t="str">
        <f t="shared" si="134"/>
        <v/>
      </c>
      <c r="D8586" s="4"/>
    </row>
    <row r="8587" spans="1:4" x14ac:dyDescent="0.25">
      <c r="A8587" s="3" t="str">
        <f t="shared" si="134"/>
        <v/>
      </c>
      <c r="D8587" s="4"/>
    </row>
    <row r="8588" spans="1:4" x14ac:dyDescent="0.25">
      <c r="A8588" s="3" t="str">
        <f t="shared" si="134"/>
        <v/>
      </c>
      <c r="D8588" s="4"/>
    </row>
    <row r="8589" spans="1:4" x14ac:dyDescent="0.25">
      <c r="A8589" s="3" t="str">
        <f t="shared" si="134"/>
        <v/>
      </c>
      <c r="D8589" s="4"/>
    </row>
    <row r="8590" spans="1:4" x14ac:dyDescent="0.25">
      <c r="A8590" s="3" t="str">
        <f t="shared" si="134"/>
        <v/>
      </c>
      <c r="D8590" s="4"/>
    </row>
    <row r="8591" spans="1:4" x14ac:dyDescent="0.25">
      <c r="A8591" s="3" t="str">
        <f t="shared" si="134"/>
        <v/>
      </c>
      <c r="D8591" s="4"/>
    </row>
    <row r="8592" spans="1:4" x14ac:dyDescent="0.25">
      <c r="A8592" s="3" t="str">
        <f t="shared" si="134"/>
        <v/>
      </c>
      <c r="D8592" s="4"/>
    </row>
    <row r="8593" spans="1:4" x14ac:dyDescent="0.25">
      <c r="A8593" s="3" t="str">
        <f t="shared" si="134"/>
        <v/>
      </c>
      <c r="D8593" s="4"/>
    </row>
    <row r="8594" spans="1:4" x14ac:dyDescent="0.25">
      <c r="A8594" s="3" t="str">
        <f t="shared" si="134"/>
        <v/>
      </c>
      <c r="D8594" s="4"/>
    </row>
    <row r="8595" spans="1:4" x14ac:dyDescent="0.25">
      <c r="A8595" s="3" t="str">
        <f t="shared" si="134"/>
        <v/>
      </c>
      <c r="D8595" s="4"/>
    </row>
    <row r="8596" spans="1:4" x14ac:dyDescent="0.25">
      <c r="A8596" s="3" t="str">
        <f t="shared" si="134"/>
        <v/>
      </c>
      <c r="D8596" s="4"/>
    </row>
    <row r="8597" spans="1:4" x14ac:dyDescent="0.25">
      <c r="A8597" s="3" t="str">
        <f t="shared" si="134"/>
        <v/>
      </c>
      <c r="D8597" s="4"/>
    </row>
    <row r="8598" spans="1:4" x14ac:dyDescent="0.25">
      <c r="A8598" s="3" t="str">
        <f t="shared" si="134"/>
        <v/>
      </c>
      <c r="D8598" s="4"/>
    </row>
    <row r="8599" spans="1:4" x14ac:dyDescent="0.25">
      <c r="A8599" s="3" t="str">
        <f t="shared" si="134"/>
        <v/>
      </c>
      <c r="D8599" s="4"/>
    </row>
    <row r="8600" spans="1:4" x14ac:dyDescent="0.25">
      <c r="A8600" s="3" t="str">
        <f t="shared" si="134"/>
        <v/>
      </c>
      <c r="D8600" s="4"/>
    </row>
    <row r="8601" spans="1:4" x14ac:dyDescent="0.25">
      <c r="A8601" s="3" t="str">
        <f t="shared" si="134"/>
        <v/>
      </c>
      <c r="D8601" s="4"/>
    </row>
    <row r="8602" spans="1:4" x14ac:dyDescent="0.25">
      <c r="A8602" s="3" t="str">
        <f t="shared" si="134"/>
        <v/>
      </c>
      <c r="D8602" s="4"/>
    </row>
    <row r="8603" spans="1:4" x14ac:dyDescent="0.25">
      <c r="A8603" s="3" t="str">
        <f t="shared" si="134"/>
        <v/>
      </c>
      <c r="D8603" s="4"/>
    </row>
    <row r="8604" spans="1:4" x14ac:dyDescent="0.25">
      <c r="A8604" s="3" t="str">
        <f t="shared" si="134"/>
        <v/>
      </c>
      <c r="D8604" s="4"/>
    </row>
    <row r="8605" spans="1:4" x14ac:dyDescent="0.25">
      <c r="A8605" s="3" t="str">
        <f t="shared" si="134"/>
        <v/>
      </c>
      <c r="D8605" s="4"/>
    </row>
    <row r="8606" spans="1:4" x14ac:dyDescent="0.25">
      <c r="A8606" s="3" t="str">
        <f t="shared" si="134"/>
        <v/>
      </c>
      <c r="D8606" s="4"/>
    </row>
    <row r="8607" spans="1:4" x14ac:dyDescent="0.25">
      <c r="A8607" s="3" t="str">
        <f t="shared" si="134"/>
        <v/>
      </c>
      <c r="D8607" s="4"/>
    </row>
    <row r="8608" spans="1:4" x14ac:dyDescent="0.25">
      <c r="A8608" s="3" t="str">
        <f t="shared" si="134"/>
        <v/>
      </c>
      <c r="D8608" s="4"/>
    </row>
    <row r="8609" spans="1:4" x14ac:dyDescent="0.25">
      <c r="A8609" s="3" t="str">
        <f t="shared" si="134"/>
        <v/>
      </c>
      <c r="D8609" s="4"/>
    </row>
    <row r="8610" spans="1:4" x14ac:dyDescent="0.25">
      <c r="A8610" s="3" t="str">
        <f t="shared" si="134"/>
        <v/>
      </c>
      <c r="D8610" s="4"/>
    </row>
    <row r="8611" spans="1:4" x14ac:dyDescent="0.25">
      <c r="A8611" s="3" t="str">
        <f t="shared" si="134"/>
        <v/>
      </c>
      <c r="D8611" s="4"/>
    </row>
    <row r="8612" spans="1:4" x14ac:dyDescent="0.25">
      <c r="A8612" s="3" t="str">
        <f t="shared" si="134"/>
        <v/>
      </c>
      <c r="D8612" s="4"/>
    </row>
    <row r="8613" spans="1:4" x14ac:dyDescent="0.25">
      <c r="A8613" s="3" t="str">
        <f t="shared" si="134"/>
        <v/>
      </c>
      <c r="D8613" s="4"/>
    </row>
    <row r="8614" spans="1:4" x14ac:dyDescent="0.25">
      <c r="A8614" s="3" t="str">
        <f t="shared" si="134"/>
        <v/>
      </c>
      <c r="D8614" s="4"/>
    </row>
    <row r="8615" spans="1:4" x14ac:dyDescent="0.25">
      <c r="A8615" s="3" t="str">
        <f t="shared" si="134"/>
        <v/>
      </c>
      <c r="D8615" s="4"/>
    </row>
    <row r="8616" spans="1:4" x14ac:dyDescent="0.25">
      <c r="A8616" s="3" t="str">
        <f t="shared" si="134"/>
        <v/>
      </c>
      <c r="D8616" s="4"/>
    </row>
    <row r="8617" spans="1:4" x14ac:dyDescent="0.25">
      <c r="A8617" s="3" t="str">
        <f t="shared" si="134"/>
        <v/>
      </c>
      <c r="D8617" s="4"/>
    </row>
    <row r="8618" spans="1:4" x14ac:dyDescent="0.25">
      <c r="A8618" s="3" t="str">
        <f t="shared" si="134"/>
        <v/>
      </c>
      <c r="D8618" s="4"/>
    </row>
    <row r="8619" spans="1:4" x14ac:dyDescent="0.25">
      <c r="A8619" s="3" t="str">
        <f t="shared" si="134"/>
        <v/>
      </c>
      <c r="D8619" s="4"/>
    </row>
    <row r="8620" spans="1:4" x14ac:dyDescent="0.25">
      <c r="A8620" s="3" t="str">
        <f t="shared" si="134"/>
        <v/>
      </c>
      <c r="D8620" s="4"/>
    </row>
    <row r="8621" spans="1:4" x14ac:dyDescent="0.25">
      <c r="A8621" s="3" t="str">
        <f t="shared" si="134"/>
        <v/>
      </c>
      <c r="D8621" s="4"/>
    </row>
    <row r="8622" spans="1:4" x14ac:dyDescent="0.25">
      <c r="A8622" s="3" t="str">
        <f t="shared" si="134"/>
        <v/>
      </c>
      <c r="D8622" s="4"/>
    </row>
    <row r="8623" spans="1:4" x14ac:dyDescent="0.25">
      <c r="A8623" s="3" t="str">
        <f t="shared" si="134"/>
        <v/>
      </c>
      <c r="D8623" s="4"/>
    </row>
    <row r="8624" spans="1:4" x14ac:dyDescent="0.25">
      <c r="A8624" s="3" t="str">
        <f t="shared" si="134"/>
        <v/>
      </c>
      <c r="D8624" s="4"/>
    </row>
    <row r="8625" spans="1:4" x14ac:dyDescent="0.25">
      <c r="A8625" s="3" t="str">
        <f t="shared" si="134"/>
        <v/>
      </c>
      <c r="D8625" s="4"/>
    </row>
    <row r="8626" spans="1:4" x14ac:dyDescent="0.25">
      <c r="A8626" s="3" t="str">
        <f t="shared" si="134"/>
        <v/>
      </c>
      <c r="D8626" s="4"/>
    </row>
    <row r="8627" spans="1:4" x14ac:dyDescent="0.25">
      <c r="A8627" s="3" t="str">
        <f t="shared" si="134"/>
        <v/>
      </c>
      <c r="D8627" s="4"/>
    </row>
    <row r="8628" spans="1:4" x14ac:dyDescent="0.25">
      <c r="A8628" s="3" t="str">
        <f t="shared" si="134"/>
        <v/>
      </c>
      <c r="D8628" s="4"/>
    </row>
    <row r="8629" spans="1:4" x14ac:dyDescent="0.25">
      <c r="A8629" s="3" t="str">
        <f t="shared" si="134"/>
        <v/>
      </c>
      <c r="D8629" s="4"/>
    </row>
    <row r="8630" spans="1:4" x14ac:dyDescent="0.25">
      <c r="A8630" s="3" t="str">
        <f t="shared" si="134"/>
        <v/>
      </c>
      <c r="D8630" s="4"/>
    </row>
    <row r="8631" spans="1:4" x14ac:dyDescent="0.25">
      <c r="A8631" s="3" t="str">
        <f t="shared" si="134"/>
        <v/>
      </c>
      <c r="D8631" s="4"/>
    </row>
    <row r="8632" spans="1:4" x14ac:dyDescent="0.25">
      <c r="A8632" s="3" t="str">
        <f t="shared" si="134"/>
        <v/>
      </c>
      <c r="D8632" s="4"/>
    </row>
    <row r="8633" spans="1:4" x14ac:dyDescent="0.25">
      <c r="A8633" s="3" t="str">
        <f t="shared" si="134"/>
        <v/>
      </c>
      <c r="D8633" s="4"/>
    </row>
    <row r="8634" spans="1:4" x14ac:dyDescent="0.25">
      <c r="A8634" s="3" t="str">
        <f t="shared" si="134"/>
        <v/>
      </c>
      <c r="D8634" s="4"/>
    </row>
    <row r="8635" spans="1:4" x14ac:dyDescent="0.25">
      <c r="A8635" s="3" t="str">
        <f t="shared" si="134"/>
        <v/>
      </c>
      <c r="D8635" s="4"/>
    </row>
    <row r="8636" spans="1:4" x14ac:dyDescent="0.25">
      <c r="A8636" s="3" t="str">
        <f t="shared" si="134"/>
        <v/>
      </c>
      <c r="D8636" s="4"/>
    </row>
    <row r="8637" spans="1:4" x14ac:dyDescent="0.25">
      <c r="A8637" s="3" t="str">
        <f t="shared" si="134"/>
        <v/>
      </c>
      <c r="D8637" s="4"/>
    </row>
    <row r="8638" spans="1:4" x14ac:dyDescent="0.25">
      <c r="A8638" s="3" t="str">
        <f t="shared" si="134"/>
        <v/>
      </c>
      <c r="D8638" s="4"/>
    </row>
    <row r="8639" spans="1:4" x14ac:dyDescent="0.25">
      <c r="A8639" s="3" t="str">
        <f t="shared" si="134"/>
        <v/>
      </c>
      <c r="D8639" s="4"/>
    </row>
    <row r="8640" spans="1:4" x14ac:dyDescent="0.25">
      <c r="A8640" s="3" t="str">
        <f t="shared" si="134"/>
        <v/>
      </c>
      <c r="D8640" s="4"/>
    </row>
    <row r="8641" spans="1:4" x14ac:dyDescent="0.25">
      <c r="A8641" s="3" t="str">
        <f t="shared" si="134"/>
        <v/>
      </c>
      <c r="D8641" s="4"/>
    </row>
    <row r="8642" spans="1:4" x14ac:dyDescent="0.25">
      <c r="A8642" s="3" t="str">
        <f t="shared" si="134"/>
        <v/>
      </c>
      <c r="D8642" s="4"/>
    </row>
    <row r="8643" spans="1:4" x14ac:dyDescent="0.25">
      <c r="A8643" s="3" t="str">
        <f t="shared" ref="A8643:A8706" si="135">B8643&amp;C8643&amp;D8643&amp;E8643</f>
        <v/>
      </c>
      <c r="D8643" s="4"/>
    </row>
    <row r="8644" spans="1:4" x14ac:dyDescent="0.25">
      <c r="A8644" s="3" t="str">
        <f t="shared" si="135"/>
        <v/>
      </c>
      <c r="D8644" s="4"/>
    </row>
    <row r="8645" spans="1:4" x14ac:dyDescent="0.25">
      <c r="A8645" s="3" t="str">
        <f t="shared" si="135"/>
        <v/>
      </c>
      <c r="D8645" s="4"/>
    </row>
    <row r="8646" spans="1:4" x14ac:dyDescent="0.25">
      <c r="A8646" s="3" t="str">
        <f t="shared" si="135"/>
        <v/>
      </c>
      <c r="D8646" s="4"/>
    </row>
    <row r="8647" spans="1:4" x14ac:dyDescent="0.25">
      <c r="A8647" s="3" t="str">
        <f t="shared" si="135"/>
        <v/>
      </c>
      <c r="D8647" s="4"/>
    </row>
    <row r="8648" spans="1:4" x14ac:dyDescent="0.25">
      <c r="A8648" s="3" t="str">
        <f t="shared" si="135"/>
        <v/>
      </c>
      <c r="D8648" s="4"/>
    </row>
    <row r="8649" spans="1:4" x14ac:dyDescent="0.25">
      <c r="A8649" s="3" t="str">
        <f t="shared" si="135"/>
        <v/>
      </c>
      <c r="D8649" s="4"/>
    </row>
    <row r="8650" spans="1:4" x14ac:dyDescent="0.25">
      <c r="A8650" s="3" t="str">
        <f t="shared" si="135"/>
        <v/>
      </c>
      <c r="D8650" s="4"/>
    </row>
    <row r="8651" spans="1:4" x14ac:dyDescent="0.25">
      <c r="A8651" s="3" t="str">
        <f t="shared" si="135"/>
        <v/>
      </c>
      <c r="D8651" s="4"/>
    </row>
    <row r="8652" spans="1:4" x14ac:dyDescent="0.25">
      <c r="A8652" s="3" t="str">
        <f t="shared" si="135"/>
        <v/>
      </c>
      <c r="D8652" s="4"/>
    </row>
    <row r="8653" spans="1:4" x14ac:dyDescent="0.25">
      <c r="A8653" s="3" t="str">
        <f t="shared" si="135"/>
        <v/>
      </c>
      <c r="D8653" s="4"/>
    </row>
    <row r="8654" spans="1:4" x14ac:dyDescent="0.25">
      <c r="A8654" s="3" t="str">
        <f t="shared" si="135"/>
        <v/>
      </c>
      <c r="D8654" s="4"/>
    </row>
    <row r="8655" spans="1:4" x14ac:dyDescent="0.25">
      <c r="A8655" s="3" t="str">
        <f t="shared" si="135"/>
        <v/>
      </c>
      <c r="D8655" s="4"/>
    </row>
    <row r="8656" spans="1:4" x14ac:dyDescent="0.25">
      <c r="A8656" s="3" t="str">
        <f t="shared" si="135"/>
        <v/>
      </c>
      <c r="D8656" s="4"/>
    </row>
    <row r="8657" spans="1:4" x14ac:dyDescent="0.25">
      <c r="A8657" s="3" t="str">
        <f t="shared" si="135"/>
        <v/>
      </c>
      <c r="D8657" s="4"/>
    </row>
    <row r="8658" spans="1:4" x14ac:dyDescent="0.25">
      <c r="A8658" s="3" t="str">
        <f t="shared" si="135"/>
        <v/>
      </c>
      <c r="D8658" s="4"/>
    </row>
    <row r="8659" spans="1:4" x14ac:dyDescent="0.25">
      <c r="A8659" s="3" t="str">
        <f t="shared" si="135"/>
        <v/>
      </c>
      <c r="D8659" s="4"/>
    </row>
    <row r="8660" spans="1:4" x14ac:dyDescent="0.25">
      <c r="A8660" s="3" t="str">
        <f t="shared" si="135"/>
        <v/>
      </c>
      <c r="D8660" s="4"/>
    </row>
    <row r="8661" spans="1:4" x14ac:dyDescent="0.25">
      <c r="A8661" s="3" t="str">
        <f t="shared" si="135"/>
        <v/>
      </c>
      <c r="D8661" s="4"/>
    </row>
    <row r="8662" spans="1:4" x14ac:dyDescent="0.25">
      <c r="A8662" s="3" t="str">
        <f t="shared" si="135"/>
        <v/>
      </c>
      <c r="D8662" s="4"/>
    </row>
    <row r="8663" spans="1:4" x14ac:dyDescent="0.25">
      <c r="A8663" s="3" t="str">
        <f t="shared" si="135"/>
        <v/>
      </c>
      <c r="D8663" s="4"/>
    </row>
    <row r="8664" spans="1:4" x14ac:dyDescent="0.25">
      <c r="A8664" s="3" t="str">
        <f t="shared" si="135"/>
        <v/>
      </c>
      <c r="D8664" s="4"/>
    </row>
    <row r="8665" spans="1:4" x14ac:dyDescent="0.25">
      <c r="A8665" s="3" t="str">
        <f t="shared" si="135"/>
        <v/>
      </c>
      <c r="D8665" s="4"/>
    </row>
    <row r="8666" spans="1:4" x14ac:dyDescent="0.25">
      <c r="A8666" s="3" t="str">
        <f t="shared" si="135"/>
        <v/>
      </c>
      <c r="D8666" s="4"/>
    </row>
    <row r="8667" spans="1:4" x14ac:dyDescent="0.25">
      <c r="A8667" s="3" t="str">
        <f t="shared" si="135"/>
        <v/>
      </c>
      <c r="D8667" s="4"/>
    </row>
    <row r="8668" spans="1:4" x14ac:dyDescent="0.25">
      <c r="A8668" s="3" t="str">
        <f t="shared" si="135"/>
        <v/>
      </c>
      <c r="D8668" s="4"/>
    </row>
    <row r="8669" spans="1:4" x14ac:dyDescent="0.25">
      <c r="A8669" s="3" t="str">
        <f t="shared" si="135"/>
        <v/>
      </c>
      <c r="D8669" s="4"/>
    </row>
    <row r="8670" spans="1:4" x14ac:dyDescent="0.25">
      <c r="A8670" s="3" t="str">
        <f t="shared" si="135"/>
        <v/>
      </c>
      <c r="D8670" s="4"/>
    </row>
    <row r="8671" spans="1:4" x14ac:dyDescent="0.25">
      <c r="A8671" s="3" t="str">
        <f t="shared" si="135"/>
        <v/>
      </c>
      <c r="D8671" s="4"/>
    </row>
    <row r="8672" spans="1:4" x14ac:dyDescent="0.25">
      <c r="A8672" s="3" t="str">
        <f t="shared" si="135"/>
        <v/>
      </c>
      <c r="D8672" s="4"/>
    </row>
    <row r="8673" spans="1:4" x14ac:dyDescent="0.25">
      <c r="A8673" s="3" t="str">
        <f t="shared" si="135"/>
        <v/>
      </c>
      <c r="D8673" s="4"/>
    </row>
    <row r="8674" spans="1:4" x14ac:dyDescent="0.25">
      <c r="A8674" s="3" t="str">
        <f t="shared" si="135"/>
        <v/>
      </c>
      <c r="D8674" s="4"/>
    </row>
    <row r="8675" spans="1:4" x14ac:dyDescent="0.25">
      <c r="A8675" s="3" t="str">
        <f t="shared" si="135"/>
        <v/>
      </c>
      <c r="D8675" s="4"/>
    </row>
    <row r="8676" spans="1:4" x14ac:dyDescent="0.25">
      <c r="A8676" s="3" t="str">
        <f t="shared" si="135"/>
        <v/>
      </c>
      <c r="D8676" s="4"/>
    </row>
    <row r="8677" spans="1:4" x14ac:dyDescent="0.25">
      <c r="A8677" s="3" t="str">
        <f t="shared" si="135"/>
        <v/>
      </c>
      <c r="D8677" s="4"/>
    </row>
    <row r="8678" spans="1:4" x14ac:dyDescent="0.25">
      <c r="A8678" s="3" t="str">
        <f t="shared" si="135"/>
        <v/>
      </c>
      <c r="D8678" s="4"/>
    </row>
    <row r="8679" spans="1:4" x14ac:dyDescent="0.25">
      <c r="A8679" s="3" t="str">
        <f t="shared" si="135"/>
        <v/>
      </c>
      <c r="D8679" s="4"/>
    </row>
    <row r="8680" spans="1:4" x14ac:dyDescent="0.25">
      <c r="A8680" s="3" t="str">
        <f t="shared" si="135"/>
        <v/>
      </c>
      <c r="D8680" s="4"/>
    </row>
    <row r="8681" spans="1:4" x14ac:dyDescent="0.25">
      <c r="A8681" s="3" t="str">
        <f t="shared" si="135"/>
        <v/>
      </c>
      <c r="D8681" s="4"/>
    </row>
    <row r="8682" spans="1:4" x14ac:dyDescent="0.25">
      <c r="A8682" s="3" t="str">
        <f t="shared" si="135"/>
        <v/>
      </c>
      <c r="D8682" s="4"/>
    </row>
    <row r="8683" spans="1:4" x14ac:dyDescent="0.25">
      <c r="A8683" s="3" t="str">
        <f t="shared" si="135"/>
        <v/>
      </c>
      <c r="D8683" s="4"/>
    </row>
    <row r="8684" spans="1:4" x14ac:dyDescent="0.25">
      <c r="A8684" s="3" t="str">
        <f t="shared" si="135"/>
        <v/>
      </c>
      <c r="D8684" s="4"/>
    </row>
    <row r="8685" spans="1:4" x14ac:dyDescent="0.25">
      <c r="A8685" s="3" t="str">
        <f t="shared" si="135"/>
        <v/>
      </c>
      <c r="D8685" s="4"/>
    </row>
    <row r="8686" spans="1:4" x14ac:dyDescent="0.25">
      <c r="A8686" s="3" t="str">
        <f t="shared" si="135"/>
        <v/>
      </c>
      <c r="D8686" s="4"/>
    </row>
    <row r="8687" spans="1:4" x14ac:dyDescent="0.25">
      <c r="A8687" s="3" t="str">
        <f t="shared" si="135"/>
        <v/>
      </c>
      <c r="D8687" s="4"/>
    </row>
    <row r="8688" spans="1:4" x14ac:dyDescent="0.25">
      <c r="A8688" s="3" t="str">
        <f t="shared" si="135"/>
        <v/>
      </c>
      <c r="D8688" s="4"/>
    </row>
    <row r="8689" spans="1:4" x14ac:dyDescent="0.25">
      <c r="A8689" s="3" t="str">
        <f t="shared" si="135"/>
        <v/>
      </c>
      <c r="D8689" s="4"/>
    </row>
    <row r="8690" spans="1:4" x14ac:dyDescent="0.25">
      <c r="A8690" s="3" t="str">
        <f t="shared" si="135"/>
        <v/>
      </c>
      <c r="D8690" s="4"/>
    </row>
    <row r="8691" spans="1:4" x14ac:dyDescent="0.25">
      <c r="A8691" s="3" t="str">
        <f t="shared" si="135"/>
        <v/>
      </c>
      <c r="D8691" s="4"/>
    </row>
    <row r="8692" spans="1:4" x14ac:dyDescent="0.25">
      <c r="A8692" s="3" t="str">
        <f t="shared" si="135"/>
        <v/>
      </c>
      <c r="D8692" s="4"/>
    </row>
    <row r="8693" spans="1:4" x14ac:dyDescent="0.25">
      <c r="A8693" s="3" t="str">
        <f t="shared" si="135"/>
        <v/>
      </c>
      <c r="D8693" s="4"/>
    </row>
    <row r="8694" spans="1:4" x14ac:dyDescent="0.25">
      <c r="A8694" s="3" t="str">
        <f t="shared" si="135"/>
        <v/>
      </c>
      <c r="D8694" s="4"/>
    </row>
    <row r="8695" spans="1:4" x14ac:dyDescent="0.25">
      <c r="A8695" s="3" t="str">
        <f t="shared" si="135"/>
        <v/>
      </c>
      <c r="D8695" s="4"/>
    </row>
    <row r="8696" spans="1:4" x14ac:dyDescent="0.25">
      <c r="A8696" s="3" t="str">
        <f t="shared" si="135"/>
        <v/>
      </c>
      <c r="D8696" s="4"/>
    </row>
    <row r="8697" spans="1:4" x14ac:dyDescent="0.25">
      <c r="A8697" s="3" t="str">
        <f t="shared" si="135"/>
        <v/>
      </c>
      <c r="D8697" s="4"/>
    </row>
    <row r="8698" spans="1:4" x14ac:dyDescent="0.25">
      <c r="A8698" s="3" t="str">
        <f t="shared" si="135"/>
        <v/>
      </c>
      <c r="D8698" s="4"/>
    </row>
    <row r="8699" spans="1:4" x14ac:dyDescent="0.25">
      <c r="A8699" s="3" t="str">
        <f t="shared" si="135"/>
        <v/>
      </c>
      <c r="D8699" s="4"/>
    </row>
    <row r="8700" spans="1:4" x14ac:dyDescent="0.25">
      <c r="A8700" s="3" t="str">
        <f t="shared" si="135"/>
        <v/>
      </c>
      <c r="D8700" s="4"/>
    </row>
    <row r="8701" spans="1:4" x14ac:dyDescent="0.25">
      <c r="A8701" s="3" t="str">
        <f t="shared" si="135"/>
        <v/>
      </c>
      <c r="D8701" s="4"/>
    </row>
    <row r="8702" spans="1:4" x14ac:dyDescent="0.25">
      <c r="A8702" s="3" t="str">
        <f t="shared" si="135"/>
        <v/>
      </c>
      <c r="D8702" s="4"/>
    </row>
    <row r="8703" spans="1:4" x14ac:dyDescent="0.25">
      <c r="A8703" s="3" t="str">
        <f t="shared" si="135"/>
        <v/>
      </c>
      <c r="D8703" s="4"/>
    </row>
    <row r="8704" spans="1:4" x14ac:dyDescent="0.25">
      <c r="A8704" s="3" t="str">
        <f t="shared" si="135"/>
        <v/>
      </c>
      <c r="D8704" s="4"/>
    </row>
    <row r="8705" spans="1:4" x14ac:dyDescent="0.25">
      <c r="A8705" s="3" t="str">
        <f t="shared" si="135"/>
        <v/>
      </c>
      <c r="D8705" s="4"/>
    </row>
    <row r="8706" spans="1:4" x14ac:dyDescent="0.25">
      <c r="A8706" s="3" t="str">
        <f t="shared" si="135"/>
        <v/>
      </c>
      <c r="D8706" s="4"/>
    </row>
    <row r="8707" spans="1:4" x14ac:dyDescent="0.25">
      <c r="A8707" s="3" t="str">
        <f t="shared" ref="A8707:A8770" si="136">B8707&amp;C8707&amp;D8707&amp;E8707</f>
        <v/>
      </c>
      <c r="D8707" s="4"/>
    </row>
    <row r="8708" spans="1:4" x14ac:dyDescent="0.25">
      <c r="A8708" s="3" t="str">
        <f t="shared" si="136"/>
        <v/>
      </c>
      <c r="D8708" s="4"/>
    </row>
    <row r="8709" spans="1:4" x14ac:dyDescent="0.25">
      <c r="A8709" s="3" t="str">
        <f t="shared" si="136"/>
        <v/>
      </c>
      <c r="D8709" s="4"/>
    </row>
    <row r="8710" spans="1:4" x14ac:dyDescent="0.25">
      <c r="A8710" s="3" t="str">
        <f t="shared" si="136"/>
        <v/>
      </c>
      <c r="D8710" s="4"/>
    </row>
    <row r="8711" spans="1:4" x14ac:dyDescent="0.25">
      <c r="A8711" s="3" t="str">
        <f t="shared" si="136"/>
        <v/>
      </c>
      <c r="D8711" s="4"/>
    </row>
    <row r="8712" spans="1:4" x14ac:dyDescent="0.25">
      <c r="A8712" s="3" t="str">
        <f t="shared" si="136"/>
        <v/>
      </c>
      <c r="D8712" s="4"/>
    </row>
    <row r="8713" spans="1:4" x14ac:dyDescent="0.25">
      <c r="A8713" s="3" t="str">
        <f t="shared" si="136"/>
        <v/>
      </c>
      <c r="D8713" s="4"/>
    </row>
    <row r="8714" spans="1:4" x14ac:dyDescent="0.25">
      <c r="A8714" s="3" t="str">
        <f t="shared" si="136"/>
        <v/>
      </c>
      <c r="D8714" s="4"/>
    </row>
    <row r="8715" spans="1:4" x14ac:dyDescent="0.25">
      <c r="A8715" s="3" t="str">
        <f t="shared" si="136"/>
        <v/>
      </c>
      <c r="D8715" s="4"/>
    </row>
    <row r="8716" spans="1:4" x14ac:dyDescent="0.25">
      <c r="A8716" s="3" t="str">
        <f t="shared" si="136"/>
        <v/>
      </c>
      <c r="D8716" s="4"/>
    </row>
    <row r="8717" spans="1:4" x14ac:dyDescent="0.25">
      <c r="A8717" s="3" t="str">
        <f t="shared" si="136"/>
        <v/>
      </c>
      <c r="D8717" s="4"/>
    </row>
    <row r="8718" spans="1:4" x14ac:dyDescent="0.25">
      <c r="A8718" s="3" t="str">
        <f t="shared" si="136"/>
        <v/>
      </c>
      <c r="D8718" s="4"/>
    </row>
    <row r="8719" spans="1:4" x14ac:dyDescent="0.25">
      <c r="A8719" s="3" t="str">
        <f t="shared" si="136"/>
        <v/>
      </c>
      <c r="D8719" s="4"/>
    </row>
    <row r="8720" spans="1:4" x14ac:dyDescent="0.25">
      <c r="A8720" s="3" t="str">
        <f t="shared" si="136"/>
        <v/>
      </c>
      <c r="D8720" s="4"/>
    </row>
    <row r="8721" spans="1:4" x14ac:dyDescent="0.25">
      <c r="A8721" s="3" t="str">
        <f t="shared" si="136"/>
        <v/>
      </c>
      <c r="D8721" s="4"/>
    </row>
    <row r="8722" spans="1:4" x14ac:dyDescent="0.25">
      <c r="A8722" s="3" t="str">
        <f t="shared" si="136"/>
        <v/>
      </c>
      <c r="D8722" s="4"/>
    </row>
    <row r="8723" spans="1:4" x14ac:dyDescent="0.25">
      <c r="A8723" s="3" t="str">
        <f t="shared" si="136"/>
        <v/>
      </c>
      <c r="D8723" s="4"/>
    </row>
    <row r="8724" spans="1:4" x14ac:dyDescent="0.25">
      <c r="A8724" s="3" t="str">
        <f t="shared" si="136"/>
        <v/>
      </c>
      <c r="D8724" s="4"/>
    </row>
    <row r="8725" spans="1:4" x14ac:dyDescent="0.25">
      <c r="A8725" s="3" t="str">
        <f t="shared" si="136"/>
        <v/>
      </c>
      <c r="D8725" s="4"/>
    </row>
    <row r="8726" spans="1:4" x14ac:dyDescent="0.25">
      <c r="A8726" s="3" t="str">
        <f t="shared" si="136"/>
        <v/>
      </c>
      <c r="D8726" s="4"/>
    </row>
    <row r="8727" spans="1:4" x14ac:dyDescent="0.25">
      <c r="A8727" s="3" t="str">
        <f t="shared" si="136"/>
        <v/>
      </c>
      <c r="D8727" s="4"/>
    </row>
    <row r="8728" spans="1:4" x14ac:dyDescent="0.25">
      <c r="A8728" s="3" t="str">
        <f t="shared" si="136"/>
        <v/>
      </c>
      <c r="D8728" s="4"/>
    </row>
    <row r="8729" spans="1:4" x14ac:dyDescent="0.25">
      <c r="A8729" s="3" t="str">
        <f t="shared" si="136"/>
        <v/>
      </c>
      <c r="D8729" s="4"/>
    </row>
    <row r="8730" spans="1:4" x14ac:dyDescent="0.25">
      <c r="A8730" s="3" t="str">
        <f t="shared" si="136"/>
        <v/>
      </c>
      <c r="D8730" s="4"/>
    </row>
    <row r="8731" spans="1:4" x14ac:dyDescent="0.25">
      <c r="A8731" s="3" t="str">
        <f t="shared" si="136"/>
        <v/>
      </c>
      <c r="D8731" s="4"/>
    </row>
    <row r="8732" spans="1:4" x14ac:dyDescent="0.25">
      <c r="A8732" s="3" t="str">
        <f t="shared" si="136"/>
        <v/>
      </c>
      <c r="D8732" s="4"/>
    </row>
    <row r="8733" spans="1:4" x14ac:dyDescent="0.25">
      <c r="A8733" s="3" t="str">
        <f t="shared" si="136"/>
        <v/>
      </c>
      <c r="D8733" s="4"/>
    </row>
    <row r="8734" spans="1:4" x14ac:dyDescent="0.25">
      <c r="A8734" s="3" t="str">
        <f t="shared" si="136"/>
        <v/>
      </c>
      <c r="D8734" s="4"/>
    </row>
    <row r="8735" spans="1:4" x14ac:dyDescent="0.25">
      <c r="A8735" s="3" t="str">
        <f t="shared" si="136"/>
        <v/>
      </c>
      <c r="D8735" s="4"/>
    </row>
    <row r="8736" spans="1:4" x14ac:dyDescent="0.25">
      <c r="A8736" s="3" t="str">
        <f t="shared" si="136"/>
        <v/>
      </c>
      <c r="D8736" s="4"/>
    </row>
    <row r="8737" spans="1:4" x14ac:dyDescent="0.25">
      <c r="A8737" s="3" t="str">
        <f t="shared" si="136"/>
        <v/>
      </c>
      <c r="D8737" s="4"/>
    </row>
    <row r="8738" spans="1:4" x14ac:dyDescent="0.25">
      <c r="A8738" s="3" t="str">
        <f t="shared" si="136"/>
        <v/>
      </c>
      <c r="D8738" s="4"/>
    </row>
    <row r="8739" spans="1:4" x14ac:dyDescent="0.25">
      <c r="A8739" s="3" t="str">
        <f t="shared" si="136"/>
        <v/>
      </c>
      <c r="D8739" s="4"/>
    </row>
    <row r="8740" spans="1:4" x14ac:dyDescent="0.25">
      <c r="A8740" s="3" t="str">
        <f t="shared" si="136"/>
        <v/>
      </c>
      <c r="D8740" s="4"/>
    </row>
    <row r="8741" spans="1:4" x14ac:dyDescent="0.25">
      <c r="A8741" s="3" t="str">
        <f t="shared" si="136"/>
        <v/>
      </c>
      <c r="D8741" s="4"/>
    </row>
    <row r="8742" spans="1:4" x14ac:dyDescent="0.25">
      <c r="A8742" s="3" t="str">
        <f t="shared" si="136"/>
        <v/>
      </c>
      <c r="D8742" s="4"/>
    </row>
    <row r="8743" spans="1:4" x14ac:dyDescent="0.25">
      <c r="A8743" s="3" t="str">
        <f t="shared" si="136"/>
        <v/>
      </c>
      <c r="D8743" s="4"/>
    </row>
    <row r="8744" spans="1:4" x14ac:dyDescent="0.25">
      <c r="A8744" s="3" t="str">
        <f t="shared" si="136"/>
        <v/>
      </c>
      <c r="D8744" s="4"/>
    </row>
    <row r="8745" spans="1:4" x14ac:dyDescent="0.25">
      <c r="A8745" s="3" t="str">
        <f t="shared" si="136"/>
        <v/>
      </c>
      <c r="D8745" s="4"/>
    </row>
    <row r="8746" spans="1:4" x14ac:dyDescent="0.25">
      <c r="A8746" s="3" t="str">
        <f t="shared" si="136"/>
        <v/>
      </c>
      <c r="D8746" s="4"/>
    </row>
    <row r="8747" spans="1:4" x14ac:dyDescent="0.25">
      <c r="A8747" s="3" t="str">
        <f t="shared" si="136"/>
        <v/>
      </c>
      <c r="D8747" s="4"/>
    </row>
    <row r="8748" spans="1:4" x14ac:dyDescent="0.25">
      <c r="A8748" s="3" t="str">
        <f t="shared" si="136"/>
        <v/>
      </c>
      <c r="D8748" s="4"/>
    </row>
    <row r="8749" spans="1:4" x14ac:dyDescent="0.25">
      <c r="A8749" s="3" t="str">
        <f t="shared" si="136"/>
        <v/>
      </c>
      <c r="D8749" s="4"/>
    </row>
    <row r="8750" spans="1:4" x14ac:dyDescent="0.25">
      <c r="A8750" s="3" t="str">
        <f t="shared" si="136"/>
        <v/>
      </c>
      <c r="D8750" s="4"/>
    </row>
    <row r="8751" spans="1:4" x14ac:dyDescent="0.25">
      <c r="A8751" s="3" t="str">
        <f t="shared" si="136"/>
        <v/>
      </c>
      <c r="D8751" s="4"/>
    </row>
    <row r="8752" spans="1:4" x14ac:dyDescent="0.25">
      <c r="A8752" s="3" t="str">
        <f t="shared" si="136"/>
        <v/>
      </c>
      <c r="D8752" s="4"/>
    </row>
    <row r="8753" spans="1:4" x14ac:dyDescent="0.25">
      <c r="A8753" s="3" t="str">
        <f t="shared" si="136"/>
        <v/>
      </c>
      <c r="D8753" s="4"/>
    </row>
    <row r="8754" spans="1:4" x14ac:dyDescent="0.25">
      <c r="A8754" s="3" t="str">
        <f t="shared" si="136"/>
        <v/>
      </c>
      <c r="D8754" s="4"/>
    </row>
    <row r="8755" spans="1:4" x14ac:dyDescent="0.25">
      <c r="A8755" s="3" t="str">
        <f t="shared" si="136"/>
        <v/>
      </c>
      <c r="D8755" s="4"/>
    </row>
    <row r="8756" spans="1:4" x14ac:dyDescent="0.25">
      <c r="A8756" s="3" t="str">
        <f t="shared" si="136"/>
        <v/>
      </c>
      <c r="D8756" s="4"/>
    </row>
    <row r="8757" spans="1:4" x14ac:dyDescent="0.25">
      <c r="A8757" s="3" t="str">
        <f t="shared" si="136"/>
        <v/>
      </c>
      <c r="D8757" s="4"/>
    </row>
    <row r="8758" spans="1:4" x14ac:dyDescent="0.25">
      <c r="A8758" s="3" t="str">
        <f t="shared" si="136"/>
        <v/>
      </c>
      <c r="D8758" s="4"/>
    </row>
    <row r="8759" spans="1:4" x14ac:dyDescent="0.25">
      <c r="A8759" s="3" t="str">
        <f t="shared" si="136"/>
        <v/>
      </c>
      <c r="D8759" s="4"/>
    </row>
    <row r="8760" spans="1:4" x14ac:dyDescent="0.25">
      <c r="A8760" s="3" t="str">
        <f t="shared" si="136"/>
        <v/>
      </c>
      <c r="D8760" s="4"/>
    </row>
    <row r="8761" spans="1:4" x14ac:dyDescent="0.25">
      <c r="A8761" s="3" t="str">
        <f t="shared" si="136"/>
        <v/>
      </c>
      <c r="D8761" s="4"/>
    </row>
    <row r="8762" spans="1:4" x14ac:dyDescent="0.25">
      <c r="A8762" s="3" t="str">
        <f t="shared" si="136"/>
        <v/>
      </c>
      <c r="D8762" s="4"/>
    </row>
    <row r="8763" spans="1:4" x14ac:dyDescent="0.25">
      <c r="A8763" s="3" t="str">
        <f t="shared" si="136"/>
        <v/>
      </c>
      <c r="D8763" s="4"/>
    </row>
    <row r="8764" spans="1:4" x14ac:dyDescent="0.25">
      <c r="A8764" s="3" t="str">
        <f t="shared" si="136"/>
        <v/>
      </c>
      <c r="D8764" s="4"/>
    </row>
    <row r="8765" spans="1:4" x14ac:dyDescent="0.25">
      <c r="A8765" s="3" t="str">
        <f t="shared" si="136"/>
        <v/>
      </c>
      <c r="D8765" s="4"/>
    </row>
    <row r="8766" spans="1:4" x14ac:dyDescent="0.25">
      <c r="A8766" s="3" t="str">
        <f t="shared" si="136"/>
        <v/>
      </c>
      <c r="D8766" s="4"/>
    </row>
    <row r="8767" spans="1:4" x14ac:dyDescent="0.25">
      <c r="A8767" s="3" t="str">
        <f t="shared" si="136"/>
        <v/>
      </c>
      <c r="D8767" s="4"/>
    </row>
    <row r="8768" spans="1:4" x14ac:dyDescent="0.25">
      <c r="A8768" s="3" t="str">
        <f t="shared" si="136"/>
        <v/>
      </c>
      <c r="D8768" s="4"/>
    </row>
    <row r="8769" spans="1:4" x14ac:dyDescent="0.25">
      <c r="A8769" s="3" t="str">
        <f t="shared" si="136"/>
        <v/>
      </c>
      <c r="D8769" s="4"/>
    </row>
    <row r="8770" spans="1:4" x14ac:dyDescent="0.25">
      <c r="A8770" s="3" t="str">
        <f t="shared" si="136"/>
        <v/>
      </c>
      <c r="D8770" s="4"/>
    </row>
    <row r="8771" spans="1:4" x14ac:dyDescent="0.25">
      <c r="A8771" s="3" t="str">
        <f t="shared" ref="A8771:A8834" si="137">B8771&amp;C8771&amp;D8771&amp;E8771</f>
        <v/>
      </c>
      <c r="D8771" s="4"/>
    </row>
    <row r="8772" spans="1:4" x14ac:dyDescent="0.25">
      <c r="A8772" s="3" t="str">
        <f t="shared" si="137"/>
        <v/>
      </c>
      <c r="D8772" s="4"/>
    </row>
    <row r="8773" spans="1:4" x14ac:dyDescent="0.25">
      <c r="A8773" s="3" t="str">
        <f t="shared" si="137"/>
        <v/>
      </c>
      <c r="D8773" s="4"/>
    </row>
    <row r="8774" spans="1:4" x14ac:dyDescent="0.25">
      <c r="A8774" s="3" t="str">
        <f t="shared" si="137"/>
        <v/>
      </c>
      <c r="D8774" s="4"/>
    </row>
    <row r="8775" spans="1:4" x14ac:dyDescent="0.25">
      <c r="A8775" s="3" t="str">
        <f t="shared" si="137"/>
        <v/>
      </c>
      <c r="D8775" s="4"/>
    </row>
    <row r="8776" spans="1:4" x14ac:dyDescent="0.25">
      <c r="A8776" s="3" t="str">
        <f t="shared" si="137"/>
        <v/>
      </c>
      <c r="D8776" s="4"/>
    </row>
    <row r="8777" spans="1:4" x14ac:dyDescent="0.25">
      <c r="A8777" s="3" t="str">
        <f t="shared" si="137"/>
        <v/>
      </c>
      <c r="D8777" s="4"/>
    </row>
    <row r="8778" spans="1:4" x14ac:dyDescent="0.25">
      <c r="A8778" s="3" t="str">
        <f t="shared" si="137"/>
        <v/>
      </c>
      <c r="D8778" s="4"/>
    </row>
    <row r="8779" spans="1:4" x14ac:dyDescent="0.25">
      <c r="A8779" s="3" t="str">
        <f t="shared" si="137"/>
        <v/>
      </c>
      <c r="D8779" s="4"/>
    </row>
    <row r="8780" spans="1:4" x14ac:dyDescent="0.25">
      <c r="A8780" s="3" t="str">
        <f t="shared" si="137"/>
        <v/>
      </c>
      <c r="D8780" s="4"/>
    </row>
    <row r="8781" spans="1:4" x14ac:dyDescent="0.25">
      <c r="A8781" s="3" t="str">
        <f t="shared" si="137"/>
        <v/>
      </c>
      <c r="D8781" s="4"/>
    </row>
    <row r="8782" spans="1:4" x14ac:dyDescent="0.25">
      <c r="A8782" s="3" t="str">
        <f t="shared" si="137"/>
        <v/>
      </c>
      <c r="D8782" s="4"/>
    </row>
    <row r="8783" spans="1:4" x14ac:dyDescent="0.25">
      <c r="A8783" s="3" t="str">
        <f t="shared" si="137"/>
        <v/>
      </c>
      <c r="D8783" s="4"/>
    </row>
    <row r="8784" spans="1:4" x14ac:dyDescent="0.25">
      <c r="A8784" s="3" t="str">
        <f t="shared" si="137"/>
        <v/>
      </c>
      <c r="D8784" s="4"/>
    </row>
    <row r="8785" spans="1:4" x14ac:dyDescent="0.25">
      <c r="A8785" s="3" t="str">
        <f t="shared" si="137"/>
        <v/>
      </c>
      <c r="D8785" s="4"/>
    </row>
    <row r="8786" spans="1:4" x14ac:dyDescent="0.25">
      <c r="A8786" s="3" t="str">
        <f t="shared" si="137"/>
        <v/>
      </c>
      <c r="D8786" s="4"/>
    </row>
    <row r="8787" spans="1:4" x14ac:dyDescent="0.25">
      <c r="A8787" s="3" t="str">
        <f t="shared" si="137"/>
        <v/>
      </c>
      <c r="D8787" s="4"/>
    </row>
    <row r="8788" spans="1:4" x14ac:dyDescent="0.25">
      <c r="A8788" s="3" t="str">
        <f t="shared" si="137"/>
        <v/>
      </c>
      <c r="D8788" s="4"/>
    </row>
    <row r="8789" spans="1:4" x14ac:dyDescent="0.25">
      <c r="A8789" s="3" t="str">
        <f t="shared" si="137"/>
        <v/>
      </c>
      <c r="D8789" s="4"/>
    </row>
    <row r="8790" spans="1:4" x14ac:dyDescent="0.25">
      <c r="A8790" s="3" t="str">
        <f t="shared" si="137"/>
        <v/>
      </c>
      <c r="D8790" s="4"/>
    </row>
    <row r="8791" spans="1:4" x14ac:dyDescent="0.25">
      <c r="A8791" s="3" t="str">
        <f t="shared" si="137"/>
        <v/>
      </c>
      <c r="D8791" s="4"/>
    </row>
    <row r="8792" spans="1:4" x14ac:dyDescent="0.25">
      <c r="A8792" s="3" t="str">
        <f t="shared" si="137"/>
        <v/>
      </c>
      <c r="D8792" s="4"/>
    </row>
    <row r="8793" spans="1:4" x14ac:dyDescent="0.25">
      <c r="A8793" s="3" t="str">
        <f t="shared" si="137"/>
        <v/>
      </c>
      <c r="D8793" s="4"/>
    </row>
    <row r="8794" spans="1:4" x14ac:dyDescent="0.25">
      <c r="A8794" s="3" t="str">
        <f t="shared" si="137"/>
        <v/>
      </c>
      <c r="D8794" s="4"/>
    </row>
    <row r="8795" spans="1:4" x14ac:dyDescent="0.25">
      <c r="A8795" s="3" t="str">
        <f t="shared" si="137"/>
        <v/>
      </c>
      <c r="D8795" s="4"/>
    </row>
    <row r="8796" spans="1:4" x14ac:dyDescent="0.25">
      <c r="A8796" s="3" t="str">
        <f t="shared" si="137"/>
        <v/>
      </c>
      <c r="D8796" s="4"/>
    </row>
    <row r="8797" spans="1:4" x14ac:dyDescent="0.25">
      <c r="A8797" s="3" t="str">
        <f t="shared" si="137"/>
        <v/>
      </c>
      <c r="D8797" s="4"/>
    </row>
    <row r="8798" spans="1:4" x14ac:dyDescent="0.25">
      <c r="A8798" s="3" t="str">
        <f t="shared" si="137"/>
        <v/>
      </c>
      <c r="D8798" s="4"/>
    </row>
    <row r="8799" spans="1:4" x14ac:dyDescent="0.25">
      <c r="A8799" s="3" t="str">
        <f t="shared" si="137"/>
        <v/>
      </c>
      <c r="D8799" s="4"/>
    </row>
    <row r="8800" spans="1:4" x14ac:dyDescent="0.25">
      <c r="A8800" s="3" t="str">
        <f t="shared" si="137"/>
        <v/>
      </c>
      <c r="D8800" s="4"/>
    </row>
    <row r="8801" spans="1:4" x14ac:dyDescent="0.25">
      <c r="A8801" s="3" t="str">
        <f t="shared" si="137"/>
        <v/>
      </c>
      <c r="D8801" s="4"/>
    </row>
    <row r="8802" spans="1:4" x14ac:dyDescent="0.25">
      <c r="A8802" s="3" t="str">
        <f t="shared" si="137"/>
        <v/>
      </c>
      <c r="D8802" s="4"/>
    </row>
    <row r="8803" spans="1:4" x14ac:dyDescent="0.25">
      <c r="A8803" s="3" t="str">
        <f t="shared" si="137"/>
        <v/>
      </c>
      <c r="D8803" s="4"/>
    </row>
    <row r="8804" spans="1:4" x14ac:dyDescent="0.25">
      <c r="A8804" s="3" t="str">
        <f t="shared" si="137"/>
        <v/>
      </c>
      <c r="D8804" s="4"/>
    </row>
    <row r="8805" spans="1:4" x14ac:dyDescent="0.25">
      <c r="A8805" s="3" t="str">
        <f t="shared" si="137"/>
        <v/>
      </c>
      <c r="D8805" s="4"/>
    </row>
    <row r="8806" spans="1:4" x14ac:dyDescent="0.25">
      <c r="A8806" s="3" t="str">
        <f t="shared" si="137"/>
        <v/>
      </c>
      <c r="D8806" s="4"/>
    </row>
    <row r="8807" spans="1:4" x14ac:dyDescent="0.25">
      <c r="A8807" s="3" t="str">
        <f t="shared" si="137"/>
        <v/>
      </c>
      <c r="D8807" s="4"/>
    </row>
    <row r="8808" spans="1:4" x14ac:dyDescent="0.25">
      <c r="A8808" s="3" t="str">
        <f t="shared" si="137"/>
        <v/>
      </c>
      <c r="D8808" s="4"/>
    </row>
    <row r="8809" spans="1:4" x14ac:dyDescent="0.25">
      <c r="A8809" s="3" t="str">
        <f t="shared" si="137"/>
        <v/>
      </c>
      <c r="D8809" s="4"/>
    </row>
    <row r="8810" spans="1:4" x14ac:dyDescent="0.25">
      <c r="A8810" s="3" t="str">
        <f t="shared" si="137"/>
        <v/>
      </c>
      <c r="D8810" s="4"/>
    </row>
    <row r="8811" spans="1:4" x14ac:dyDescent="0.25">
      <c r="A8811" s="3" t="str">
        <f t="shared" si="137"/>
        <v/>
      </c>
      <c r="D8811" s="4"/>
    </row>
    <row r="8812" spans="1:4" x14ac:dyDescent="0.25">
      <c r="A8812" s="3" t="str">
        <f t="shared" si="137"/>
        <v/>
      </c>
      <c r="D8812" s="4"/>
    </row>
    <row r="8813" spans="1:4" x14ac:dyDescent="0.25">
      <c r="A8813" s="3" t="str">
        <f t="shared" si="137"/>
        <v/>
      </c>
      <c r="D8813" s="4"/>
    </row>
    <row r="8814" spans="1:4" x14ac:dyDescent="0.25">
      <c r="A8814" s="3" t="str">
        <f t="shared" si="137"/>
        <v/>
      </c>
      <c r="D8814" s="4"/>
    </row>
    <row r="8815" spans="1:4" x14ac:dyDescent="0.25">
      <c r="A8815" s="3" t="str">
        <f t="shared" si="137"/>
        <v/>
      </c>
      <c r="D8815" s="4"/>
    </row>
    <row r="8816" spans="1:4" x14ac:dyDescent="0.25">
      <c r="A8816" s="3" t="str">
        <f t="shared" si="137"/>
        <v/>
      </c>
      <c r="D8816" s="4"/>
    </row>
    <row r="8817" spans="1:4" x14ac:dyDescent="0.25">
      <c r="A8817" s="3" t="str">
        <f t="shared" si="137"/>
        <v/>
      </c>
      <c r="D8817" s="4"/>
    </row>
    <row r="8818" spans="1:4" x14ac:dyDescent="0.25">
      <c r="A8818" s="3" t="str">
        <f t="shared" si="137"/>
        <v/>
      </c>
      <c r="D8818" s="4"/>
    </row>
    <row r="8819" spans="1:4" x14ac:dyDescent="0.25">
      <c r="A8819" s="3" t="str">
        <f t="shared" si="137"/>
        <v/>
      </c>
      <c r="D8819" s="4"/>
    </row>
    <row r="8820" spans="1:4" x14ac:dyDescent="0.25">
      <c r="A8820" s="3" t="str">
        <f t="shared" si="137"/>
        <v/>
      </c>
      <c r="D8820" s="4"/>
    </row>
    <row r="8821" spans="1:4" x14ac:dyDescent="0.25">
      <c r="A8821" s="3" t="str">
        <f t="shared" si="137"/>
        <v/>
      </c>
      <c r="D8821" s="4"/>
    </row>
    <row r="8822" spans="1:4" x14ac:dyDescent="0.25">
      <c r="A8822" s="3" t="str">
        <f t="shared" si="137"/>
        <v/>
      </c>
      <c r="D8822" s="4"/>
    </row>
    <row r="8823" spans="1:4" x14ac:dyDescent="0.25">
      <c r="A8823" s="3" t="str">
        <f t="shared" si="137"/>
        <v/>
      </c>
      <c r="D8823" s="4"/>
    </row>
    <row r="8824" spans="1:4" x14ac:dyDescent="0.25">
      <c r="A8824" s="3" t="str">
        <f t="shared" si="137"/>
        <v/>
      </c>
      <c r="D8824" s="4"/>
    </row>
    <row r="8825" spans="1:4" x14ac:dyDescent="0.25">
      <c r="A8825" s="3" t="str">
        <f t="shared" si="137"/>
        <v/>
      </c>
      <c r="D8825" s="4"/>
    </row>
    <row r="8826" spans="1:4" x14ac:dyDescent="0.25">
      <c r="A8826" s="3" t="str">
        <f t="shared" si="137"/>
        <v/>
      </c>
      <c r="D8826" s="4"/>
    </row>
    <row r="8827" spans="1:4" x14ac:dyDescent="0.25">
      <c r="A8827" s="3" t="str">
        <f t="shared" si="137"/>
        <v/>
      </c>
      <c r="D8827" s="4"/>
    </row>
    <row r="8828" spans="1:4" x14ac:dyDescent="0.25">
      <c r="A8828" s="3" t="str">
        <f t="shared" si="137"/>
        <v/>
      </c>
      <c r="D8828" s="4"/>
    </row>
    <row r="8829" spans="1:4" x14ac:dyDescent="0.25">
      <c r="A8829" s="3" t="str">
        <f t="shared" si="137"/>
        <v/>
      </c>
      <c r="D8829" s="4"/>
    </row>
    <row r="8830" spans="1:4" x14ac:dyDescent="0.25">
      <c r="A8830" s="3" t="str">
        <f t="shared" si="137"/>
        <v/>
      </c>
      <c r="D8830" s="4"/>
    </row>
    <row r="8831" spans="1:4" x14ac:dyDescent="0.25">
      <c r="A8831" s="3" t="str">
        <f t="shared" si="137"/>
        <v/>
      </c>
      <c r="D8831" s="4"/>
    </row>
    <row r="8832" spans="1:4" x14ac:dyDescent="0.25">
      <c r="A8832" s="3" t="str">
        <f t="shared" si="137"/>
        <v/>
      </c>
      <c r="D8832" s="4"/>
    </row>
    <row r="8833" spans="1:4" x14ac:dyDescent="0.25">
      <c r="A8833" s="3" t="str">
        <f t="shared" si="137"/>
        <v/>
      </c>
      <c r="D8833" s="4"/>
    </row>
    <row r="8834" spans="1:4" x14ac:dyDescent="0.25">
      <c r="A8834" s="3" t="str">
        <f t="shared" si="137"/>
        <v/>
      </c>
      <c r="D8834" s="4"/>
    </row>
    <row r="8835" spans="1:4" x14ac:dyDescent="0.25">
      <c r="A8835" s="3" t="str">
        <f t="shared" ref="A8835:A8898" si="138">B8835&amp;C8835&amp;D8835&amp;E8835</f>
        <v/>
      </c>
      <c r="D8835" s="4"/>
    </row>
    <row r="8836" spans="1:4" x14ac:dyDescent="0.25">
      <c r="A8836" s="3" t="str">
        <f t="shared" si="138"/>
        <v/>
      </c>
      <c r="D8836" s="4"/>
    </row>
    <row r="8837" spans="1:4" x14ac:dyDescent="0.25">
      <c r="A8837" s="3" t="str">
        <f t="shared" si="138"/>
        <v/>
      </c>
      <c r="D8837" s="4"/>
    </row>
    <row r="8838" spans="1:4" x14ac:dyDescent="0.25">
      <c r="A8838" s="3" t="str">
        <f t="shared" si="138"/>
        <v/>
      </c>
      <c r="D8838" s="4"/>
    </row>
    <row r="8839" spans="1:4" x14ac:dyDescent="0.25">
      <c r="A8839" s="3" t="str">
        <f t="shared" si="138"/>
        <v/>
      </c>
      <c r="D8839" s="4"/>
    </row>
    <row r="8840" spans="1:4" x14ac:dyDescent="0.25">
      <c r="A8840" s="3" t="str">
        <f t="shared" si="138"/>
        <v/>
      </c>
      <c r="D8840" s="4"/>
    </row>
    <row r="8841" spans="1:4" x14ac:dyDescent="0.25">
      <c r="A8841" s="3" t="str">
        <f t="shared" si="138"/>
        <v/>
      </c>
      <c r="D8841" s="4"/>
    </row>
    <row r="8842" spans="1:4" x14ac:dyDescent="0.25">
      <c r="A8842" s="3" t="str">
        <f t="shared" si="138"/>
        <v/>
      </c>
      <c r="D8842" s="4"/>
    </row>
    <row r="8843" spans="1:4" x14ac:dyDescent="0.25">
      <c r="A8843" s="3" t="str">
        <f t="shared" si="138"/>
        <v/>
      </c>
      <c r="D8843" s="4"/>
    </row>
    <row r="8844" spans="1:4" x14ac:dyDescent="0.25">
      <c r="A8844" s="3" t="str">
        <f t="shared" si="138"/>
        <v/>
      </c>
      <c r="D8844" s="4"/>
    </row>
    <row r="8845" spans="1:4" x14ac:dyDescent="0.25">
      <c r="A8845" s="3" t="str">
        <f t="shared" si="138"/>
        <v/>
      </c>
      <c r="D8845" s="4"/>
    </row>
    <row r="8846" spans="1:4" x14ac:dyDescent="0.25">
      <c r="A8846" s="3" t="str">
        <f t="shared" si="138"/>
        <v/>
      </c>
      <c r="D8846" s="4"/>
    </row>
    <row r="8847" spans="1:4" x14ac:dyDescent="0.25">
      <c r="A8847" s="3" t="str">
        <f t="shared" si="138"/>
        <v/>
      </c>
      <c r="D8847" s="4"/>
    </row>
    <row r="8848" spans="1:4" x14ac:dyDescent="0.25">
      <c r="A8848" s="3" t="str">
        <f t="shared" si="138"/>
        <v/>
      </c>
      <c r="D8848" s="4"/>
    </row>
    <row r="8849" spans="1:4" x14ac:dyDescent="0.25">
      <c r="A8849" s="3" t="str">
        <f t="shared" si="138"/>
        <v/>
      </c>
      <c r="D8849" s="4"/>
    </row>
    <row r="8850" spans="1:4" x14ac:dyDescent="0.25">
      <c r="A8850" s="3" t="str">
        <f t="shared" si="138"/>
        <v/>
      </c>
      <c r="D8850" s="4"/>
    </row>
    <row r="8851" spans="1:4" x14ac:dyDescent="0.25">
      <c r="A8851" s="3" t="str">
        <f t="shared" si="138"/>
        <v/>
      </c>
      <c r="D8851" s="4"/>
    </row>
    <row r="8852" spans="1:4" x14ac:dyDescent="0.25">
      <c r="A8852" s="3" t="str">
        <f t="shared" si="138"/>
        <v/>
      </c>
      <c r="D8852" s="4"/>
    </row>
    <row r="8853" spans="1:4" x14ac:dyDescent="0.25">
      <c r="A8853" s="3" t="str">
        <f t="shared" si="138"/>
        <v/>
      </c>
      <c r="D8853" s="4"/>
    </row>
    <row r="8854" spans="1:4" x14ac:dyDescent="0.25">
      <c r="A8854" s="3" t="str">
        <f t="shared" si="138"/>
        <v/>
      </c>
      <c r="D8854" s="4"/>
    </row>
    <row r="8855" spans="1:4" x14ac:dyDescent="0.25">
      <c r="A8855" s="3" t="str">
        <f t="shared" si="138"/>
        <v/>
      </c>
      <c r="D8855" s="4"/>
    </row>
    <row r="8856" spans="1:4" x14ac:dyDescent="0.25">
      <c r="A8856" s="3" t="str">
        <f t="shared" si="138"/>
        <v/>
      </c>
      <c r="D8856" s="4"/>
    </row>
    <row r="8857" spans="1:4" x14ac:dyDescent="0.25">
      <c r="A8857" s="3" t="str">
        <f t="shared" si="138"/>
        <v/>
      </c>
      <c r="D8857" s="4"/>
    </row>
    <row r="8858" spans="1:4" x14ac:dyDescent="0.25">
      <c r="A8858" s="3" t="str">
        <f t="shared" si="138"/>
        <v/>
      </c>
      <c r="D8858" s="4"/>
    </row>
    <row r="8859" spans="1:4" x14ac:dyDescent="0.25">
      <c r="A8859" s="3" t="str">
        <f t="shared" si="138"/>
        <v/>
      </c>
      <c r="D8859" s="4"/>
    </row>
    <row r="8860" spans="1:4" x14ac:dyDescent="0.25">
      <c r="A8860" s="3" t="str">
        <f t="shared" si="138"/>
        <v/>
      </c>
      <c r="D8860" s="4"/>
    </row>
    <row r="8861" spans="1:4" x14ac:dyDescent="0.25">
      <c r="A8861" s="3" t="str">
        <f t="shared" si="138"/>
        <v/>
      </c>
      <c r="D8861" s="4"/>
    </row>
    <row r="8862" spans="1:4" x14ac:dyDescent="0.25">
      <c r="A8862" s="3" t="str">
        <f t="shared" si="138"/>
        <v/>
      </c>
      <c r="D8862" s="4"/>
    </row>
    <row r="8863" spans="1:4" x14ac:dyDescent="0.25">
      <c r="A8863" s="3" t="str">
        <f t="shared" si="138"/>
        <v/>
      </c>
      <c r="D8863" s="4"/>
    </row>
    <row r="8864" spans="1:4" x14ac:dyDescent="0.25">
      <c r="A8864" s="3" t="str">
        <f t="shared" si="138"/>
        <v/>
      </c>
      <c r="D8864" s="4"/>
    </row>
    <row r="8865" spans="1:4" x14ac:dyDescent="0.25">
      <c r="A8865" s="3" t="str">
        <f t="shared" si="138"/>
        <v/>
      </c>
      <c r="D8865" s="4"/>
    </row>
    <row r="8866" spans="1:4" x14ac:dyDescent="0.25">
      <c r="A8866" s="3" t="str">
        <f t="shared" si="138"/>
        <v/>
      </c>
      <c r="D8866" s="4"/>
    </row>
    <row r="8867" spans="1:4" x14ac:dyDescent="0.25">
      <c r="A8867" s="3" t="str">
        <f t="shared" si="138"/>
        <v/>
      </c>
      <c r="D8867" s="4"/>
    </row>
    <row r="8868" spans="1:4" x14ac:dyDescent="0.25">
      <c r="A8868" s="3" t="str">
        <f t="shared" si="138"/>
        <v/>
      </c>
      <c r="D8868" s="4"/>
    </row>
    <row r="8869" spans="1:4" x14ac:dyDescent="0.25">
      <c r="A8869" s="3" t="str">
        <f t="shared" si="138"/>
        <v/>
      </c>
      <c r="D8869" s="4"/>
    </row>
    <row r="8870" spans="1:4" x14ac:dyDescent="0.25">
      <c r="A8870" s="3" t="str">
        <f t="shared" si="138"/>
        <v/>
      </c>
      <c r="D8870" s="4"/>
    </row>
    <row r="8871" spans="1:4" x14ac:dyDescent="0.25">
      <c r="A8871" s="3" t="str">
        <f t="shared" si="138"/>
        <v/>
      </c>
      <c r="D8871" s="4"/>
    </row>
    <row r="8872" spans="1:4" x14ac:dyDescent="0.25">
      <c r="A8872" s="3" t="str">
        <f t="shared" si="138"/>
        <v/>
      </c>
      <c r="D8872" s="4"/>
    </row>
    <row r="8873" spans="1:4" x14ac:dyDescent="0.25">
      <c r="A8873" s="3" t="str">
        <f t="shared" si="138"/>
        <v/>
      </c>
      <c r="D8873" s="4"/>
    </row>
    <row r="8874" spans="1:4" x14ac:dyDescent="0.25">
      <c r="A8874" s="3" t="str">
        <f t="shared" si="138"/>
        <v/>
      </c>
      <c r="D8874" s="4"/>
    </row>
    <row r="8875" spans="1:4" x14ac:dyDescent="0.25">
      <c r="A8875" s="3" t="str">
        <f t="shared" si="138"/>
        <v/>
      </c>
      <c r="D8875" s="4"/>
    </row>
    <row r="8876" spans="1:4" x14ac:dyDescent="0.25">
      <c r="A8876" s="3" t="str">
        <f t="shared" si="138"/>
        <v/>
      </c>
      <c r="D8876" s="4"/>
    </row>
    <row r="8877" spans="1:4" x14ac:dyDescent="0.25">
      <c r="A8877" s="3" t="str">
        <f t="shared" si="138"/>
        <v/>
      </c>
      <c r="D8877" s="4"/>
    </row>
    <row r="8878" spans="1:4" x14ac:dyDescent="0.25">
      <c r="A8878" s="3" t="str">
        <f t="shared" si="138"/>
        <v/>
      </c>
      <c r="D8878" s="4"/>
    </row>
    <row r="8879" spans="1:4" x14ac:dyDescent="0.25">
      <c r="A8879" s="3" t="str">
        <f t="shared" si="138"/>
        <v/>
      </c>
      <c r="D8879" s="4"/>
    </row>
    <row r="8880" spans="1:4" x14ac:dyDescent="0.25">
      <c r="A8880" s="3" t="str">
        <f t="shared" si="138"/>
        <v/>
      </c>
      <c r="D8880" s="4"/>
    </row>
    <row r="8881" spans="1:4" x14ac:dyDescent="0.25">
      <c r="A8881" s="3" t="str">
        <f t="shared" si="138"/>
        <v/>
      </c>
      <c r="D8881" s="4"/>
    </row>
    <row r="8882" spans="1:4" x14ac:dyDescent="0.25">
      <c r="A8882" s="3" t="str">
        <f t="shared" si="138"/>
        <v/>
      </c>
      <c r="D8882" s="4"/>
    </row>
    <row r="8883" spans="1:4" x14ac:dyDescent="0.25">
      <c r="A8883" s="3" t="str">
        <f t="shared" si="138"/>
        <v/>
      </c>
      <c r="D8883" s="4"/>
    </row>
    <row r="8884" spans="1:4" x14ac:dyDescent="0.25">
      <c r="A8884" s="3" t="str">
        <f t="shared" si="138"/>
        <v/>
      </c>
      <c r="D8884" s="4"/>
    </row>
    <row r="8885" spans="1:4" x14ac:dyDescent="0.25">
      <c r="A8885" s="3" t="str">
        <f t="shared" si="138"/>
        <v/>
      </c>
      <c r="D8885" s="4"/>
    </row>
    <row r="8886" spans="1:4" x14ac:dyDescent="0.25">
      <c r="A8886" s="3" t="str">
        <f t="shared" si="138"/>
        <v/>
      </c>
      <c r="D8886" s="4"/>
    </row>
    <row r="8887" spans="1:4" x14ac:dyDescent="0.25">
      <c r="A8887" s="3" t="str">
        <f t="shared" si="138"/>
        <v/>
      </c>
      <c r="D8887" s="4"/>
    </row>
    <row r="8888" spans="1:4" x14ac:dyDescent="0.25">
      <c r="A8888" s="3" t="str">
        <f t="shared" si="138"/>
        <v/>
      </c>
      <c r="D8888" s="4"/>
    </row>
    <row r="8889" spans="1:4" x14ac:dyDescent="0.25">
      <c r="A8889" s="3" t="str">
        <f t="shared" si="138"/>
        <v/>
      </c>
      <c r="D8889" s="4"/>
    </row>
    <row r="8890" spans="1:4" x14ac:dyDescent="0.25">
      <c r="A8890" s="3" t="str">
        <f t="shared" si="138"/>
        <v/>
      </c>
      <c r="D8890" s="4"/>
    </row>
    <row r="8891" spans="1:4" x14ac:dyDescent="0.25">
      <c r="A8891" s="3" t="str">
        <f t="shared" si="138"/>
        <v/>
      </c>
      <c r="D8891" s="4"/>
    </row>
    <row r="8892" spans="1:4" x14ac:dyDescent="0.25">
      <c r="A8892" s="3" t="str">
        <f t="shared" si="138"/>
        <v/>
      </c>
      <c r="D8892" s="4"/>
    </row>
    <row r="8893" spans="1:4" x14ac:dyDescent="0.25">
      <c r="A8893" s="3" t="str">
        <f t="shared" si="138"/>
        <v/>
      </c>
      <c r="D8893" s="4"/>
    </row>
    <row r="8894" spans="1:4" x14ac:dyDescent="0.25">
      <c r="A8894" s="3" t="str">
        <f t="shared" si="138"/>
        <v/>
      </c>
      <c r="D8894" s="4"/>
    </row>
    <row r="8895" spans="1:4" x14ac:dyDescent="0.25">
      <c r="A8895" s="3" t="str">
        <f t="shared" si="138"/>
        <v/>
      </c>
      <c r="D8895" s="4"/>
    </row>
    <row r="8896" spans="1:4" x14ac:dyDescent="0.25">
      <c r="A8896" s="3" t="str">
        <f t="shared" si="138"/>
        <v/>
      </c>
      <c r="D8896" s="4"/>
    </row>
    <row r="8897" spans="1:4" x14ac:dyDescent="0.25">
      <c r="A8897" s="3" t="str">
        <f t="shared" si="138"/>
        <v/>
      </c>
      <c r="D8897" s="4"/>
    </row>
    <row r="8898" spans="1:4" x14ac:dyDescent="0.25">
      <c r="A8898" s="3" t="str">
        <f t="shared" si="138"/>
        <v/>
      </c>
      <c r="D8898" s="4"/>
    </row>
    <row r="8899" spans="1:4" x14ac:dyDescent="0.25">
      <c r="A8899" s="3" t="str">
        <f t="shared" ref="A8899:A8962" si="139">B8899&amp;C8899&amp;D8899&amp;E8899</f>
        <v/>
      </c>
      <c r="D8899" s="4"/>
    </row>
    <row r="8900" spans="1:4" x14ac:dyDescent="0.25">
      <c r="A8900" s="3" t="str">
        <f t="shared" si="139"/>
        <v/>
      </c>
      <c r="D8900" s="4"/>
    </row>
    <row r="8901" spans="1:4" x14ac:dyDescent="0.25">
      <c r="A8901" s="3" t="str">
        <f t="shared" si="139"/>
        <v/>
      </c>
      <c r="D8901" s="4"/>
    </row>
    <row r="8902" spans="1:4" x14ac:dyDescent="0.25">
      <c r="A8902" s="3" t="str">
        <f t="shared" si="139"/>
        <v/>
      </c>
      <c r="D8902" s="4"/>
    </row>
    <row r="8903" spans="1:4" x14ac:dyDescent="0.25">
      <c r="A8903" s="3" t="str">
        <f t="shared" si="139"/>
        <v/>
      </c>
      <c r="D8903" s="4"/>
    </row>
    <row r="8904" spans="1:4" x14ac:dyDescent="0.25">
      <c r="A8904" s="3" t="str">
        <f t="shared" si="139"/>
        <v/>
      </c>
      <c r="D8904" s="4"/>
    </row>
    <row r="8905" spans="1:4" x14ac:dyDescent="0.25">
      <c r="A8905" s="3" t="str">
        <f t="shared" si="139"/>
        <v/>
      </c>
      <c r="D8905" s="4"/>
    </row>
    <row r="8906" spans="1:4" x14ac:dyDescent="0.25">
      <c r="A8906" s="3" t="str">
        <f t="shared" si="139"/>
        <v/>
      </c>
      <c r="D8906" s="4"/>
    </row>
    <row r="8907" spans="1:4" x14ac:dyDescent="0.25">
      <c r="A8907" s="3" t="str">
        <f t="shared" si="139"/>
        <v/>
      </c>
      <c r="D8907" s="4"/>
    </row>
    <row r="8908" spans="1:4" x14ac:dyDescent="0.25">
      <c r="A8908" s="3" t="str">
        <f t="shared" si="139"/>
        <v/>
      </c>
      <c r="D8908" s="4"/>
    </row>
    <row r="8909" spans="1:4" x14ac:dyDescent="0.25">
      <c r="A8909" s="3" t="str">
        <f t="shared" si="139"/>
        <v/>
      </c>
      <c r="D8909" s="4"/>
    </row>
    <row r="8910" spans="1:4" x14ac:dyDescent="0.25">
      <c r="A8910" s="3" t="str">
        <f t="shared" si="139"/>
        <v/>
      </c>
      <c r="D8910" s="4"/>
    </row>
    <row r="8911" spans="1:4" x14ac:dyDescent="0.25">
      <c r="A8911" s="3" t="str">
        <f t="shared" si="139"/>
        <v/>
      </c>
      <c r="D8911" s="4"/>
    </row>
    <row r="8912" spans="1:4" x14ac:dyDescent="0.25">
      <c r="A8912" s="3" t="str">
        <f t="shared" si="139"/>
        <v/>
      </c>
      <c r="D8912" s="4"/>
    </row>
    <row r="8913" spans="1:4" x14ac:dyDescent="0.25">
      <c r="A8913" s="3" t="str">
        <f t="shared" si="139"/>
        <v/>
      </c>
      <c r="D8913" s="4"/>
    </row>
    <row r="8914" spans="1:4" x14ac:dyDescent="0.25">
      <c r="A8914" s="3" t="str">
        <f t="shared" si="139"/>
        <v/>
      </c>
      <c r="D8914" s="4"/>
    </row>
    <row r="8915" spans="1:4" x14ac:dyDescent="0.25">
      <c r="A8915" s="3" t="str">
        <f t="shared" si="139"/>
        <v/>
      </c>
      <c r="D8915" s="4"/>
    </row>
    <row r="8916" spans="1:4" x14ac:dyDescent="0.25">
      <c r="A8916" s="3" t="str">
        <f t="shared" si="139"/>
        <v/>
      </c>
      <c r="D8916" s="4"/>
    </row>
    <row r="8917" spans="1:4" x14ac:dyDescent="0.25">
      <c r="A8917" s="3" t="str">
        <f t="shared" si="139"/>
        <v/>
      </c>
      <c r="D8917" s="4"/>
    </row>
    <row r="8918" spans="1:4" x14ac:dyDescent="0.25">
      <c r="A8918" s="3" t="str">
        <f t="shared" si="139"/>
        <v/>
      </c>
      <c r="D8918" s="4"/>
    </row>
    <row r="8919" spans="1:4" x14ac:dyDescent="0.25">
      <c r="A8919" s="3" t="str">
        <f t="shared" si="139"/>
        <v/>
      </c>
      <c r="D8919" s="4"/>
    </row>
    <row r="8920" spans="1:4" x14ac:dyDescent="0.25">
      <c r="A8920" s="3" t="str">
        <f t="shared" si="139"/>
        <v/>
      </c>
      <c r="D8920" s="4"/>
    </row>
    <row r="8921" spans="1:4" x14ac:dyDescent="0.25">
      <c r="A8921" s="3" t="str">
        <f t="shared" si="139"/>
        <v/>
      </c>
      <c r="D8921" s="4"/>
    </row>
    <row r="8922" spans="1:4" x14ac:dyDescent="0.25">
      <c r="A8922" s="3" t="str">
        <f t="shared" si="139"/>
        <v/>
      </c>
      <c r="D8922" s="4"/>
    </row>
    <row r="8923" spans="1:4" x14ac:dyDescent="0.25">
      <c r="A8923" s="3" t="str">
        <f t="shared" si="139"/>
        <v/>
      </c>
      <c r="D8923" s="4"/>
    </row>
    <row r="8924" spans="1:4" x14ac:dyDescent="0.25">
      <c r="A8924" s="3" t="str">
        <f t="shared" si="139"/>
        <v/>
      </c>
      <c r="D8924" s="4"/>
    </row>
    <row r="8925" spans="1:4" x14ac:dyDescent="0.25">
      <c r="A8925" s="3" t="str">
        <f t="shared" si="139"/>
        <v/>
      </c>
      <c r="D8925" s="4"/>
    </row>
    <row r="8926" spans="1:4" x14ac:dyDescent="0.25">
      <c r="A8926" s="3" t="str">
        <f t="shared" si="139"/>
        <v/>
      </c>
      <c r="D8926" s="4"/>
    </row>
    <row r="8927" spans="1:4" x14ac:dyDescent="0.25">
      <c r="A8927" s="3" t="str">
        <f t="shared" si="139"/>
        <v/>
      </c>
      <c r="D8927" s="4"/>
    </row>
    <row r="8928" spans="1:4" x14ac:dyDescent="0.25">
      <c r="A8928" s="3" t="str">
        <f t="shared" si="139"/>
        <v/>
      </c>
      <c r="D8928" s="4"/>
    </row>
    <row r="8929" spans="1:4" x14ac:dyDescent="0.25">
      <c r="A8929" s="3" t="str">
        <f t="shared" si="139"/>
        <v/>
      </c>
      <c r="D8929" s="4"/>
    </row>
    <row r="8930" spans="1:4" x14ac:dyDescent="0.25">
      <c r="A8930" s="3" t="str">
        <f t="shared" si="139"/>
        <v/>
      </c>
      <c r="D8930" s="4"/>
    </row>
    <row r="8931" spans="1:4" x14ac:dyDescent="0.25">
      <c r="A8931" s="3" t="str">
        <f t="shared" si="139"/>
        <v/>
      </c>
      <c r="D8931" s="4"/>
    </row>
    <row r="8932" spans="1:4" x14ac:dyDescent="0.25">
      <c r="A8932" s="3" t="str">
        <f t="shared" si="139"/>
        <v/>
      </c>
      <c r="D8932" s="4"/>
    </row>
    <row r="8933" spans="1:4" x14ac:dyDescent="0.25">
      <c r="A8933" s="3" t="str">
        <f t="shared" si="139"/>
        <v/>
      </c>
      <c r="D8933" s="4"/>
    </row>
    <row r="8934" spans="1:4" x14ac:dyDescent="0.25">
      <c r="A8934" s="3" t="str">
        <f t="shared" si="139"/>
        <v/>
      </c>
      <c r="D8934" s="4"/>
    </row>
    <row r="8935" spans="1:4" x14ac:dyDescent="0.25">
      <c r="A8935" s="3" t="str">
        <f t="shared" si="139"/>
        <v/>
      </c>
      <c r="D8935" s="4"/>
    </row>
    <row r="8936" spans="1:4" x14ac:dyDescent="0.25">
      <c r="A8936" s="3" t="str">
        <f t="shared" si="139"/>
        <v/>
      </c>
      <c r="D8936" s="4"/>
    </row>
    <row r="8937" spans="1:4" x14ac:dyDescent="0.25">
      <c r="A8937" s="3" t="str">
        <f t="shared" si="139"/>
        <v/>
      </c>
      <c r="D8937" s="4"/>
    </row>
    <row r="8938" spans="1:4" x14ac:dyDescent="0.25">
      <c r="A8938" s="3" t="str">
        <f t="shared" si="139"/>
        <v/>
      </c>
      <c r="D8938" s="4"/>
    </row>
    <row r="8939" spans="1:4" x14ac:dyDescent="0.25">
      <c r="A8939" s="3" t="str">
        <f t="shared" si="139"/>
        <v/>
      </c>
      <c r="D8939" s="4"/>
    </row>
    <row r="8940" spans="1:4" x14ac:dyDescent="0.25">
      <c r="A8940" s="3" t="str">
        <f t="shared" si="139"/>
        <v/>
      </c>
      <c r="D8940" s="4"/>
    </row>
    <row r="8941" spans="1:4" x14ac:dyDescent="0.25">
      <c r="A8941" s="3" t="str">
        <f t="shared" si="139"/>
        <v/>
      </c>
      <c r="D8941" s="4"/>
    </row>
    <row r="8942" spans="1:4" x14ac:dyDescent="0.25">
      <c r="A8942" s="3" t="str">
        <f t="shared" si="139"/>
        <v/>
      </c>
      <c r="D8942" s="4"/>
    </row>
    <row r="8943" spans="1:4" x14ac:dyDescent="0.25">
      <c r="A8943" s="3" t="str">
        <f t="shared" si="139"/>
        <v/>
      </c>
      <c r="D8943" s="4"/>
    </row>
    <row r="8944" spans="1:4" x14ac:dyDescent="0.25">
      <c r="A8944" s="3" t="str">
        <f t="shared" si="139"/>
        <v/>
      </c>
      <c r="D8944" s="4"/>
    </row>
    <row r="8945" spans="1:4" x14ac:dyDescent="0.25">
      <c r="A8945" s="3" t="str">
        <f t="shared" si="139"/>
        <v/>
      </c>
      <c r="D8945" s="4"/>
    </row>
    <row r="8946" spans="1:4" x14ac:dyDescent="0.25">
      <c r="A8946" s="3" t="str">
        <f t="shared" si="139"/>
        <v/>
      </c>
      <c r="D8946" s="4"/>
    </row>
    <row r="8947" spans="1:4" x14ac:dyDescent="0.25">
      <c r="A8947" s="3" t="str">
        <f t="shared" si="139"/>
        <v/>
      </c>
      <c r="D8947" s="4"/>
    </row>
    <row r="8948" spans="1:4" x14ac:dyDescent="0.25">
      <c r="A8948" s="3" t="str">
        <f t="shared" si="139"/>
        <v/>
      </c>
      <c r="D8948" s="4"/>
    </row>
    <row r="8949" spans="1:4" x14ac:dyDescent="0.25">
      <c r="A8949" s="3" t="str">
        <f t="shared" si="139"/>
        <v/>
      </c>
      <c r="D8949" s="4"/>
    </row>
    <row r="8950" spans="1:4" x14ac:dyDescent="0.25">
      <c r="A8950" s="3" t="str">
        <f t="shared" si="139"/>
        <v/>
      </c>
      <c r="D8950" s="4"/>
    </row>
    <row r="8951" spans="1:4" x14ac:dyDescent="0.25">
      <c r="A8951" s="3" t="str">
        <f t="shared" si="139"/>
        <v/>
      </c>
      <c r="D8951" s="4"/>
    </row>
    <row r="8952" spans="1:4" x14ac:dyDescent="0.25">
      <c r="A8952" s="3" t="str">
        <f t="shared" si="139"/>
        <v/>
      </c>
      <c r="D8952" s="4"/>
    </row>
    <row r="8953" spans="1:4" x14ac:dyDescent="0.25">
      <c r="A8953" s="3" t="str">
        <f t="shared" si="139"/>
        <v/>
      </c>
      <c r="D8953" s="4"/>
    </row>
    <row r="8954" spans="1:4" x14ac:dyDescent="0.25">
      <c r="A8954" s="3" t="str">
        <f t="shared" si="139"/>
        <v/>
      </c>
      <c r="D8954" s="4"/>
    </row>
    <row r="8955" spans="1:4" x14ac:dyDescent="0.25">
      <c r="A8955" s="3" t="str">
        <f t="shared" si="139"/>
        <v/>
      </c>
      <c r="D8955" s="4"/>
    </row>
    <row r="8956" spans="1:4" x14ac:dyDescent="0.25">
      <c r="A8956" s="3" t="str">
        <f t="shared" si="139"/>
        <v/>
      </c>
      <c r="D8956" s="4"/>
    </row>
    <row r="8957" spans="1:4" x14ac:dyDescent="0.25">
      <c r="A8957" s="3" t="str">
        <f t="shared" si="139"/>
        <v/>
      </c>
      <c r="D8957" s="4"/>
    </row>
    <row r="8958" spans="1:4" x14ac:dyDescent="0.25">
      <c r="A8958" s="3" t="str">
        <f t="shared" si="139"/>
        <v/>
      </c>
      <c r="D8958" s="4"/>
    </row>
    <row r="8959" spans="1:4" x14ac:dyDescent="0.25">
      <c r="A8959" s="3" t="str">
        <f t="shared" si="139"/>
        <v/>
      </c>
      <c r="D8959" s="4"/>
    </row>
    <row r="8960" spans="1:4" x14ac:dyDescent="0.25">
      <c r="A8960" s="3" t="str">
        <f t="shared" si="139"/>
        <v/>
      </c>
      <c r="D8960" s="4"/>
    </row>
    <row r="8961" spans="1:4" x14ac:dyDescent="0.25">
      <c r="A8961" s="3" t="str">
        <f t="shared" si="139"/>
        <v/>
      </c>
      <c r="D8961" s="4"/>
    </row>
    <row r="8962" spans="1:4" x14ac:dyDescent="0.25">
      <c r="A8962" s="3" t="str">
        <f t="shared" si="139"/>
        <v/>
      </c>
      <c r="D8962" s="4"/>
    </row>
    <row r="8963" spans="1:4" x14ac:dyDescent="0.25">
      <c r="A8963" s="3" t="str">
        <f t="shared" ref="A8963:A9026" si="140">B8963&amp;C8963&amp;D8963&amp;E8963</f>
        <v/>
      </c>
      <c r="D8963" s="4"/>
    </row>
    <row r="8964" spans="1:4" x14ac:dyDescent="0.25">
      <c r="A8964" s="3" t="str">
        <f t="shared" si="140"/>
        <v/>
      </c>
      <c r="D8964" s="4"/>
    </row>
    <row r="8965" spans="1:4" x14ac:dyDescent="0.25">
      <c r="A8965" s="3" t="str">
        <f t="shared" si="140"/>
        <v/>
      </c>
      <c r="D8965" s="4"/>
    </row>
    <row r="8966" spans="1:4" x14ac:dyDescent="0.25">
      <c r="A8966" s="3" t="str">
        <f t="shared" si="140"/>
        <v/>
      </c>
      <c r="D8966" s="4"/>
    </row>
    <row r="8967" spans="1:4" x14ac:dyDescent="0.25">
      <c r="A8967" s="3" t="str">
        <f t="shared" si="140"/>
        <v/>
      </c>
      <c r="D8967" s="4"/>
    </row>
    <row r="8968" spans="1:4" x14ac:dyDescent="0.25">
      <c r="A8968" s="3" t="str">
        <f t="shared" si="140"/>
        <v/>
      </c>
      <c r="D8968" s="4"/>
    </row>
    <row r="8969" spans="1:4" x14ac:dyDescent="0.25">
      <c r="A8969" s="3" t="str">
        <f t="shared" si="140"/>
        <v/>
      </c>
      <c r="D8969" s="4"/>
    </row>
    <row r="8970" spans="1:4" x14ac:dyDescent="0.25">
      <c r="A8970" s="3" t="str">
        <f t="shared" si="140"/>
        <v/>
      </c>
      <c r="D8970" s="4"/>
    </row>
    <row r="8971" spans="1:4" x14ac:dyDescent="0.25">
      <c r="A8971" s="3" t="str">
        <f t="shared" si="140"/>
        <v/>
      </c>
      <c r="D8971" s="4"/>
    </row>
    <row r="8972" spans="1:4" x14ac:dyDescent="0.25">
      <c r="A8972" s="3" t="str">
        <f t="shared" si="140"/>
        <v/>
      </c>
      <c r="D8972" s="4"/>
    </row>
    <row r="8973" spans="1:4" x14ac:dyDescent="0.25">
      <c r="A8973" s="3" t="str">
        <f t="shared" si="140"/>
        <v/>
      </c>
      <c r="D8973" s="4"/>
    </row>
    <row r="8974" spans="1:4" x14ac:dyDescent="0.25">
      <c r="A8974" s="3" t="str">
        <f t="shared" si="140"/>
        <v/>
      </c>
      <c r="D8974" s="4"/>
    </row>
    <row r="8975" spans="1:4" x14ac:dyDescent="0.25">
      <c r="A8975" s="3" t="str">
        <f t="shared" si="140"/>
        <v/>
      </c>
      <c r="D8975" s="4"/>
    </row>
    <row r="8976" spans="1:4" x14ac:dyDescent="0.25">
      <c r="A8976" s="3" t="str">
        <f t="shared" si="140"/>
        <v/>
      </c>
      <c r="D8976" s="4"/>
    </row>
    <row r="8977" spans="1:4" x14ac:dyDescent="0.25">
      <c r="A8977" s="3" t="str">
        <f t="shared" si="140"/>
        <v/>
      </c>
      <c r="D8977" s="4"/>
    </row>
    <row r="8978" spans="1:4" x14ac:dyDescent="0.25">
      <c r="A8978" s="3" t="str">
        <f t="shared" si="140"/>
        <v/>
      </c>
      <c r="D8978" s="4"/>
    </row>
    <row r="8979" spans="1:4" x14ac:dyDescent="0.25">
      <c r="A8979" s="3" t="str">
        <f t="shared" si="140"/>
        <v/>
      </c>
      <c r="D8979" s="4"/>
    </row>
    <row r="8980" spans="1:4" x14ac:dyDescent="0.25">
      <c r="A8980" s="3" t="str">
        <f t="shared" si="140"/>
        <v/>
      </c>
      <c r="D8980" s="4"/>
    </row>
    <row r="8981" spans="1:4" x14ac:dyDescent="0.25">
      <c r="A8981" s="3" t="str">
        <f t="shared" si="140"/>
        <v/>
      </c>
      <c r="D8981" s="4"/>
    </row>
    <row r="8982" spans="1:4" x14ac:dyDescent="0.25">
      <c r="A8982" s="3" t="str">
        <f t="shared" si="140"/>
        <v/>
      </c>
      <c r="D8982" s="4"/>
    </row>
    <row r="8983" spans="1:4" x14ac:dyDescent="0.25">
      <c r="A8983" s="3" t="str">
        <f t="shared" si="140"/>
        <v/>
      </c>
      <c r="D8983" s="4"/>
    </row>
    <row r="8984" spans="1:4" x14ac:dyDescent="0.25">
      <c r="A8984" s="3" t="str">
        <f t="shared" si="140"/>
        <v/>
      </c>
      <c r="D8984" s="4"/>
    </row>
    <row r="8985" spans="1:4" x14ac:dyDescent="0.25">
      <c r="A8985" s="3" t="str">
        <f t="shared" si="140"/>
        <v/>
      </c>
      <c r="D8985" s="4"/>
    </row>
    <row r="8986" spans="1:4" x14ac:dyDescent="0.25">
      <c r="A8986" s="3" t="str">
        <f t="shared" si="140"/>
        <v/>
      </c>
      <c r="D8986" s="4"/>
    </row>
    <row r="8987" spans="1:4" x14ac:dyDescent="0.25">
      <c r="A8987" s="3" t="str">
        <f t="shared" si="140"/>
        <v/>
      </c>
      <c r="D8987" s="4"/>
    </row>
    <row r="8988" spans="1:4" x14ac:dyDescent="0.25">
      <c r="A8988" s="3" t="str">
        <f t="shared" si="140"/>
        <v/>
      </c>
      <c r="D8988" s="4"/>
    </row>
    <row r="8989" spans="1:4" x14ac:dyDescent="0.25">
      <c r="A8989" s="3" t="str">
        <f t="shared" si="140"/>
        <v/>
      </c>
      <c r="D8989" s="4"/>
    </row>
    <row r="8990" spans="1:4" x14ac:dyDescent="0.25">
      <c r="A8990" s="3" t="str">
        <f t="shared" si="140"/>
        <v/>
      </c>
      <c r="D8990" s="4"/>
    </row>
    <row r="8991" spans="1:4" x14ac:dyDescent="0.25">
      <c r="A8991" s="3" t="str">
        <f t="shared" si="140"/>
        <v/>
      </c>
      <c r="D8991" s="4"/>
    </row>
    <row r="8992" spans="1:4" x14ac:dyDescent="0.25">
      <c r="A8992" s="3" t="str">
        <f t="shared" si="140"/>
        <v/>
      </c>
      <c r="D8992" s="4"/>
    </row>
    <row r="8993" spans="1:4" x14ac:dyDescent="0.25">
      <c r="A8993" s="3" t="str">
        <f t="shared" si="140"/>
        <v/>
      </c>
      <c r="D8993" s="4"/>
    </row>
    <row r="8994" spans="1:4" x14ac:dyDescent="0.25">
      <c r="A8994" s="3" t="str">
        <f t="shared" si="140"/>
        <v/>
      </c>
      <c r="D8994" s="4"/>
    </row>
    <row r="8995" spans="1:4" x14ac:dyDescent="0.25">
      <c r="A8995" s="3" t="str">
        <f t="shared" si="140"/>
        <v/>
      </c>
      <c r="D8995" s="4"/>
    </row>
    <row r="8996" spans="1:4" x14ac:dyDescent="0.25">
      <c r="A8996" s="3" t="str">
        <f t="shared" si="140"/>
        <v/>
      </c>
      <c r="D8996" s="4"/>
    </row>
    <row r="8997" spans="1:4" x14ac:dyDescent="0.25">
      <c r="A8997" s="3" t="str">
        <f t="shared" si="140"/>
        <v/>
      </c>
      <c r="D8997" s="4"/>
    </row>
    <row r="8998" spans="1:4" x14ac:dyDescent="0.25">
      <c r="A8998" s="3" t="str">
        <f t="shared" si="140"/>
        <v/>
      </c>
      <c r="D8998" s="4"/>
    </row>
    <row r="8999" spans="1:4" x14ac:dyDescent="0.25">
      <c r="A8999" s="3" t="str">
        <f t="shared" si="140"/>
        <v/>
      </c>
      <c r="D8999" s="4"/>
    </row>
    <row r="9000" spans="1:4" x14ac:dyDescent="0.25">
      <c r="A9000" s="3" t="str">
        <f t="shared" si="140"/>
        <v/>
      </c>
      <c r="D9000" s="4"/>
    </row>
    <row r="9001" spans="1:4" x14ac:dyDescent="0.25">
      <c r="A9001" s="3" t="str">
        <f t="shared" si="140"/>
        <v/>
      </c>
      <c r="D9001" s="4"/>
    </row>
    <row r="9002" spans="1:4" x14ac:dyDescent="0.25">
      <c r="A9002" s="3" t="str">
        <f t="shared" si="140"/>
        <v/>
      </c>
      <c r="D9002" s="4"/>
    </row>
    <row r="9003" spans="1:4" x14ac:dyDescent="0.25">
      <c r="A9003" s="3" t="str">
        <f t="shared" si="140"/>
        <v/>
      </c>
      <c r="D9003" s="4"/>
    </row>
    <row r="9004" spans="1:4" x14ac:dyDescent="0.25">
      <c r="A9004" s="3" t="str">
        <f t="shared" si="140"/>
        <v/>
      </c>
      <c r="D9004" s="4"/>
    </row>
    <row r="9005" spans="1:4" x14ac:dyDescent="0.25">
      <c r="A9005" s="3" t="str">
        <f t="shared" si="140"/>
        <v/>
      </c>
      <c r="D9005" s="4"/>
    </row>
    <row r="9006" spans="1:4" x14ac:dyDescent="0.25">
      <c r="A9006" s="3" t="str">
        <f t="shared" si="140"/>
        <v/>
      </c>
      <c r="D9006" s="4"/>
    </row>
    <row r="9007" spans="1:4" x14ac:dyDescent="0.25">
      <c r="A9007" s="3" t="str">
        <f t="shared" si="140"/>
        <v/>
      </c>
      <c r="D9007" s="4"/>
    </row>
    <row r="9008" spans="1:4" x14ac:dyDescent="0.25">
      <c r="A9008" s="3" t="str">
        <f t="shared" si="140"/>
        <v/>
      </c>
      <c r="D9008" s="4"/>
    </row>
    <row r="9009" spans="1:4" x14ac:dyDescent="0.25">
      <c r="A9009" s="3" t="str">
        <f t="shared" si="140"/>
        <v/>
      </c>
      <c r="D9009" s="4"/>
    </row>
    <row r="9010" spans="1:4" x14ac:dyDescent="0.25">
      <c r="A9010" s="3" t="str">
        <f t="shared" si="140"/>
        <v/>
      </c>
      <c r="D9010" s="4"/>
    </row>
    <row r="9011" spans="1:4" x14ac:dyDescent="0.25">
      <c r="A9011" s="3" t="str">
        <f t="shared" si="140"/>
        <v/>
      </c>
      <c r="D9011" s="4"/>
    </row>
    <row r="9012" spans="1:4" x14ac:dyDescent="0.25">
      <c r="A9012" s="3" t="str">
        <f t="shared" si="140"/>
        <v/>
      </c>
      <c r="D9012" s="4"/>
    </row>
    <row r="9013" spans="1:4" x14ac:dyDescent="0.25">
      <c r="A9013" s="3" t="str">
        <f t="shared" si="140"/>
        <v/>
      </c>
      <c r="D9013" s="4"/>
    </row>
    <row r="9014" spans="1:4" x14ac:dyDescent="0.25">
      <c r="A9014" s="3" t="str">
        <f t="shared" si="140"/>
        <v/>
      </c>
      <c r="D9014" s="4"/>
    </row>
    <row r="9015" spans="1:4" x14ac:dyDescent="0.25">
      <c r="A9015" s="3" t="str">
        <f t="shared" si="140"/>
        <v/>
      </c>
      <c r="D9015" s="4"/>
    </row>
    <row r="9016" spans="1:4" x14ac:dyDescent="0.25">
      <c r="A9016" s="3" t="str">
        <f t="shared" si="140"/>
        <v/>
      </c>
      <c r="D9016" s="4"/>
    </row>
    <row r="9017" spans="1:4" x14ac:dyDescent="0.25">
      <c r="A9017" s="3" t="str">
        <f t="shared" si="140"/>
        <v/>
      </c>
      <c r="D9017" s="4"/>
    </row>
    <row r="9018" spans="1:4" x14ac:dyDescent="0.25">
      <c r="A9018" s="3" t="str">
        <f t="shared" si="140"/>
        <v/>
      </c>
      <c r="D9018" s="4"/>
    </row>
    <row r="9019" spans="1:4" x14ac:dyDescent="0.25">
      <c r="A9019" s="3" t="str">
        <f t="shared" si="140"/>
        <v/>
      </c>
      <c r="D9019" s="4"/>
    </row>
    <row r="9020" spans="1:4" x14ac:dyDescent="0.25">
      <c r="A9020" s="3" t="str">
        <f t="shared" si="140"/>
        <v/>
      </c>
      <c r="D9020" s="4"/>
    </row>
    <row r="9021" spans="1:4" x14ac:dyDescent="0.25">
      <c r="A9021" s="3" t="str">
        <f t="shared" si="140"/>
        <v/>
      </c>
      <c r="D9021" s="4"/>
    </row>
    <row r="9022" spans="1:4" x14ac:dyDescent="0.25">
      <c r="A9022" s="3" t="str">
        <f t="shared" si="140"/>
        <v/>
      </c>
      <c r="D9022" s="4"/>
    </row>
    <row r="9023" spans="1:4" x14ac:dyDescent="0.25">
      <c r="A9023" s="3" t="str">
        <f t="shared" si="140"/>
        <v/>
      </c>
      <c r="D9023" s="4"/>
    </row>
    <row r="9024" spans="1:4" x14ac:dyDescent="0.25">
      <c r="A9024" s="3" t="str">
        <f t="shared" si="140"/>
        <v/>
      </c>
      <c r="D9024" s="4"/>
    </row>
    <row r="9025" spans="1:4" x14ac:dyDescent="0.25">
      <c r="A9025" s="3" t="str">
        <f t="shared" si="140"/>
        <v/>
      </c>
      <c r="D9025" s="4"/>
    </row>
    <row r="9026" spans="1:4" x14ac:dyDescent="0.25">
      <c r="A9026" s="3" t="str">
        <f t="shared" si="140"/>
        <v/>
      </c>
      <c r="D9026" s="4"/>
    </row>
    <row r="9027" spans="1:4" x14ac:dyDescent="0.25">
      <c r="A9027" s="3" t="str">
        <f t="shared" ref="A9027:A9090" si="141">B9027&amp;C9027&amp;D9027&amp;E9027</f>
        <v/>
      </c>
      <c r="D9027" s="4"/>
    </row>
    <row r="9028" spans="1:4" x14ac:dyDescent="0.25">
      <c r="A9028" s="3" t="str">
        <f t="shared" si="141"/>
        <v/>
      </c>
      <c r="D9028" s="4"/>
    </row>
    <row r="9029" spans="1:4" x14ac:dyDescent="0.25">
      <c r="A9029" s="3" t="str">
        <f t="shared" si="141"/>
        <v/>
      </c>
      <c r="D9029" s="4"/>
    </row>
    <row r="9030" spans="1:4" x14ac:dyDescent="0.25">
      <c r="A9030" s="3" t="str">
        <f t="shared" si="141"/>
        <v/>
      </c>
      <c r="D9030" s="4"/>
    </row>
    <row r="9031" spans="1:4" x14ac:dyDescent="0.25">
      <c r="A9031" s="3" t="str">
        <f t="shared" si="141"/>
        <v/>
      </c>
      <c r="D9031" s="4"/>
    </row>
    <row r="9032" spans="1:4" x14ac:dyDescent="0.25">
      <c r="A9032" s="3" t="str">
        <f t="shared" si="141"/>
        <v/>
      </c>
      <c r="D9032" s="4"/>
    </row>
    <row r="9033" spans="1:4" x14ac:dyDescent="0.25">
      <c r="A9033" s="3" t="str">
        <f t="shared" si="141"/>
        <v/>
      </c>
      <c r="D9033" s="4"/>
    </row>
    <row r="9034" spans="1:4" x14ac:dyDescent="0.25">
      <c r="A9034" s="3" t="str">
        <f t="shared" si="141"/>
        <v/>
      </c>
      <c r="D9034" s="4"/>
    </row>
    <row r="9035" spans="1:4" x14ac:dyDescent="0.25">
      <c r="A9035" s="3" t="str">
        <f t="shared" si="141"/>
        <v/>
      </c>
      <c r="D9035" s="4"/>
    </row>
    <row r="9036" spans="1:4" x14ac:dyDescent="0.25">
      <c r="A9036" s="3" t="str">
        <f t="shared" si="141"/>
        <v/>
      </c>
      <c r="D9036" s="4"/>
    </row>
    <row r="9037" spans="1:4" x14ac:dyDescent="0.25">
      <c r="A9037" s="3" t="str">
        <f t="shared" si="141"/>
        <v/>
      </c>
      <c r="D9037" s="4"/>
    </row>
    <row r="9038" spans="1:4" x14ac:dyDescent="0.25">
      <c r="A9038" s="3" t="str">
        <f t="shared" si="141"/>
        <v/>
      </c>
      <c r="D9038" s="4"/>
    </row>
    <row r="9039" spans="1:4" x14ac:dyDescent="0.25">
      <c r="A9039" s="3" t="str">
        <f t="shared" si="141"/>
        <v/>
      </c>
      <c r="D9039" s="4"/>
    </row>
    <row r="9040" spans="1:4" x14ac:dyDescent="0.25">
      <c r="A9040" s="3" t="str">
        <f t="shared" si="141"/>
        <v/>
      </c>
      <c r="D9040" s="4"/>
    </row>
    <row r="9041" spans="1:4" x14ac:dyDescent="0.25">
      <c r="A9041" s="3" t="str">
        <f t="shared" si="141"/>
        <v/>
      </c>
      <c r="D9041" s="4"/>
    </row>
    <row r="9042" spans="1:4" x14ac:dyDescent="0.25">
      <c r="A9042" s="3" t="str">
        <f t="shared" si="141"/>
        <v/>
      </c>
      <c r="D9042" s="4"/>
    </row>
    <row r="9043" spans="1:4" x14ac:dyDescent="0.25">
      <c r="A9043" s="3" t="str">
        <f t="shared" si="141"/>
        <v/>
      </c>
      <c r="D9043" s="4"/>
    </row>
    <row r="9044" spans="1:4" x14ac:dyDescent="0.25">
      <c r="A9044" s="3" t="str">
        <f t="shared" si="141"/>
        <v/>
      </c>
      <c r="D9044" s="4"/>
    </row>
    <row r="9045" spans="1:4" x14ac:dyDescent="0.25">
      <c r="A9045" s="3" t="str">
        <f t="shared" si="141"/>
        <v/>
      </c>
      <c r="D9045" s="4"/>
    </row>
    <row r="9046" spans="1:4" x14ac:dyDescent="0.25">
      <c r="A9046" s="3" t="str">
        <f t="shared" si="141"/>
        <v/>
      </c>
      <c r="D9046" s="4"/>
    </row>
    <row r="9047" spans="1:4" x14ac:dyDescent="0.25">
      <c r="A9047" s="3" t="str">
        <f t="shared" si="141"/>
        <v/>
      </c>
      <c r="D9047" s="4"/>
    </row>
    <row r="9048" spans="1:4" x14ac:dyDescent="0.25">
      <c r="A9048" s="3" t="str">
        <f t="shared" si="141"/>
        <v/>
      </c>
      <c r="D9048" s="4"/>
    </row>
    <row r="9049" spans="1:4" x14ac:dyDescent="0.25">
      <c r="A9049" s="3" t="str">
        <f t="shared" si="141"/>
        <v/>
      </c>
      <c r="D9049" s="4"/>
    </row>
    <row r="9050" spans="1:4" x14ac:dyDescent="0.25">
      <c r="A9050" s="3" t="str">
        <f t="shared" si="141"/>
        <v/>
      </c>
      <c r="D9050" s="4"/>
    </row>
    <row r="9051" spans="1:4" x14ac:dyDescent="0.25">
      <c r="A9051" s="3" t="str">
        <f t="shared" si="141"/>
        <v/>
      </c>
      <c r="D9051" s="4"/>
    </row>
    <row r="9052" spans="1:4" x14ac:dyDescent="0.25">
      <c r="A9052" s="3" t="str">
        <f t="shared" si="141"/>
        <v/>
      </c>
      <c r="D9052" s="4"/>
    </row>
    <row r="9053" spans="1:4" x14ac:dyDescent="0.25">
      <c r="A9053" s="3" t="str">
        <f t="shared" si="141"/>
        <v/>
      </c>
      <c r="D9053" s="4"/>
    </row>
    <row r="9054" spans="1:4" x14ac:dyDescent="0.25">
      <c r="A9054" s="3" t="str">
        <f t="shared" si="141"/>
        <v/>
      </c>
      <c r="D9054" s="4"/>
    </row>
    <row r="9055" spans="1:4" x14ac:dyDescent="0.25">
      <c r="A9055" s="3" t="str">
        <f t="shared" si="141"/>
        <v/>
      </c>
      <c r="D9055" s="4"/>
    </row>
    <row r="9056" spans="1:4" x14ac:dyDescent="0.25">
      <c r="A9056" s="3" t="str">
        <f t="shared" si="141"/>
        <v/>
      </c>
      <c r="D9056" s="4"/>
    </row>
    <row r="9057" spans="1:4" x14ac:dyDescent="0.25">
      <c r="A9057" s="3" t="str">
        <f t="shared" si="141"/>
        <v/>
      </c>
      <c r="D9057" s="4"/>
    </row>
    <row r="9058" spans="1:4" x14ac:dyDescent="0.25">
      <c r="A9058" s="3" t="str">
        <f t="shared" si="141"/>
        <v/>
      </c>
      <c r="D9058" s="4"/>
    </row>
    <row r="9059" spans="1:4" x14ac:dyDescent="0.25">
      <c r="A9059" s="3" t="str">
        <f t="shared" si="141"/>
        <v/>
      </c>
      <c r="D9059" s="4"/>
    </row>
    <row r="9060" spans="1:4" x14ac:dyDescent="0.25">
      <c r="A9060" s="3" t="str">
        <f t="shared" si="141"/>
        <v/>
      </c>
      <c r="D9060" s="4"/>
    </row>
    <row r="9061" spans="1:4" x14ac:dyDescent="0.25">
      <c r="A9061" s="3" t="str">
        <f t="shared" si="141"/>
        <v/>
      </c>
      <c r="D9061" s="4"/>
    </row>
    <row r="9062" spans="1:4" x14ac:dyDescent="0.25">
      <c r="A9062" s="3" t="str">
        <f t="shared" si="141"/>
        <v/>
      </c>
      <c r="D9062" s="4"/>
    </row>
    <row r="9063" spans="1:4" x14ac:dyDescent="0.25">
      <c r="A9063" s="3" t="str">
        <f t="shared" si="141"/>
        <v/>
      </c>
      <c r="D9063" s="4"/>
    </row>
    <row r="9064" spans="1:4" x14ac:dyDescent="0.25">
      <c r="A9064" s="3" t="str">
        <f t="shared" si="141"/>
        <v/>
      </c>
      <c r="D9064" s="4"/>
    </row>
    <row r="9065" spans="1:4" x14ac:dyDescent="0.25">
      <c r="A9065" s="3" t="str">
        <f t="shared" si="141"/>
        <v/>
      </c>
      <c r="D9065" s="4"/>
    </row>
    <row r="9066" spans="1:4" x14ac:dyDescent="0.25">
      <c r="A9066" s="3" t="str">
        <f t="shared" si="141"/>
        <v/>
      </c>
      <c r="D9066" s="4"/>
    </row>
    <row r="9067" spans="1:4" x14ac:dyDescent="0.25">
      <c r="A9067" s="3" t="str">
        <f t="shared" si="141"/>
        <v/>
      </c>
      <c r="D9067" s="4"/>
    </row>
    <row r="9068" spans="1:4" x14ac:dyDescent="0.25">
      <c r="A9068" s="3" t="str">
        <f t="shared" si="141"/>
        <v/>
      </c>
      <c r="D9068" s="4"/>
    </row>
    <row r="9069" spans="1:4" x14ac:dyDescent="0.25">
      <c r="A9069" s="3" t="str">
        <f t="shared" si="141"/>
        <v/>
      </c>
      <c r="D9069" s="4"/>
    </row>
    <row r="9070" spans="1:4" x14ac:dyDescent="0.25">
      <c r="A9070" s="3" t="str">
        <f t="shared" si="141"/>
        <v/>
      </c>
      <c r="D9070" s="4"/>
    </row>
    <row r="9071" spans="1:4" x14ac:dyDescent="0.25">
      <c r="A9071" s="3" t="str">
        <f t="shared" si="141"/>
        <v/>
      </c>
      <c r="D9071" s="4"/>
    </row>
    <row r="9072" spans="1:4" x14ac:dyDescent="0.25">
      <c r="A9072" s="3" t="str">
        <f t="shared" si="141"/>
        <v/>
      </c>
      <c r="D9072" s="4"/>
    </row>
    <row r="9073" spans="1:4" x14ac:dyDescent="0.25">
      <c r="A9073" s="3" t="str">
        <f t="shared" si="141"/>
        <v/>
      </c>
      <c r="D9073" s="4"/>
    </row>
    <row r="9074" spans="1:4" x14ac:dyDescent="0.25">
      <c r="A9074" s="3" t="str">
        <f t="shared" si="141"/>
        <v/>
      </c>
      <c r="D9074" s="4"/>
    </row>
    <row r="9075" spans="1:4" x14ac:dyDescent="0.25">
      <c r="A9075" s="3" t="str">
        <f t="shared" si="141"/>
        <v/>
      </c>
      <c r="D9075" s="4"/>
    </row>
    <row r="9076" spans="1:4" x14ac:dyDescent="0.25">
      <c r="A9076" s="3" t="str">
        <f t="shared" si="141"/>
        <v/>
      </c>
      <c r="D9076" s="4"/>
    </row>
    <row r="9077" spans="1:4" x14ac:dyDescent="0.25">
      <c r="A9077" s="3" t="str">
        <f t="shared" si="141"/>
        <v/>
      </c>
      <c r="D9077" s="4"/>
    </row>
    <row r="9078" spans="1:4" x14ac:dyDescent="0.25">
      <c r="A9078" s="3" t="str">
        <f t="shared" si="141"/>
        <v/>
      </c>
      <c r="D9078" s="4"/>
    </row>
    <row r="9079" spans="1:4" x14ac:dyDescent="0.25">
      <c r="A9079" s="3" t="str">
        <f t="shared" si="141"/>
        <v/>
      </c>
      <c r="D9079" s="4"/>
    </row>
    <row r="9080" spans="1:4" x14ac:dyDescent="0.25">
      <c r="A9080" s="3" t="str">
        <f t="shared" si="141"/>
        <v/>
      </c>
      <c r="D9080" s="4"/>
    </row>
    <row r="9081" spans="1:4" x14ac:dyDescent="0.25">
      <c r="A9081" s="3" t="str">
        <f t="shared" si="141"/>
        <v/>
      </c>
      <c r="D9081" s="4"/>
    </row>
    <row r="9082" spans="1:4" x14ac:dyDescent="0.25">
      <c r="A9082" s="3" t="str">
        <f t="shared" si="141"/>
        <v/>
      </c>
      <c r="D9082" s="4"/>
    </row>
    <row r="9083" spans="1:4" x14ac:dyDescent="0.25">
      <c r="A9083" s="3" t="str">
        <f t="shared" si="141"/>
        <v/>
      </c>
      <c r="D9083" s="4"/>
    </row>
    <row r="9084" spans="1:4" x14ac:dyDescent="0.25">
      <c r="A9084" s="3" t="str">
        <f t="shared" si="141"/>
        <v/>
      </c>
      <c r="D9084" s="4"/>
    </row>
    <row r="9085" spans="1:4" x14ac:dyDescent="0.25">
      <c r="A9085" s="3" t="str">
        <f t="shared" si="141"/>
        <v/>
      </c>
      <c r="D9085" s="4"/>
    </row>
    <row r="9086" spans="1:4" x14ac:dyDescent="0.25">
      <c r="A9086" s="3" t="str">
        <f t="shared" si="141"/>
        <v/>
      </c>
      <c r="D9086" s="4"/>
    </row>
    <row r="9087" spans="1:4" x14ac:dyDescent="0.25">
      <c r="A9087" s="3" t="str">
        <f t="shared" si="141"/>
        <v/>
      </c>
      <c r="D9087" s="4"/>
    </row>
    <row r="9088" spans="1:4" x14ac:dyDescent="0.25">
      <c r="A9088" s="3" t="str">
        <f t="shared" si="141"/>
        <v/>
      </c>
      <c r="D9088" s="4"/>
    </row>
    <row r="9089" spans="1:4" x14ac:dyDescent="0.25">
      <c r="A9089" s="3" t="str">
        <f t="shared" si="141"/>
        <v/>
      </c>
      <c r="D9089" s="4"/>
    </row>
    <row r="9090" spans="1:4" x14ac:dyDescent="0.25">
      <c r="A9090" s="3" t="str">
        <f t="shared" si="141"/>
        <v/>
      </c>
      <c r="D9090" s="4"/>
    </row>
    <row r="9091" spans="1:4" x14ac:dyDescent="0.25">
      <c r="A9091" s="3" t="str">
        <f t="shared" ref="A9091:A9154" si="142">B9091&amp;C9091&amp;D9091&amp;E9091</f>
        <v/>
      </c>
      <c r="D9091" s="4"/>
    </row>
    <row r="9092" spans="1:4" x14ac:dyDescent="0.25">
      <c r="A9092" s="3" t="str">
        <f t="shared" si="142"/>
        <v/>
      </c>
      <c r="D9092" s="4"/>
    </row>
    <row r="9093" spans="1:4" x14ac:dyDescent="0.25">
      <c r="A9093" s="3" t="str">
        <f t="shared" si="142"/>
        <v/>
      </c>
      <c r="D9093" s="4"/>
    </row>
    <row r="9094" spans="1:4" x14ac:dyDescent="0.25">
      <c r="A9094" s="3" t="str">
        <f t="shared" si="142"/>
        <v/>
      </c>
      <c r="D9094" s="4"/>
    </row>
    <row r="9095" spans="1:4" x14ac:dyDescent="0.25">
      <c r="A9095" s="3" t="str">
        <f t="shared" si="142"/>
        <v/>
      </c>
      <c r="D9095" s="4"/>
    </row>
    <row r="9096" spans="1:4" x14ac:dyDescent="0.25">
      <c r="A9096" s="3" t="str">
        <f t="shared" si="142"/>
        <v/>
      </c>
      <c r="D9096" s="4"/>
    </row>
    <row r="9097" spans="1:4" x14ac:dyDescent="0.25">
      <c r="A9097" s="3" t="str">
        <f t="shared" si="142"/>
        <v/>
      </c>
      <c r="D9097" s="4"/>
    </row>
    <row r="9098" spans="1:4" x14ac:dyDescent="0.25">
      <c r="A9098" s="3" t="str">
        <f t="shared" si="142"/>
        <v/>
      </c>
      <c r="D9098" s="4"/>
    </row>
    <row r="9099" spans="1:4" x14ac:dyDescent="0.25">
      <c r="A9099" s="3" t="str">
        <f t="shared" si="142"/>
        <v/>
      </c>
      <c r="D9099" s="4"/>
    </row>
    <row r="9100" spans="1:4" x14ac:dyDescent="0.25">
      <c r="A9100" s="3" t="str">
        <f t="shared" si="142"/>
        <v/>
      </c>
      <c r="D9100" s="4"/>
    </row>
    <row r="9101" spans="1:4" x14ac:dyDescent="0.25">
      <c r="A9101" s="3" t="str">
        <f t="shared" si="142"/>
        <v/>
      </c>
      <c r="D9101" s="4"/>
    </row>
    <row r="9102" spans="1:4" x14ac:dyDescent="0.25">
      <c r="A9102" s="3" t="str">
        <f t="shared" si="142"/>
        <v/>
      </c>
      <c r="D9102" s="4"/>
    </row>
    <row r="9103" spans="1:4" x14ac:dyDescent="0.25">
      <c r="A9103" s="3" t="str">
        <f t="shared" si="142"/>
        <v/>
      </c>
      <c r="D9103" s="4"/>
    </row>
    <row r="9104" spans="1:4" x14ac:dyDescent="0.25">
      <c r="A9104" s="3" t="str">
        <f t="shared" si="142"/>
        <v/>
      </c>
      <c r="D9104" s="4"/>
    </row>
    <row r="9105" spans="1:4" x14ac:dyDescent="0.25">
      <c r="A9105" s="3" t="str">
        <f t="shared" si="142"/>
        <v/>
      </c>
      <c r="D9105" s="4"/>
    </row>
    <row r="9106" spans="1:4" x14ac:dyDescent="0.25">
      <c r="A9106" s="3" t="str">
        <f t="shared" si="142"/>
        <v/>
      </c>
      <c r="D9106" s="4"/>
    </row>
    <row r="9107" spans="1:4" x14ac:dyDescent="0.25">
      <c r="A9107" s="3" t="str">
        <f t="shared" si="142"/>
        <v/>
      </c>
      <c r="D9107" s="4"/>
    </row>
    <row r="9108" spans="1:4" x14ac:dyDescent="0.25">
      <c r="A9108" s="3" t="str">
        <f t="shared" si="142"/>
        <v/>
      </c>
      <c r="D9108" s="4"/>
    </row>
    <row r="9109" spans="1:4" x14ac:dyDescent="0.25">
      <c r="A9109" s="3" t="str">
        <f t="shared" si="142"/>
        <v/>
      </c>
      <c r="D9109" s="4"/>
    </row>
    <row r="9110" spans="1:4" x14ac:dyDescent="0.25">
      <c r="A9110" s="3" t="str">
        <f t="shared" si="142"/>
        <v/>
      </c>
      <c r="D9110" s="4"/>
    </row>
    <row r="9111" spans="1:4" x14ac:dyDescent="0.25">
      <c r="A9111" s="3" t="str">
        <f t="shared" si="142"/>
        <v/>
      </c>
      <c r="D9111" s="4"/>
    </row>
    <row r="9112" spans="1:4" x14ac:dyDescent="0.25">
      <c r="A9112" s="3" t="str">
        <f t="shared" si="142"/>
        <v/>
      </c>
      <c r="D9112" s="4"/>
    </row>
    <row r="9113" spans="1:4" x14ac:dyDescent="0.25">
      <c r="A9113" s="3" t="str">
        <f t="shared" si="142"/>
        <v/>
      </c>
      <c r="D9113" s="4"/>
    </row>
    <row r="9114" spans="1:4" x14ac:dyDescent="0.25">
      <c r="A9114" s="3" t="str">
        <f t="shared" si="142"/>
        <v/>
      </c>
      <c r="D9114" s="4"/>
    </row>
    <row r="9115" spans="1:4" x14ac:dyDescent="0.25">
      <c r="A9115" s="3" t="str">
        <f t="shared" si="142"/>
        <v/>
      </c>
      <c r="D9115" s="4"/>
    </row>
    <row r="9116" spans="1:4" x14ac:dyDescent="0.25">
      <c r="A9116" s="3" t="str">
        <f t="shared" si="142"/>
        <v/>
      </c>
      <c r="D9116" s="4"/>
    </row>
    <row r="9117" spans="1:4" x14ac:dyDescent="0.25">
      <c r="A9117" s="3" t="str">
        <f t="shared" si="142"/>
        <v/>
      </c>
      <c r="D9117" s="4"/>
    </row>
    <row r="9118" spans="1:4" x14ac:dyDescent="0.25">
      <c r="A9118" s="3" t="str">
        <f t="shared" si="142"/>
        <v/>
      </c>
      <c r="D9118" s="4"/>
    </row>
    <row r="9119" spans="1:4" x14ac:dyDescent="0.25">
      <c r="A9119" s="3" t="str">
        <f t="shared" si="142"/>
        <v/>
      </c>
      <c r="D9119" s="4"/>
    </row>
    <row r="9120" spans="1:4" x14ac:dyDescent="0.25">
      <c r="A9120" s="3" t="str">
        <f t="shared" si="142"/>
        <v/>
      </c>
      <c r="D9120" s="4"/>
    </row>
    <row r="9121" spans="1:4" x14ac:dyDescent="0.25">
      <c r="A9121" s="3" t="str">
        <f t="shared" si="142"/>
        <v/>
      </c>
      <c r="D9121" s="4"/>
    </row>
    <row r="9122" spans="1:4" x14ac:dyDescent="0.25">
      <c r="A9122" s="3" t="str">
        <f t="shared" si="142"/>
        <v/>
      </c>
      <c r="D9122" s="4"/>
    </row>
    <row r="9123" spans="1:4" x14ac:dyDescent="0.25">
      <c r="A9123" s="3" t="str">
        <f t="shared" si="142"/>
        <v/>
      </c>
      <c r="D9123" s="4"/>
    </row>
    <row r="9124" spans="1:4" x14ac:dyDescent="0.25">
      <c r="A9124" s="3" t="str">
        <f t="shared" si="142"/>
        <v/>
      </c>
      <c r="D9124" s="4"/>
    </row>
    <row r="9125" spans="1:4" x14ac:dyDescent="0.25">
      <c r="A9125" s="3" t="str">
        <f t="shared" si="142"/>
        <v/>
      </c>
      <c r="D9125" s="4"/>
    </row>
    <row r="9126" spans="1:4" x14ac:dyDescent="0.25">
      <c r="A9126" s="3" t="str">
        <f t="shared" si="142"/>
        <v/>
      </c>
      <c r="D9126" s="4"/>
    </row>
    <row r="9127" spans="1:4" x14ac:dyDescent="0.25">
      <c r="A9127" s="3" t="str">
        <f t="shared" si="142"/>
        <v/>
      </c>
      <c r="D9127" s="4"/>
    </row>
    <row r="9128" spans="1:4" x14ac:dyDescent="0.25">
      <c r="A9128" s="3" t="str">
        <f t="shared" si="142"/>
        <v/>
      </c>
      <c r="D9128" s="4"/>
    </row>
    <row r="9129" spans="1:4" x14ac:dyDescent="0.25">
      <c r="A9129" s="3" t="str">
        <f t="shared" si="142"/>
        <v/>
      </c>
      <c r="D9129" s="4"/>
    </row>
    <row r="9130" spans="1:4" x14ac:dyDescent="0.25">
      <c r="A9130" s="3" t="str">
        <f t="shared" si="142"/>
        <v/>
      </c>
      <c r="D9130" s="4"/>
    </row>
    <row r="9131" spans="1:4" x14ac:dyDescent="0.25">
      <c r="A9131" s="3" t="str">
        <f t="shared" si="142"/>
        <v/>
      </c>
      <c r="D9131" s="4"/>
    </row>
    <row r="9132" spans="1:4" x14ac:dyDescent="0.25">
      <c r="A9132" s="3" t="str">
        <f t="shared" si="142"/>
        <v/>
      </c>
      <c r="D9132" s="4"/>
    </row>
    <row r="9133" spans="1:4" x14ac:dyDescent="0.25">
      <c r="A9133" s="3" t="str">
        <f t="shared" si="142"/>
        <v/>
      </c>
      <c r="D9133" s="4"/>
    </row>
    <row r="9134" spans="1:4" x14ac:dyDescent="0.25">
      <c r="A9134" s="3" t="str">
        <f t="shared" si="142"/>
        <v/>
      </c>
      <c r="D9134" s="4"/>
    </row>
    <row r="9135" spans="1:4" x14ac:dyDescent="0.25">
      <c r="A9135" s="3" t="str">
        <f t="shared" si="142"/>
        <v/>
      </c>
      <c r="D9135" s="4"/>
    </row>
    <row r="9136" spans="1:4" x14ac:dyDescent="0.25">
      <c r="A9136" s="3" t="str">
        <f t="shared" si="142"/>
        <v/>
      </c>
      <c r="D9136" s="4"/>
    </row>
    <row r="9137" spans="1:4" x14ac:dyDescent="0.25">
      <c r="A9137" s="3" t="str">
        <f t="shared" si="142"/>
        <v/>
      </c>
      <c r="D9137" s="4"/>
    </row>
    <row r="9138" spans="1:4" x14ac:dyDescent="0.25">
      <c r="A9138" s="3" t="str">
        <f t="shared" si="142"/>
        <v/>
      </c>
      <c r="D9138" s="4"/>
    </row>
    <row r="9139" spans="1:4" x14ac:dyDescent="0.25">
      <c r="A9139" s="3" t="str">
        <f t="shared" si="142"/>
        <v/>
      </c>
      <c r="D9139" s="4"/>
    </row>
    <row r="9140" spans="1:4" x14ac:dyDescent="0.25">
      <c r="A9140" s="3" t="str">
        <f t="shared" si="142"/>
        <v/>
      </c>
      <c r="D9140" s="4"/>
    </row>
    <row r="9141" spans="1:4" x14ac:dyDescent="0.25">
      <c r="A9141" s="3" t="str">
        <f t="shared" si="142"/>
        <v/>
      </c>
      <c r="D9141" s="4"/>
    </row>
    <row r="9142" spans="1:4" x14ac:dyDescent="0.25">
      <c r="A9142" s="3" t="str">
        <f t="shared" si="142"/>
        <v/>
      </c>
      <c r="D9142" s="4"/>
    </row>
    <row r="9143" spans="1:4" x14ac:dyDescent="0.25">
      <c r="A9143" s="3" t="str">
        <f t="shared" si="142"/>
        <v/>
      </c>
      <c r="D9143" s="4"/>
    </row>
    <row r="9144" spans="1:4" x14ac:dyDescent="0.25">
      <c r="A9144" s="3" t="str">
        <f t="shared" si="142"/>
        <v/>
      </c>
      <c r="D9144" s="4"/>
    </row>
    <row r="9145" spans="1:4" x14ac:dyDescent="0.25">
      <c r="A9145" s="3" t="str">
        <f t="shared" si="142"/>
        <v/>
      </c>
      <c r="D9145" s="4"/>
    </row>
    <row r="9146" spans="1:4" x14ac:dyDescent="0.25">
      <c r="A9146" s="3" t="str">
        <f t="shared" si="142"/>
        <v/>
      </c>
      <c r="D9146" s="4"/>
    </row>
    <row r="9147" spans="1:4" x14ac:dyDescent="0.25">
      <c r="A9147" s="3" t="str">
        <f t="shared" si="142"/>
        <v/>
      </c>
      <c r="D9147" s="4"/>
    </row>
    <row r="9148" spans="1:4" x14ac:dyDescent="0.25">
      <c r="A9148" s="3" t="str">
        <f t="shared" si="142"/>
        <v/>
      </c>
      <c r="D9148" s="4"/>
    </row>
    <row r="9149" spans="1:4" x14ac:dyDescent="0.25">
      <c r="A9149" s="3" t="str">
        <f t="shared" si="142"/>
        <v/>
      </c>
      <c r="D9149" s="4"/>
    </row>
    <row r="9150" spans="1:4" x14ac:dyDescent="0.25">
      <c r="A9150" s="3" t="str">
        <f t="shared" si="142"/>
        <v/>
      </c>
      <c r="D9150" s="4"/>
    </row>
    <row r="9151" spans="1:4" x14ac:dyDescent="0.25">
      <c r="A9151" s="3" t="str">
        <f t="shared" si="142"/>
        <v/>
      </c>
      <c r="D9151" s="4"/>
    </row>
    <row r="9152" spans="1:4" x14ac:dyDescent="0.25">
      <c r="A9152" s="3" t="str">
        <f t="shared" si="142"/>
        <v/>
      </c>
      <c r="D9152" s="4"/>
    </row>
    <row r="9153" spans="1:4" x14ac:dyDescent="0.25">
      <c r="A9153" s="3" t="str">
        <f t="shared" si="142"/>
        <v/>
      </c>
      <c r="D9153" s="4"/>
    </row>
    <row r="9154" spans="1:4" x14ac:dyDescent="0.25">
      <c r="A9154" s="3" t="str">
        <f t="shared" si="142"/>
        <v/>
      </c>
      <c r="D9154" s="4"/>
    </row>
    <row r="9155" spans="1:4" x14ac:dyDescent="0.25">
      <c r="A9155" s="3" t="str">
        <f t="shared" ref="A9155:A9218" si="143">B9155&amp;C9155&amp;D9155&amp;E9155</f>
        <v/>
      </c>
      <c r="D9155" s="4"/>
    </row>
    <row r="9156" spans="1:4" x14ac:dyDescent="0.25">
      <c r="A9156" s="3" t="str">
        <f t="shared" si="143"/>
        <v/>
      </c>
      <c r="D9156" s="4"/>
    </row>
    <row r="9157" spans="1:4" x14ac:dyDescent="0.25">
      <c r="A9157" s="3" t="str">
        <f t="shared" si="143"/>
        <v/>
      </c>
      <c r="D9157" s="4"/>
    </row>
    <row r="9158" spans="1:4" x14ac:dyDescent="0.25">
      <c r="A9158" s="3" t="str">
        <f t="shared" si="143"/>
        <v/>
      </c>
      <c r="D9158" s="4"/>
    </row>
    <row r="9159" spans="1:4" x14ac:dyDescent="0.25">
      <c r="A9159" s="3" t="str">
        <f t="shared" si="143"/>
        <v/>
      </c>
      <c r="D9159" s="4"/>
    </row>
    <row r="9160" spans="1:4" x14ac:dyDescent="0.25">
      <c r="A9160" s="3" t="str">
        <f t="shared" si="143"/>
        <v/>
      </c>
      <c r="D9160" s="4"/>
    </row>
    <row r="9161" spans="1:4" x14ac:dyDescent="0.25">
      <c r="A9161" s="3" t="str">
        <f t="shared" si="143"/>
        <v/>
      </c>
      <c r="D9161" s="4"/>
    </row>
    <row r="9162" spans="1:4" x14ac:dyDescent="0.25">
      <c r="A9162" s="3" t="str">
        <f t="shared" si="143"/>
        <v/>
      </c>
      <c r="D9162" s="4"/>
    </row>
    <row r="9163" spans="1:4" x14ac:dyDescent="0.25">
      <c r="A9163" s="3" t="str">
        <f t="shared" si="143"/>
        <v/>
      </c>
      <c r="D9163" s="4"/>
    </row>
    <row r="9164" spans="1:4" x14ac:dyDescent="0.25">
      <c r="A9164" s="3" t="str">
        <f t="shared" si="143"/>
        <v/>
      </c>
      <c r="D9164" s="4"/>
    </row>
    <row r="9165" spans="1:4" x14ac:dyDescent="0.25">
      <c r="A9165" s="3" t="str">
        <f t="shared" si="143"/>
        <v/>
      </c>
      <c r="D9165" s="4"/>
    </row>
    <row r="9166" spans="1:4" x14ac:dyDescent="0.25">
      <c r="A9166" s="3" t="str">
        <f t="shared" si="143"/>
        <v/>
      </c>
      <c r="D9166" s="4"/>
    </row>
    <row r="9167" spans="1:4" x14ac:dyDescent="0.25">
      <c r="A9167" s="3" t="str">
        <f t="shared" si="143"/>
        <v/>
      </c>
      <c r="D9167" s="4"/>
    </row>
    <row r="9168" spans="1:4" x14ac:dyDescent="0.25">
      <c r="A9168" s="3" t="str">
        <f t="shared" si="143"/>
        <v/>
      </c>
      <c r="D9168" s="4"/>
    </row>
    <row r="9169" spans="1:4" x14ac:dyDescent="0.25">
      <c r="A9169" s="3" t="str">
        <f t="shared" si="143"/>
        <v/>
      </c>
      <c r="D9169" s="4"/>
    </row>
    <row r="9170" spans="1:4" x14ac:dyDescent="0.25">
      <c r="A9170" s="3" t="str">
        <f t="shared" si="143"/>
        <v/>
      </c>
      <c r="D9170" s="4"/>
    </row>
    <row r="9171" spans="1:4" x14ac:dyDescent="0.25">
      <c r="A9171" s="3" t="str">
        <f t="shared" si="143"/>
        <v/>
      </c>
      <c r="D9171" s="4"/>
    </row>
    <row r="9172" spans="1:4" x14ac:dyDescent="0.25">
      <c r="A9172" s="3" t="str">
        <f t="shared" si="143"/>
        <v/>
      </c>
      <c r="D9172" s="4"/>
    </row>
    <row r="9173" spans="1:4" x14ac:dyDescent="0.25">
      <c r="A9173" s="3" t="str">
        <f t="shared" si="143"/>
        <v/>
      </c>
      <c r="D9173" s="4"/>
    </row>
    <row r="9174" spans="1:4" x14ac:dyDescent="0.25">
      <c r="A9174" s="3" t="str">
        <f t="shared" si="143"/>
        <v/>
      </c>
      <c r="D9174" s="4"/>
    </row>
    <row r="9175" spans="1:4" x14ac:dyDescent="0.25">
      <c r="A9175" s="3" t="str">
        <f t="shared" si="143"/>
        <v/>
      </c>
      <c r="D9175" s="4"/>
    </row>
    <row r="9176" spans="1:4" x14ac:dyDescent="0.25">
      <c r="A9176" s="3" t="str">
        <f t="shared" si="143"/>
        <v/>
      </c>
      <c r="D9176" s="4"/>
    </row>
    <row r="9177" spans="1:4" x14ac:dyDescent="0.25">
      <c r="A9177" s="3" t="str">
        <f t="shared" si="143"/>
        <v/>
      </c>
      <c r="D9177" s="4"/>
    </row>
    <row r="9178" spans="1:4" x14ac:dyDescent="0.25">
      <c r="A9178" s="3" t="str">
        <f t="shared" si="143"/>
        <v/>
      </c>
      <c r="D9178" s="4"/>
    </row>
    <row r="9179" spans="1:4" x14ac:dyDescent="0.25">
      <c r="A9179" s="3" t="str">
        <f t="shared" si="143"/>
        <v/>
      </c>
      <c r="D9179" s="4"/>
    </row>
    <row r="9180" spans="1:4" x14ac:dyDescent="0.25">
      <c r="A9180" s="3" t="str">
        <f t="shared" si="143"/>
        <v/>
      </c>
      <c r="D9180" s="4"/>
    </row>
    <row r="9181" spans="1:4" x14ac:dyDescent="0.25">
      <c r="A9181" s="3" t="str">
        <f t="shared" si="143"/>
        <v/>
      </c>
      <c r="D9181" s="4"/>
    </row>
    <row r="9182" spans="1:4" x14ac:dyDescent="0.25">
      <c r="A9182" s="3" t="str">
        <f t="shared" si="143"/>
        <v/>
      </c>
      <c r="D9182" s="4"/>
    </row>
    <row r="9183" spans="1:4" x14ac:dyDescent="0.25">
      <c r="A9183" s="3" t="str">
        <f t="shared" si="143"/>
        <v/>
      </c>
      <c r="D9183" s="4"/>
    </row>
    <row r="9184" spans="1:4" x14ac:dyDescent="0.25">
      <c r="A9184" s="3" t="str">
        <f t="shared" si="143"/>
        <v/>
      </c>
      <c r="D9184" s="4"/>
    </row>
    <row r="9185" spans="1:4" x14ac:dyDescent="0.25">
      <c r="A9185" s="3" t="str">
        <f t="shared" si="143"/>
        <v/>
      </c>
      <c r="D9185" s="4"/>
    </row>
    <row r="9186" spans="1:4" x14ac:dyDescent="0.25">
      <c r="A9186" s="3" t="str">
        <f t="shared" si="143"/>
        <v/>
      </c>
      <c r="D9186" s="4"/>
    </row>
    <row r="9187" spans="1:4" x14ac:dyDescent="0.25">
      <c r="A9187" s="3" t="str">
        <f t="shared" si="143"/>
        <v/>
      </c>
      <c r="D9187" s="4"/>
    </row>
    <row r="9188" spans="1:4" x14ac:dyDescent="0.25">
      <c r="A9188" s="3" t="str">
        <f t="shared" si="143"/>
        <v/>
      </c>
      <c r="D9188" s="4"/>
    </row>
    <row r="9189" spans="1:4" x14ac:dyDescent="0.25">
      <c r="A9189" s="3" t="str">
        <f t="shared" si="143"/>
        <v/>
      </c>
      <c r="D9189" s="4"/>
    </row>
    <row r="9190" spans="1:4" x14ac:dyDescent="0.25">
      <c r="A9190" s="3" t="str">
        <f t="shared" si="143"/>
        <v/>
      </c>
      <c r="D9190" s="4"/>
    </row>
    <row r="9191" spans="1:4" x14ac:dyDescent="0.25">
      <c r="A9191" s="3" t="str">
        <f t="shared" si="143"/>
        <v/>
      </c>
      <c r="D9191" s="4"/>
    </row>
    <row r="9192" spans="1:4" x14ac:dyDescent="0.25">
      <c r="A9192" s="3" t="str">
        <f t="shared" si="143"/>
        <v/>
      </c>
      <c r="D9192" s="4"/>
    </row>
    <row r="9193" spans="1:4" x14ac:dyDescent="0.25">
      <c r="A9193" s="3" t="str">
        <f t="shared" si="143"/>
        <v/>
      </c>
      <c r="D9193" s="4"/>
    </row>
    <row r="9194" spans="1:4" x14ac:dyDescent="0.25">
      <c r="A9194" s="3" t="str">
        <f t="shared" si="143"/>
        <v/>
      </c>
      <c r="D9194" s="4"/>
    </row>
    <row r="9195" spans="1:4" x14ac:dyDescent="0.25">
      <c r="A9195" s="3" t="str">
        <f t="shared" si="143"/>
        <v/>
      </c>
      <c r="D9195" s="4"/>
    </row>
    <row r="9196" spans="1:4" x14ac:dyDescent="0.25">
      <c r="A9196" s="3" t="str">
        <f t="shared" si="143"/>
        <v/>
      </c>
      <c r="D9196" s="4"/>
    </row>
    <row r="9197" spans="1:4" x14ac:dyDescent="0.25">
      <c r="A9197" s="3" t="str">
        <f t="shared" si="143"/>
        <v/>
      </c>
      <c r="D9197" s="4"/>
    </row>
    <row r="9198" spans="1:4" x14ac:dyDescent="0.25">
      <c r="A9198" s="3" t="str">
        <f t="shared" si="143"/>
        <v/>
      </c>
      <c r="D9198" s="4"/>
    </row>
    <row r="9199" spans="1:4" x14ac:dyDescent="0.25">
      <c r="A9199" s="3" t="str">
        <f t="shared" si="143"/>
        <v/>
      </c>
      <c r="D9199" s="4"/>
    </row>
    <row r="9200" spans="1:4" x14ac:dyDescent="0.25">
      <c r="A9200" s="3" t="str">
        <f t="shared" si="143"/>
        <v/>
      </c>
      <c r="D9200" s="4"/>
    </row>
    <row r="9201" spans="1:4" x14ac:dyDescent="0.25">
      <c r="A9201" s="3" t="str">
        <f t="shared" si="143"/>
        <v/>
      </c>
      <c r="D9201" s="4"/>
    </row>
    <row r="9202" spans="1:4" x14ac:dyDescent="0.25">
      <c r="A9202" s="3" t="str">
        <f t="shared" si="143"/>
        <v/>
      </c>
      <c r="D9202" s="4"/>
    </row>
    <row r="9203" spans="1:4" x14ac:dyDescent="0.25">
      <c r="A9203" s="3" t="str">
        <f t="shared" si="143"/>
        <v/>
      </c>
      <c r="D9203" s="4"/>
    </row>
    <row r="9204" spans="1:4" x14ac:dyDescent="0.25">
      <c r="A9204" s="3" t="str">
        <f t="shared" si="143"/>
        <v/>
      </c>
      <c r="D9204" s="4"/>
    </row>
    <row r="9205" spans="1:4" x14ac:dyDescent="0.25">
      <c r="A9205" s="3" t="str">
        <f t="shared" si="143"/>
        <v/>
      </c>
      <c r="D9205" s="4"/>
    </row>
    <row r="9206" spans="1:4" x14ac:dyDescent="0.25">
      <c r="A9206" s="3" t="str">
        <f t="shared" si="143"/>
        <v/>
      </c>
      <c r="D9206" s="4"/>
    </row>
    <row r="9207" spans="1:4" x14ac:dyDescent="0.25">
      <c r="A9207" s="3" t="str">
        <f t="shared" si="143"/>
        <v/>
      </c>
      <c r="D9207" s="4"/>
    </row>
    <row r="9208" spans="1:4" x14ac:dyDescent="0.25">
      <c r="A9208" s="3" t="str">
        <f t="shared" si="143"/>
        <v/>
      </c>
      <c r="D9208" s="4"/>
    </row>
    <row r="9209" spans="1:4" x14ac:dyDescent="0.25">
      <c r="A9209" s="3" t="str">
        <f t="shared" si="143"/>
        <v/>
      </c>
      <c r="D9209" s="4"/>
    </row>
    <row r="9210" spans="1:4" x14ac:dyDescent="0.25">
      <c r="A9210" s="3" t="str">
        <f t="shared" si="143"/>
        <v/>
      </c>
      <c r="D9210" s="4"/>
    </row>
    <row r="9211" spans="1:4" x14ac:dyDescent="0.25">
      <c r="A9211" s="3" t="str">
        <f t="shared" si="143"/>
        <v/>
      </c>
      <c r="D9211" s="4"/>
    </row>
    <row r="9212" spans="1:4" x14ac:dyDescent="0.25">
      <c r="A9212" s="3" t="str">
        <f t="shared" si="143"/>
        <v/>
      </c>
      <c r="D9212" s="4"/>
    </row>
    <row r="9213" spans="1:4" x14ac:dyDescent="0.25">
      <c r="A9213" s="3" t="str">
        <f t="shared" si="143"/>
        <v/>
      </c>
      <c r="D9213" s="4"/>
    </row>
    <row r="9214" spans="1:4" x14ac:dyDescent="0.25">
      <c r="A9214" s="3" t="str">
        <f t="shared" si="143"/>
        <v/>
      </c>
      <c r="D9214" s="4"/>
    </row>
    <row r="9215" spans="1:4" x14ac:dyDescent="0.25">
      <c r="A9215" s="3" t="str">
        <f t="shared" si="143"/>
        <v/>
      </c>
      <c r="D9215" s="4"/>
    </row>
    <row r="9216" spans="1:4" x14ac:dyDescent="0.25">
      <c r="A9216" s="3" t="str">
        <f t="shared" si="143"/>
        <v/>
      </c>
      <c r="D9216" s="4"/>
    </row>
    <row r="9217" spans="1:4" x14ac:dyDescent="0.25">
      <c r="A9217" s="3" t="str">
        <f t="shared" si="143"/>
        <v/>
      </c>
      <c r="D9217" s="4"/>
    </row>
    <row r="9218" spans="1:4" x14ac:dyDescent="0.25">
      <c r="A9218" s="3" t="str">
        <f t="shared" si="143"/>
        <v/>
      </c>
      <c r="D9218" s="4"/>
    </row>
    <row r="9219" spans="1:4" x14ac:dyDescent="0.25">
      <c r="A9219" s="3" t="str">
        <f t="shared" ref="A9219:A9282" si="144">B9219&amp;C9219&amp;D9219&amp;E9219</f>
        <v/>
      </c>
      <c r="D9219" s="4"/>
    </row>
    <row r="9220" spans="1:4" x14ac:dyDescent="0.25">
      <c r="A9220" s="3" t="str">
        <f t="shared" si="144"/>
        <v/>
      </c>
      <c r="D9220" s="4"/>
    </row>
    <row r="9221" spans="1:4" x14ac:dyDescent="0.25">
      <c r="A9221" s="3" t="str">
        <f t="shared" si="144"/>
        <v/>
      </c>
      <c r="D9221" s="4"/>
    </row>
    <row r="9222" spans="1:4" x14ac:dyDescent="0.25">
      <c r="A9222" s="3" t="str">
        <f t="shared" si="144"/>
        <v/>
      </c>
      <c r="D9222" s="4"/>
    </row>
    <row r="9223" spans="1:4" x14ac:dyDescent="0.25">
      <c r="A9223" s="3" t="str">
        <f t="shared" si="144"/>
        <v/>
      </c>
      <c r="D9223" s="4"/>
    </row>
    <row r="9224" spans="1:4" x14ac:dyDescent="0.25">
      <c r="A9224" s="3" t="str">
        <f t="shared" si="144"/>
        <v/>
      </c>
      <c r="D9224" s="4"/>
    </row>
    <row r="9225" spans="1:4" x14ac:dyDescent="0.25">
      <c r="A9225" s="3" t="str">
        <f t="shared" si="144"/>
        <v/>
      </c>
      <c r="D9225" s="4"/>
    </row>
    <row r="9226" spans="1:4" x14ac:dyDescent="0.25">
      <c r="A9226" s="3" t="str">
        <f t="shared" si="144"/>
        <v/>
      </c>
      <c r="D9226" s="4"/>
    </row>
    <row r="9227" spans="1:4" x14ac:dyDescent="0.25">
      <c r="A9227" s="3" t="str">
        <f t="shared" si="144"/>
        <v/>
      </c>
      <c r="D9227" s="4"/>
    </row>
    <row r="9228" spans="1:4" x14ac:dyDescent="0.25">
      <c r="A9228" s="3" t="str">
        <f t="shared" si="144"/>
        <v/>
      </c>
      <c r="D9228" s="4"/>
    </row>
    <row r="9229" spans="1:4" x14ac:dyDescent="0.25">
      <c r="A9229" s="3" t="str">
        <f t="shared" si="144"/>
        <v/>
      </c>
      <c r="D9229" s="4"/>
    </row>
    <row r="9230" spans="1:4" x14ac:dyDescent="0.25">
      <c r="A9230" s="3" t="str">
        <f t="shared" si="144"/>
        <v/>
      </c>
      <c r="D9230" s="4"/>
    </row>
    <row r="9231" spans="1:4" x14ac:dyDescent="0.25">
      <c r="A9231" s="3" t="str">
        <f t="shared" si="144"/>
        <v/>
      </c>
      <c r="D9231" s="4"/>
    </row>
    <row r="9232" spans="1:4" x14ac:dyDescent="0.25">
      <c r="A9232" s="3" t="str">
        <f t="shared" si="144"/>
        <v/>
      </c>
      <c r="D9232" s="4"/>
    </row>
    <row r="9233" spans="1:4" x14ac:dyDescent="0.25">
      <c r="A9233" s="3" t="str">
        <f t="shared" si="144"/>
        <v/>
      </c>
      <c r="D9233" s="4"/>
    </row>
    <row r="9234" spans="1:4" x14ac:dyDescent="0.25">
      <c r="A9234" s="3" t="str">
        <f t="shared" si="144"/>
        <v/>
      </c>
      <c r="D9234" s="4"/>
    </row>
    <row r="9235" spans="1:4" x14ac:dyDescent="0.25">
      <c r="A9235" s="3" t="str">
        <f t="shared" si="144"/>
        <v/>
      </c>
      <c r="D9235" s="4"/>
    </row>
    <row r="9236" spans="1:4" x14ac:dyDescent="0.25">
      <c r="A9236" s="3" t="str">
        <f t="shared" si="144"/>
        <v/>
      </c>
      <c r="D9236" s="4"/>
    </row>
    <row r="9237" spans="1:4" x14ac:dyDescent="0.25">
      <c r="A9237" s="3" t="str">
        <f t="shared" si="144"/>
        <v/>
      </c>
      <c r="D9237" s="4"/>
    </row>
    <row r="9238" spans="1:4" x14ac:dyDescent="0.25">
      <c r="A9238" s="3" t="str">
        <f t="shared" si="144"/>
        <v/>
      </c>
      <c r="D9238" s="4"/>
    </row>
    <row r="9239" spans="1:4" x14ac:dyDescent="0.25">
      <c r="A9239" s="3" t="str">
        <f t="shared" si="144"/>
        <v/>
      </c>
      <c r="D9239" s="4"/>
    </row>
    <row r="9240" spans="1:4" x14ac:dyDescent="0.25">
      <c r="A9240" s="3" t="str">
        <f t="shared" si="144"/>
        <v/>
      </c>
      <c r="D9240" s="4"/>
    </row>
    <row r="9241" spans="1:4" x14ac:dyDescent="0.25">
      <c r="A9241" s="3" t="str">
        <f t="shared" si="144"/>
        <v/>
      </c>
      <c r="D9241" s="4"/>
    </row>
    <row r="9242" spans="1:4" x14ac:dyDescent="0.25">
      <c r="A9242" s="3" t="str">
        <f t="shared" si="144"/>
        <v/>
      </c>
      <c r="D9242" s="4"/>
    </row>
    <row r="9243" spans="1:4" x14ac:dyDescent="0.25">
      <c r="A9243" s="3" t="str">
        <f t="shared" si="144"/>
        <v/>
      </c>
      <c r="D9243" s="4"/>
    </row>
    <row r="9244" spans="1:4" x14ac:dyDescent="0.25">
      <c r="A9244" s="3" t="str">
        <f t="shared" si="144"/>
        <v/>
      </c>
      <c r="D9244" s="4"/>
    </row>
    <row r="9245" spans="1:4" x14ac:dyDescent="0.25">
      <c r="A9245" s="3" t="str">
        <f t="shared" si="144"/>
        <v/>
      </c>
      <c r="D9245" s="4"/>
    </row>
    <row r="9246" spans="1:4" x14ac:dyDescent="0.25">
      <c r="A9246" s="3" t="str">
        <f t="shared" si="144"/>
        <v/>
      </c>
      <c r="D9246" s="4"/>
    </row>
    <row r="9247" spans="1:4" x14ac:dyDescent="0.25">
      <c r="A9247" s="3" t="str">
        <f t="shared" si="144"/>
        <v/>
      </c>
      <c r="D9247" s="4"/>
    </row>
    <row r="9248" spans="1:4" x14ac:dyDescent="0.25">
      <c r="A9248" s="3" t="str">
        <f t="shared" si="144"/>
        <v/>
      </c>
      <c r="D9248" s="4"/>
    </row>
    <row r="9249" spans="1:4" x14ac:dyDescent="0.25">
      <c r="A9249" s="3" t="str">
        <f t="shared" si="144"/>
        <v/>
      </c>
      <c r="D9249" s="4"/>
    </row>
    <row r="9250" spans="1:4" x14ac:dyDescent="0.25">
      <c r="A9250" s="3" t="str">
        <f t="shared" si="144"/>
        <v/>
      </c>
      <c r="D9250" s="4"/>
    </row>
    <row r="9251" spans="1:4" x14ac:dyDescent="0.25">
      <c r="A9251" s="3" t="str">
        <f t="shared" si="144"/>
        <v/>
      </c>
      <c r="D9251" s="4"/>
    </row>
    <row r="9252" spans="1:4" x14ac:dyDescent="0.25">
      <c r="A9252" s="3" t="str">
        <f t="shared" si="144"/>
        <v/>
      </c>
      <c r="D9252" s="4"/>
    </row>
    <row r="9253" spans="1:4" x14ac:dyDescent="0.25">
      <c r="A9253" s="3" t="str">
        <f t="shared" si="144"/>
        <v/>
      </c>
      <c r="D9253" s="4"/>
    </row>
    <row r="9254" spans="1:4" x14ac:dyDescent="0.25">
      <c r="A9254" s="3" t="str">
        <f t="shared" si="144"/>
        <v/>
      </c>
      <c r="D9254" s="4"/>
    </row>
    <row r="9255" spans="1:4" x14ac:dyDescent="0.25">
      <c r="A9255" s="3" t="str">
        <f t="shared" si="144"/>
        <v/>
      </c>
      <c r="D9255" s="4"/>
    </row>
    <row r="9256" spans="1:4" x14ac:dyDescent="0.25">
      <c r="A9256" s="3" t="str">
        <f t="shared" si="144"/>
        <v/>
      </c>
      <c r="D9256" s="4"/>
    </row>
    <row r="9257" spans="1:4" x14ac:dyDescent="0.25">
      <c r="A9257" s="3" t="str">
        <f t="shared" si="144"/>
        <v/>
      </c>
      <c r="D9257" s="4"/>
    </row>
    <row r="9258" spans="1:4" x14ac:dyDescent="0.25">
      <c r="A9258" s="3" t="str">
        <f t="shared" si="144"/>
        <v/>
      </c>
      <c r="D9258" s="4"/>
    </row>
    <row r="9259" spans="1:4" x14ac:dyDescent="0.25">
      <c r="A9259" s="3" t="str">
        <f t="shared" si="144"/>
        <v/>
      </c>
      <c r="D9259" s="4"/>
    </row>
    <row r="9260" spans="1:4" x14ac:dyDescent="0.25">
      <c r="A9260" s="3" t="str">
        <f t="shared" si="144"/>
        <v/>
      </c>
      <c r="D9260" s="4"/>
    </row>
    <row r="9261" spans="1:4" x14ac:dyDescent="0.25">
      <c r="A9261" s="3" t="str">
        <f t="shared" si="144"/>
        <v/>
      </c>
      <c r="D9261" s="4"/>
    </row>
    <row r="9262" spans="1:4" x14ac:dyDescent="0.25">
      <c r="A9262" s="3" t="str">
        <f t="shared" si="144"/>
        <v/>
      </c>
      <c r="D9262" s="4"/>
    </row>
    <row r="9263" spans="1:4" x14ac:dyDescent="0.25">
      <c r="A9263" s="3" t="str">
        <f t="shared" si="144"/>
        <v/>
      </c>
      <c r="D9263" s="4"/>
    </row>
    <row r="9264" spans="1:4" x14ac:dyDescent="0.25">
      <c r="A9264" s="3" t="str">
        <f t="shared" si="144"/>
        <v/>
      </c>
      <c r="D9264" s="4"/>
    </row>
    <row r="9265" spans="1:4" x14ac:dyDescent="0.25">
      <c r="A9265" s="3" t="str">
        <f t="shared" si="144"/>
        <v/>
      </c>
      <c r="D9265" s="4"/>
    </row>
    <row r="9266" spans="1:4" x14ac:dyDescent="0.25">
      <c r="A9266" s="3" t="str">
        <f t="shared" si="144"/>
        <v/>
      </c>
      <c r="D9266" s="4"/>
    </row>
    <row r="9267" spans="1:4" x14ac:dyDescent="0.25">
      <c r="A9267" s="3" t="str">
        <f t="shared" si="144"/>
        <v/>
      </c>
      <c r="D9267" s="4"/>
    </row>
    <row r="9268" spans="1:4" x14ac:dyDescent="0.25">
      <c r="A9268" s="3" t="str">
        <f t="shared" si="144"/>
        <v/>
      </c>
      <c r="D9268" s="4"/>
    </row>
    <row r="9269" spans="1:4" x14ac:dyDescent="0.25">
      <c r="A9269" s="3" t="str">
        <f t="shared" si="144"/>
        <v/>
      </c>
      <c r="D9269" s="4"/>
    </row>
    <row r="9270" spans="1:4" x14ac:dyDescent="0.25">
      <c r="A9270" s="3" t="str">
        <f t="shared" si="144"/>
        <v/>
      </c>
      <c r="D9270" s="4"/>
    </row>
    <row r="9271" spans="1:4" x14ac:dyDescent="0.25">
      <c r="A9271" s="3" t="str">
        <f t="shared" si="144"/>
        <v/>
      </c>
      <c r="D9271" s="4"/>
    </row>
    <row r="9272" spans="1:4" x14ac:dyDescent="0.25">
      <c r="A9272" s="3" t="str">
        <f t="shared" si="144"/>
        <v/>
      </c>
      <c r="D9272" s="4"/>
    </row>
    <row r="9273" spans="1:4" x14ac:dyDescent="0.25">
      <c r="A9273" s="3" t="str">
        <f t="shared" si="144"/>
        <v/>
      </c>
      <c r="D9273" s="4"/>
    </row>
    <row r="9274" spans="1:4" x14ac:dyDescent="0.25">
      <c r="A9274" s="3" t="str">
        <f t="shared" si="144"/>
        <v/>
      </c>
      <c r="D9274" s="4"/>
    </row>
    <row r="9275" spans="1:4" x14ac:dyDescent="0.25">
      <c r="A9275" s="3" t="str">
        <f t="shared" si="144"/>
        <v/>
      </c>
      <c r="D9275" s="4"/>
    </row>
    <row r="9276" spans="1:4" x14ac:dyDescent="0.25">
      <c r="A9276" s="3" t="str">
        <f t="shared" si="144"/>
        <v/>
      </c>
      <c r="D9276" s="4"/>
    </row>
    <row r="9277" spans="1:4" x14ac:dyDescent="0.25">
      <c r="A9277" s="3" t="str">
        <f t="shared" si="144"/>
        <v/>
      </c>
      <c r="D9277" s="4"/>
    </row>
    <row r="9278" spans="1:4" x14ac:dyDescent="0.25">
      <c r="A9278" s="3" t="str">
        <f t="shared" si="144"/>
        <v/>
      </c>
      <c r="D9278" s="4"/>
    </row>
    <row r="9279" spans="1:4" x14ac:dyDescent="0.25">
      <c r="A9279" s="3" t="str">
        <f t="shared" si="144"/>
        <v/>
      </c>
      <c r="D9279" s="4"/>
    </row>
    <row r="9280" spans="1:4" x14ac:dyDescent="0.25">
      <c r="A9280" s="3" t="str">
        <f t="shared" si="144"/>
        <v/>
      </c>
      <c r="D9280" s="4"/>
    </row>
    <row r="9281" spans="1:4" x14ac:dyDescent="0.25">
      <c r="A9281" s="3" t="str">
        <f t="shared" si="144"/>
        <v/>
      </c>
      <c r="D9281" s="4"/>
    </row>
    <row r="9282" spans="1:4" x14ac:dyDescent="0.25">
      <c r="A9282" s="3" t="str">
        <f t="shared" si="144"/>
        <v/>
      </c>
      <c r="D9282" s="4"/>
    </row>
    <row r="9283" spans="1:4" x14ac:dyDescent="0.25">
      <c r="A9283" s="3" t="str">
        <f t="shared" ref="A9283:A9346" si="145">B9283&amp;C9283&amp;D9283&amp;E9283</f>
        <v/>
      </c>
      <c r="D9283" s="4"/>
    </row>
    <row r="9284" spans="1:4" x14ac:dyDescent="0.25">
      <c r="A9284" s="3" t="str">
        <f t="shared" si="145"/>
        <v/>
      </c>
      <c r="D9284" s="4"/>
    </row>
    <row r="9285" spans="1:4" x14ac:dyDescent="0.25">
      <c r="A9285" s="3" t="str">
        <f t="shared" si="145"/>
        <v/>
      </c>
      <c r="D9285" s="4"/>
    </row>
    <row r="9286" spans="1:4" x14ac:dyDescent="0.25">
      <c r="A9286" s="3" t="str">
        <f t="shared" si="145"/>
        <v/>
      </c>
      <c r="D9286" s="4"/>
    </row>
    <row r="9287" spans="1:4" x14ac:dyDescent="0.25">
      <c r="A9287" s="3" t="str">
        <f t="shared" si="145"/>
        <v/>
      </c>
      <c r="D9287" s="4"/>
    </row>
    <row r="9288" spans="1:4" x14ac:dyDescent="0.25">
      <c r="A9288" s="3" t="str">
        <f t="shared" si="145"/>
        <v/>
      </c>
      <c r="D9288" s="4"/>
    </row>
    <row r="9289" spans="1:4" x14ac:dyDescent="0.25">
      <c r="A9289" s="3" t="str">
        <f t="shared" si="145"/>
        <v/>
      </c>
      <c r="D9289" s="4"/>
    </row>
    <row r="9290" spans="1:4" x14ac:dyDescent="0.25">
      <c r="A9290" s="3" t="str">
        <f t="shared" si="145"/>
        <v/>
      </c>
      <c r="D9290" s="4"/>
    </row>
    <row r="9291" spans="1:4" x14ac:dyDescent="0.25">
      <c r="A9291" s="3" t="str">
        <f t="shared" si="145"/>
        <v/>
      </c>
      <c r="D9291" s="4"/>
    </row>
    <row r="9292" spans="1:4" x14ac:dyDescent="0.25">
      <c r="A9292" s="3" t="str">
        <f t="shared" si="145"/>
        <v/>
      </c>
      <c r="D9292" s="4"/>
    </row>
    <row r="9293" spans="1:4" x14ac:dyDescent="0.25">
      <c r="A9293" s="3" t="str">
        <f t="shared" si="145"/>
        <v/>
      </c>
      <c r="D9293" s="4"/>
    </row>
    <row r="9294" spans="1:4" x14ac:dyDescent="0.25">
      <c r="A9294" s="3" t="str">
        <f t="shared" si="145"/>
        <v/>
      </c>
      <c r="D9294" s="4"/>
    </row>
    <row r="9295" spans="1:4" x14ac:dyDescent="0.25">
      <c r="A9295" s="3" t="str">
        <f t="shared" si="145"/>
        <v/>
      </c>
      <c r="D9295" s="4"/>
    </row>
    <row r="9296" spans="1:4" x14ac:dyDescent="0.25">
      <c r="A9296" s="3" t="str">
        <f t="shared" si="145"/>
        <v/>
      </c>
      <c r="D9296" s="4"/>
    </row>
    <row r="9297" spans="1:4" x14ac:dyDescent="0.25">
      <c r="A9297" s="3" t="str">
        <f t="shared" si="145"/>
        <v/>
      </c>
      <c r="D9297" s="4"/>
    </row>
    <row r="9298" spans="1:4" x14ac:dyDescent="0.25">
      <c r="A9298" s="3" t="str">
        <f t="shared" si="145"/>
        <v/>
      </c>
      <c r="D9298" s="4"/>
    </row>
    <row r="9299" spans="1:4" x14ac:dyDescent="0.25">
      <c r="A9299" s="3" t="str">
        <f t="shared" si="145"/>
        <v/>
      </c>
      <c r="D9299" s="4"/>
    </row>
    <row r="9300" spans="1:4" x14ac:dyDescent="0.25">
      <c r="A9300" s="3" t="str">
        <f t="shared" si="145"/>
        <v/>
      </c>
      <c r="D9300" s="4"/>
    </row>
    <row r="9301" spans="1:4" x14ac:dyDescent="0.25">
      <c r="A9301" s="3" t="str">
        <f t="shared" si="145"/>
        <v/>
      </c>
      <c r="D9301" s="4"/>
    </row>
    <row r="9302" spans="1:4" x14ac:dyDescent="0.25">
      <c r="A9302" s="3" t="str">
        <f t="shared" si="145"/>
        <v/>
      </c>
      <c r="D9302" s="4"/>
    </row>
    <row r="9303" spans="1:4" x14ac:dyDescent="0.25">
      <c r="A9303" s="3" t="str">
        <f t="shared" si="145"/>
        <v/>
      </c>
      <c r="D9303" s="4"/>
    </row>
    <row r="9304" spans="1:4" x14ac:dyDescent="0.25">
      <c r="A9304" s="3" t="str">
        <f t="shared" si="145"/>
        <v/>
      </c>
      <c r="D9304" s="4"/>
    </row>
    <row r="9305" spans="1:4" x14ac:dyDescent="0.25">
      <c r="A9305" s="3" t="str">
        <f t="shared" si="145"/>
        <v/>
      </c>
      <c r="D9305" s="4"/>
    </row>
    <row r="9306" spans="1:4" x14ac:dyDescent="0.25">
      <c r="A9306" s="3" t="str">
        <f t="shared" si="145"/>
        <v/>
      </c>
      <c r="D9306" s="4"/>
    </row>
    <row r="9307" spans="1:4" x14ac:dyDescent="0.25">
      <c r="A9307" s="3" t="str">
        <f t="shared" si="145"/>
        <v/>
      </c>
      <c r="D9307" s="4"/>
    </row>
    <row r="9308" spans="1:4" x14ac:dyDescent="0.25">
      <c r="A9308" s="3" t="str">
        <f t="shared" si="145"/>
        <v/>
      </c>
      <c r="D9308" s="4"/>
    </row>
    <row r="9309" spans="1:4" x14ac:dyDescent="0.25">
      <c r="A9309" s="3" t="str">
        <f t="shared" si="145"/>
        <v/>
      </c>
      <c r="D9309" s="4"/>
    </row>
    <row r="9310" spans="1:4" x14ac:dyDescent="0.25">
      <c r="A9310" s="3" t="str">
        <f t="shared" si="145"/>
        <v/>
      </c>
      <c r="D9310" s="4"/>
    </row>
    <row r="9311" spans="1:4" x14ac:dyDescent="0.25">
      <c r="A9311" s="3" t="str">
        <f t="shared" si="145"/>
        <v/>
      </c>
      <c r="D9311" s="4"/>
    </row>
    <row r="9312" spans="1:4" x14ac:dyDescent="0.25">
      <c r="A9312" s="3" t="str">
        <f t="shared" si="145"/>
        <v/>
      </c>
      <c r="D9312" s="4"/>
    </row>
    <row r="9313" spans="1:4" x14ac:dyDescent="0.25">
      <c r="A9313" s="3" t="str">
        <f t="shared" si="145"/>
        <v/>
      </c>
      <c r="D9313" s="4"/>
    </row>
    <row r="9314" spans="1:4" x14ac:dyDescent="0.25">
      <c r="A9314" s="3" t="str">
        <f t="shared" si="145"/>
        <v/>
      </c>
      <c r="D9314" s="4"/>
    </row>
    <row r="9315" spans="1:4" x14ac:dyDescent="0.25">
      <c r="A9315" s="3" t="str">
        <f t="shared" si="145"/>
        <v/>
      </c>
      <c r="D9315" s="4"/>
    </row>
    <row r="9316" spans="1:4" x14ac:dyDescent="0.25">
      <c r="A9316" s="3" t="str">
        <f t="shared" si="145"/>
        <v/>
      </c>
      <c r="D9316" s="4"/>
    </row>
    <row r="9317" spans="1:4" x14ac:dyDescent="0.25">
      <c r="A9317" s="3" t="str">
        <f t="shared" si="145"/>
        <v/>
      </c>
      <c r="D9317" s="4"/>
    </row>
    <row r="9318" spans="1:4" x14ac:dyDescent="0.25">
      <c r="A9318" s="3" t="str">
        <f t="shared" si="145"/>
        <v/>
      </c>
      <c r="D9318" s="4"/>
    </row>
    <row r="9319" spans="1:4" x14ac:dyDescent="0.25">
      <c r="A9319" s="3" t="str">
        <f t="shared" si="145"/>
        <v/>
      </c>
      <c r="D9319" s="4"/>
    </row>
    <row r="9320" spans="1:4" x14ac:dyDescent="0.25">
      <c r="A9320" s="3" t="str">
        <f t="shared" si="145"/>
        <v/>
      </c>
      <c r="D9320" s="4"/>
    </row>
    <row r="9321" spans="1:4" x14ac:dyDescent="0.25">
      <c r="A9321" s="3" t="str">
        <f t="shared" si="145"/>
        <v/>
      </c>
      <c r="D9321" s="4"/>
    </row>
    <row r="9322" spans="1:4" x14ac:dyDescent="0.25">
      <c r="A9322" s="3" t="str">
        <f t="shared" si="145"/>
        <v/>
      </c>
      <c r="D9322" s="4"/>
    </row>
    <row r="9323" spans="1:4" x14ac:dyDescent="0.25">
      <c r="A9323" s="3" t="str">
        <f t="shared" si="145"/>
        <v/>
      </c>
      <c r="D9323" s="4"/>
    </row>
    <row r="9324" spans="1:4" x14ac:dyDescent="0.25">
      <c r="A9324" s="3" t="str">
        <f t="shared" si="145"/>
        <v/>
      </c>
      <c r="D9324" s="4"/>
    </row>
    <row r="9325" spans="1:4" x14ac:dyDescent="0.25">
      <c r="A9325" s="3" t="str">
        <f t="shared" si="145"/>
        <v/>
      </c>
      <c r="D9325" s="4"/>
    </row>
    <row r="9326" spans="1:4" x14ac:dyDescent="0.25">
      <c r="A9326" s="3" t="str">
        <f t="shared" si="145"/>
        <v/>
      </c>
      <c r="D9326" s="4"/>
    </row>
    <row r="9327" spans="1:4" x14ac:dyDescent="0.25">
      <c r="A9327" s="3" t="str">
        <f t="shared" si="145"/>
        <v/>
      </c>
      <c r="D9327" s="4"/>
    </row>
    <row r="9328" spans="1:4" x14ac:dyDescent="0.25">
      <c r="A9328" s="3" t="str">
        <f t="shared" si="145"/>
        <v/>
      </c>
      <c r="D9328" s="4"/>
    </row>
    <row r="9329" spans="1:4" x14ac:dyDescent="0.25">
      <c r="A9329" s="3" t="str">
        <f t="shared" si="145"/>
        <v/>
      </c>
      <c r="D9329" s="4"/>
    </row>
    <row r="9330" spans="1:4" x14ac:dyDescent="0.25">
      <c r="A9330" s="3" t="str">
        <f t="shared" si="145"/>
        <v/>
      </c>
      <c r="D9330" s="4"/>
    </row>
    <row r="9331" spans="1:4" x14ac:dyDescent="0.25">
      <c r="A9331" s="3" t="str">
        <f t="shared" si="145"/>
        <v/>
      </c>
      <c r="D9331" s="4"/>
    </row>
    <row r="9332" spans="1:4" x14ac:dyDescent="0.25">
      <c r="A9332" s="3" t="str">
        <f t="shared" si="145"/>
        <v/>
      </c>
      <c r="D9332" s="4"/>
    </row>
    <row r="9333" spans="1:4" x14ac:dyDescent="0.25">
      <c r="A9333" s="3" t="str">
        <f t="shared" si="145"/>
        <v/>
      </c>
      <c r="D9333" s="4"/>
    </row>
    <row r="9334" spans="1:4" x14ac:dyDescent="0.25">
      <c r="A9334" s="3" t="str">
        <f t="shared" si="145"/>
        <v/>
      </c>
      <c r="D9334" s="4"/>
    </row>
    <row r="9335" spans="1:4" x14ac:dyDescent="0.25">
      <c r="A9335" s="3" t="str">
        <f t="shared" si="145"/>
        <v/>
      </c>
      <c r="D9335" s="4"/>
    </row>
    <row r="9336" spans="1:4" x14ac:dyDescent="0.25">
      <c r="A9336" s="3" t="str">
        <f t="shared" si="145"/>
        <v/>
      </c>
      <c r="D9336" s="4"/>
    </row>
    <row r="9337" spans="1:4" x14ac:dyDescent="0.25">
      <c r="A9337" s="3" t="str">
        <f t="shared" si="145"/>
        <v/>
      </c>
      <c r="D9337" s="4"/>
    </row>
    <row r="9338" spans="1:4" x14ac:dyDescent="0.25">
      <c r="A9338" s="3" t="str">
        <f t="shared" si="145"/>
        <v/>
      </c>
      <c r="D9338" s="4"/>
    </row>
    <row r="9339" spans="1:4" x14ac:dyDescent="0.25">
      <c r="A9339" s="3" t="str">
        <f t="shared" si="145"/>
        <v/>
      </c>
      <c r="D9339" s="4"/>
    </row>
    <row r="9340" spans="1:4" x14ac:dyDescent="0.25">
      <c r="A9340" s="3" t="str">
        <f t="shared" si="145"/>
        <v/>
      </c>
      <c r="D9340" s="4"/>
    </row>
    <row r="9341" spans="1:4" x14ac:dyDescent="0.25">
      <c r="A9341" s="3" t="str">
        <f t="shared" si="145"/>
        <v/>
      </c>
      <c r="D9341" s="4"/>
    </row>
    <row r="9342" spans="1:4" x14ac:dyDescent="0.25">
      <c r="A9342" s="3" t="str">
        <f t="shared" si="145"/>
        <v/>
      </c>
      <c r="D9342" s="4"/>
    </row>
    <row r="9343" spans="1:4" x14ac:dyDescent="0.25">
      <c r="A9343" s="3" t="str">
        <f t="shared" si="145"/>
        <v/>
      </c>
      <c r="D9343" s="4"/>
    </row>
    <row r="9344" spans="1:4" x14ac:dyDescent="0.25">
      <c r="A9344" s="3" t="str">
        <f t="shared" si="145"/>
        <v/>
      </c>
      <c r="D9344" s="4"/>
    </row>
    <row r="9345" spans="1:4" x14ac:dyDescent="0.25">
      <c r="A9345" s="3" t="str">
        <f t="shared" si="145"/>
        <v/>
      </c>
      <c r="D9345" s="4"/>
    </row>
    <row r="9346" spans="1:4" x14ac:dyDescent="0.25">
      <c r="A9346" s="3" t="str">
        <f t="shared" si="145"/>
        <v/>
      </c>
      <c r="D9346" s="4"/>
    </row>
    <row r="9347" spans="1:4" x14ac:dyDescent="0.25">
      <c r="A9347" s="3" t="str">
        <f t="shared" ref="A9347:A9410" si="146">B9347&amp;C9347&amp;D9347&amp;E9347</f>
        <v/>
      </c>
      <c r="D9347" s="4"/>
    </row>
    <row r="9348" spans="1:4" x14ac:dyDescent="0.25">
      <c r="A9348" s="3" t="str">
        <f t="shared" si="146"/>
        <v/>
      </c>
      <c r="D9348" s="4"/>
    </row>
    <row r="9349" spans="1:4" x14ac:dyDescent="0.25">
      <c r="A9349" s="3" t="str">
        <f t="shared" si="146"/>
        <v/>
      </c>
      <c r="D9349" s="4"/>
    </row>
    <row r="9350" spans="1:4" x14ac:dyDescent="0.25">
      <c r="A9350" s="3" t="str">
        <f t="shared" si="146"/>
        <v/>
      </c>
      <c r="D9350" s="4"/>
    </row>
    <row r="9351" spans="1:4" x14ac:dyDescent="0.25">
      <c r="A9351" s="3" t="str">
        <f t="shared" si="146"/>
        <v/>
      </c>
      <c r="D9351" s="4"/>
    </row>
    <row r="9352" spans="1:4" x14ac:dyDescent="0.25">
      <c r="A9352" s="3" t="str">
        <f t="shared" si="146"/>
        <v/>
      </c>
      <c r="D9352" s="4"/>
    </row>
    <row r="9353" spans="1:4" x14ac:dyDescent="0.25">
      <c r="A9353" s="3" t="str">
        <f t="shared" si="146"/>
        <v/>
      </c>
      <c r="D9353" s="4"/>
    </row>
    <row r="9354" spans="1:4" x14ac:dyDescent="0.25">
      <c r="A9354" s="3" t="str">
        <f t="shared" si="146"/>
        <v/>
      </c>
      <c r="D9354" s="4"/>
    </row>
    <row r="9355" spans="1:4" x14ac:dyDescent="0.25">
      <c r="A9355" s="3" t="str">
        <f t="shared" si="146"/>
        <v/>
      </c>
      <c r="D9355" s="4"/>
    </row>
    <row r="9356" spans="1:4" x14ac:dyDescent="0.25">
      <c r="A9356" s="3" t="str">
        <f t="shared" si="146"/>
        <v/>
      </c>
      <c r="D9356" s="4"/>
    </row>
    <row r="9357" spans="1:4" x14ac:dyDescent="0.25">
      <c r="A9357" s="3" t="str">
        <f t="shared" si="146"/>
        <v/>
      </c>
      <c r="D9357" s="4"/>
    </row>
    <row r="9358" spans="1:4" x14ac:dyDescent="0.25">
      <c r="A9358" s="3" t="str">
        <f t="shared" si="146"/>
        <v/>
      </c>
      <c r="D9358" s="4"/>
    </row>
    <row r="9359" spans="1:4" x14ac:dyDescent="0.25">
      <c r="A9359" s="3" t="str">
        <f t="shared" si="146"/>
        <v/>
      </c>
      <c r="D9359" s="4"/>
    </row>
    <row r="9360" spans="1:4" x14ac:dyDescent="0.25">
      <c r="A9360" s="3" t="str">
        <f t="shared" si="146"/>
        <v/>
      </c>
      <c r="D9360" s="4"/>
    </row>
    <row r="9361" spans="1:4" x14ac:dyDescent="0.25">
      <c r="A9361" s="3" t="str">
        <f t="shared" si="146"/>
        <v/>
      </c>
      <c r="D9361" s="4"/>
    </row>
    <row r="9362" spans="1:4" x14ac:dyDescent="0.25">
      <c r="A9362" s="3" t="str">
        <f t="shared" si="146"/>
        <v/>
      </c>
      <c r="D9362" s="4"/>
    </row>
    <row r="9363" spans="1:4" x14ac:dyDescent="0.25">
      <c r="A9363" s="3" t="str">
        <f t="shared" si="146"/>
        <v/>
      </c>
      <c r="D9363" s="4"/>
    </row>
    <row r="9364" spans="1:4" x14ac:dyDescent="0.25">
      <c r="A9364" s="3" t="str">
        <f t="shared" si="146"/>
        <v/>
      </c>
      <c r="D9364" s="4"/>
    </row>
    <row r="9365" spans="1:4" x14ac:dyDescent="0.25">
      <c r="A9365" s="3" t="str">
        <f t="shared" si="146"/>
        <v/>
      </c>
      <c r="D9365" s="4"/>
    </row>
    <row r="9366" spans="1:4" x14ac:dyDescent="0.25">
      <c r="A9366" s="3" t="str">
        <f t="shared" si="146"/>
        <v/>
      </c>
      <c r="D9366" s="4"/>
    </row>
    <row r="9367" spans="1:4" x14ac:dyDescent="0.25">
      <c r="A9367" s="3" t="str">
        <f t="shared" si="146"/>
        <v/>
      </c>
      <c r="D9367" s="4"/>
    </row>
    <row r="9368" spans="1:4" x14ac:dyDescent="0.25">
      <c r="A9368" s="3" t="str">
        <f t="shared" si="146"/>
        <v/>
      </c>
      <c r="D9368" s="4"/>
    </row>
    <row r="9369" spans="1:4" x14ac:dyDescent="0.25">
      <c r="A9369" s="3" t="str">
        <f t="shared" si="146"/>
        <v/>
      </c>
      <c r="D9369" s="4"/>
    </row>
    <row r="9370" spans="1:4" x14ac:dyDescent="0.25">
      <c r="A9370" s="3" t="str">
        <f t="shared" si="146"/>
        <v/>
      </c>
      <c r="D9370" s="4"/>
    </row>
    <row r="9371" spans="1:4" x14ac:dyDescent="0.25">
      <c r="A9371" s="3" t="str">
        <f t="shared" si="146"/>
        <v/>
      </c>
      <c r="D9371" s="4"/>
    </row>
    <row r="9372" spans="1:4" x14ac:dyDescent="0.25">
      <c r="A9372" s="3" t="str">
        <f t="shared" si="146"/>
        <v/>
      </c>
      <c r="D9372" s="4"/>
    </row>
    <row r="9373" spans="1:4" x14ac:dyDescent="0.25">
      <c r="A9373" s="3" t="str">
        <f t="shared" si="146"/>
        <v/>
      </c>
      <c r="D9373" s="4"/>
    </row>
    <row r="9374" spans="1:4" x14ac:dyDescent="0.25">
      <c r="A9374" s="3" t="str">
        <f t="shared" si="146"/>
        <v/>
      </c>
      <c r="D9374" s="4"/>
    </row>
    <row r="9375" spans="1:4" x14ac:dyDescent="0.25">
      <c r="A9375" s="3" t="str">
        <f t="shared" si="146"/>
        <v/>
      </c>
      <c r="D9375" s="4"/>
    </row>
    <row r="9376" spans="1:4" x14ac:dyDescent="0.25">
      <c r="A9376" s="3" t="str">
        <f t="shared" si="146"/>
        <v/>
      </c>
      <c r="D9376" s="4"/>
    </row>
    <row r="9377" spans="1:4" x14ac:dyDescent="0.25">
      <c r="A9377" s="3" t="str">
        <f t="shared" si="146"/>
        <v/>
      </c>
      <c r="D9377" s="4"/>
    </row>
    <row r="9378" spans="1:4" x14ac:dyDescent="0.25">
      <c r="A9378" s="3" t="str">
        <f t="shared" si="146"/>
        <v/>
      </c>
      <c r="D9378" s="4"/>
    </row>
    <row r="9379" spans="1:4" x14ac:dyDescent="0.25">
      <c r="A9379" s="3" t="str">
        <f t="shared" si="146"/>
        <v/>
      </c>
      <c r="D9379" s="4"/>
    </row>
    <row r="9380" spans="1:4" x14ac:dyDescent="0.25">
      <c r="A9380" s="3" t="str">
        <f t="shared" si="146"/>
        <v/>
      </c>
      <c r="D9380" s="4"/>
    </row>
    <row r="9381" spans="1:4" x14ac:dyDescent="0.25">
      <c r="A9381" s="3" t="str">
        <f t="shared" si="146"/>
        <v/>
      </c>
      <c r="D9381" s="4"/>
    </row>
    <row r="9382" spans="1:4" x14ac:dyDescent="0.25">
      <c r="A9382" s="3" t="str">
        <f t="shared" si="146"/>
        <v/>
      </c>
      <c r="D9382" s="4"/>
    </row>
    <row r="9383" spans="1:4" x14ac:dyDescent="0.25">
      <c r="A9383" s="3" t="str">
        <f t="shared" si="146"/>
        <v/>
      </c>
      <c r="D9383" s="4"/>
    </row>
    <row r="9384" spans="1:4" x14ac:dyDescent="0.25">
      <c r="A9384" s="3" t="str">
        <f t="shared" si="146"/>
        <v/>
      </c>
      <c r="D9384" s="4"/>
    </row>
    <row r="9385" spans="1:4" x14ac:dyDescent="0.25">
      <c r="A9385" s="3" t="str">
        <f t="shared" si="146"/>
        <v/>
      </c>
      <c r="D9385" s="4"/>
    </row>
    <row r="9386" spans="1:4" x14ac:dyDescent="0.25">
      <c r="A9386" s="3" t="str">
        <f t="shared" si="146"/>
        <v/>
      </c>
      <c r="D9386" s="4"/>
    </row>
    <row r="9387" spans="1:4" x14ac:dyDescent="0.25">
      <c r="A9387" s="3" t="str">
        <f t="shared" si="146"/>
        <v/>
      </c>
      <c r="D9387" s="4"/>
    </row>
    <row r="9388" spans="1:4" x14ac:dyDescent="0.25">
      <c r="A9388" s="3" t="str">
        <f t="shared" si="146"/>
        <v/>
      </c>
      <c r="D9388" s="4"/>
    </row>
    <row r="9389" spans="1:4" x14ac:dyDescent="0.25">
      <c r="A9389" s="3" t="str">
        <f t="shared" si="146"/>
        <v/>
      </c>
      <c r="D9389" s="4"/>
    </row>
    <row r="9390" spans="1:4" x14ac:dyDescent="0.25">
      <c r="A9390" s="3" t="str">
        <f t="shared" si="146"/>
        <v/>
      </c>
      <c r="D9390" s="4"/>
    </row>
    <row r="9391" spans="1:4" x14ac:dyDescent="0.25">
      <c r="A9391" s="3" t="str">
        <f t="shared" si="146"/>
        <v/>
      </c>
      <c r="D9391" s="4"/>
    </row>
    <row r="9392" spans="1:4" x14ac:dyDescent="0.25">
      <c r="A9392" s="3" t="str">
        <f t="shared" si="146"/>
        <v/>
      </c>
      <c r="D9392" s="4"/>
    </row>
    <row r="9393" spans="1:4" x14ac:dyDescent="0.25">
      <c r="A9393" s="3" t="str">
        <f t="shared" si="146"/>
        <v/>
      </c>
      <c r="D9393" s="4"/>
    </row>
    <row r="9394" spans="1:4" x14ac:dyDescent="0.25">
      <c r="A9394" s="3" t="str">
        <f t="shared" si="146"/>
        <v/>
      </c>
      <c r="D9394" s="4"/>
    </row>
    <row r="9395" spans="1:4" x14ac:dyDescent="0.25">
      <c r="A9395" s="3" t="str">
        <f t="shared" si="146"/>
        <v/>
      </c>
      <c r="D9395" s="4"/>
    </row>
    <row r="9396" spans="1:4" x14ac:dyDescent="0.25">
      <c r="A9396" s="3" t="str">
        <f t="shared" si="146"/>
        <v/>
      </c>
      <c r="D9396" s="4"/>
    </row>
    <row r="9397" spans="1:4" x14ac:dyDescent="0.25">
      <c r="A9397" s="3" t="str">
        <f t="shared" si="146"/>
        <v/>
      </c>
      <c r="D9397" s="4"/>
    </row>
    <row r="9398" spans="1:4" x14ac:dyDescent="0.25">
      <c r="A9398" s="3" t="str">
        <f t="shared" si="146"/>
        <v/>
      </c>
      <c r="D9398" s="4"/>
    </row>
    <row r="9399" spans="1:4" x14ac:dyDescent="0.25">
      <c r="A9399" s="3" t="str">
        <f t="shared" si="146"/>
        <v/>
      </c>
      <c r="D9399" s="4"/>
    </row>
    <row r="9400" spans="1:4" x14ac:dyDescent="0.25">
      <c r="A9400" s="3" t="str">
        <f t="shared" si="146"/>
        <v/>
      </c>
      <c r="D9400" s="4"/>
    </row>
    <row r="9401" spans="1:4" x14ac:dyDescent="0.25">
      <c r="A9401" s="3" t="str">
        <f t="shared" si="146"/>
        <v/>
      </c>
      <c r="D9401" s="4"/>
    </row>
    <row r="9402" spans="1:4" x14ac:dyDescent="0.25">
      <c r="A9402" s="3" t="str">
        <f t="shared" si="146"/>
        <v/>
      </c>
      <c r="D9402" s="4"/>
    </row>
    <row r="9403" spans="1:4" x14ac:dyDescent="0.25">
      <c r="A9403" s="3" t="str">
        <f t="shared" si="146"/>
        <v/>
      </c>
      <c r="D9403" s="4"/>
    </row>
    <row r="9404" spans="1:4" x14ac:dyDescent="0.25">
      <c r="A9404" s="3" t="str">
        <f t="shared" si="146"/>
        <v/>
      </c>
      <c r="D9404" s="4"/>
    </row>
    <row r="9405" spans="1:4" x14ac:dyDescent="0.25">
      <c r="A9405" s="3" t="str">
        <f t="shared" si="146"/>
        <v/>
      </c>
      <c r="D9405" s="4"/>
    </row>
    <row r="9406" spans="1:4" x14ac:dyDescent="0.25">
      <c r="A9406" s="3" t="str">
        <f t="shared" si="146"/>
        <v/>
      </c>
      <c r="D9406" s="4"/>
    </row>
    <row r="9407" spans="1:4" x14ac:dyDescent="0.25">
      <c r="A9407" s="3" t="str">
        <f t="shared" si="146"/>
        <v/>
      </c>
      <c r="D9407" s="4"/>
    </row>
    <row r="9408" spans="1:4" x14ac:dyDescent="0.25">
      <c r="A9408" s="3" t="str">
        <f t="shared" si="146"/>
        <v/>
      </c>
      <c r="D9408" s="4"/>
    </row>
    <row r="9409" spans="1:4" x14ac:dyDescent="0.25">
      <c r="A9409" s="3" t="str">
        <f t="shared" si="146"/>
        <v/>
      </c>
      <c r="D9409" s="4"/>
    </row>
    <row r="9410" spans="1:4" x14ac:dyDescent="0.25">
      <c r="A9410" s="3" t="str">
        <f t="shared" si="146"/>
        <v/>
      </c>
      <c r="D9410" s="4"/>
    </row>
    <row r="9411" spans="1:4" x14ac:dyDescent="0.25">
      <c r="A9411" s="3" t="str">
        <f t="shared" ref="A9411:A9474" si="147">B9411&amp;C9411&amp;D9411&amp;E9411</f>
        <v/>
      </c>
      <c r="D9411" s="4"/>
    </row>
    <row r="9412" spans="1:4" x14ac:dyDescent="0.25">
      <c r="A9412" s="3" t="str">
        <f t="shared" si="147"/>
        <v/>
      </c>
      <c r="D9412" s="4"/>
    </row>
    <row r="9413" spans="1:4" x14ac:dyDescent="0.25">
      <c r="A9413" s="3" t="str">
        <f t="shared" si="147"/>
        <v/>
      </c>
      <c r="D9413" s="4"/>
    </row>
    <row r="9414" spans="1:4" x14ac:dyDescent="0.25">
      <c r="A9414" s="3" t="str">
        <f t="shared" si="147"/>
        <v/>
      </c>
      <c r="D9414" s="4"/>
    </row>
    <row r="9415" spans="1:4" x14ac:dyDescent="0.25">
      <c r="A9415" s="3" t="str">
        <f t="shared" si="147"/>
        <v/>
      </c>
      <c r="D9415" s="4"/>
    </row>
    <row r="9416" spans="1:4" x14ac:dyDescent="0.25">
      <c r="A9416" s="3" t="str">
        <f t="shared" si="147"/>
        <v/>
      </c>
      <c r="D9416" s="4"/>
    </row>
    <row r="9417" spans="1:4" x14ac:dyDescent="0.25">
      <c r="A9417" s="3" t="str">
        <f t="shared" si="147"/>
        <v/>
      </c>
      <c r="D9417" s="4"/>
    </row>
    <row r="9418" spans="1:4" x14ac:dyDescent="0.25">
      <c r="A9418" s="3" t="str">
        <f t="shared" si="147"/>
        <v/>
      </c>
      <c r="D9418" s="4"/>
    </row>
    <row r="9419" spans="1:4" x14ac:dyDescent="0.25">
      <c r="A9419" s="3" t="str">
        <f t="shared" si="147"/>
        <v/>
      </c>
      <c r="D9419" s="4"/>
    </row>
    <row r="9420" spans="1:4" x14ac:dyDescent="0.25">
      <c r="A9420" s="3" t="str">
        <f t="shared" si="147"/>
        <v/>
      </c>
      <c r="D9420" s="4"/>
    </row>
    <row r="9421" spans="1:4" x14ac:dyDescent="0.25">
      <c r="A9421" s="3" t="str">
        <f t="shared" si="147"/>
        <v/>
      </c>
      <c r="D9421" s="4"/>
    </row>
    <row r="9422" spans="1:4" x14ac:dyDescent="0.25">
      <c r="A9422" s="3" t="str">
        <f t="shared" si="147"/>
        <v/>
      </c>
      <c r="D9422" s="4"/>
    </row>
    <row r="9423" spans="1:4" x14ac:dyDescent="0.25">
      <c r="A9423" s="3" t="str">
        <f t="shared" si="147"/>
        <v/>
      </c>
      <c r="D9423" s="4"/>
    </row>
    <row r="9424" spans="1:4" x14ac:dyDescent="0.25">
      <c r="A9424" s="3" t="str">
        <f t="shared" si="147"/>
        <v/>
      </c>
      <c r="D9424" s="4"/>
    </row>
    <row r="9425" spans="1:4" x14ac:dyDescent="0.25">
      <c r="A9425" s="3" t="str">
        <f t="shared" si="147"/>
        <v/>
      </c>
      <c r="D9425" s="4"/>
    </row>
    <row r="9426" spans="1:4" x14ac:dyDescent="0.25">
      <c r="A9426" s="3" t="str">
        <f t="shared" si="147"/>
        <v/>
      </c>
      <c r="D9426" s="4"/>
    </row>
    <row r="9427" spans="1:4" x14ac:dyDescent="0.25">
      <c r="A9427" s="3" t="str">
        <f t="shared" si="147"/>
        <v/>
      </c>
      <c r="D9427" s="4"/>
    </row>
    <row r="9428" spans="1:4" x14ac:dyDescent="0.25">
      <c r="A9428" s="3" t="str">
        <f t="shared" si="147"/>
        <v/>
      </c>
      <c r="D9428" s="4"/>
    </row>
    <row r="9429" spans="1:4" x14ac:dyDescent="0.25">
      <c r="A9429" s="3" t="str">
        <f t="shared" si="147"/>
        <v/>
      </c>
      <c r="D9429" s="4"/>
    </row>
    <row r="9430" spans="1:4" x14ac:dyDescent="0.25">
      <c r="A9430" s="3" t="str">
        <f t="shared" si="147"/>
        <v/>
      </c>
      <c r="D9430" s="4"/>
    </row>
    <row r="9431" spans="1:4" x14ac:dyDescent="0.25">
      <c r="A9431" s="3" t="str">
        <f t="shared" si="147"/>
        <v/>
      </c>
      <c r="D9431" s="4"/>
    </row>
    <row r="9432" spans="1:4" x14ac:dyDescent="0.25">
      <c r="A9432" s="3" t="str">
        <f t="shared" si="147"/>
        <v/>
      </c>
      <c r="D9432" s="4"/>
    </row>
    <row r="9433" spans="1:4" x14ac:dyDescent="0.25">
      <c r="A9433" s="3" t="str">
        <f t="shared" si="147"/>
        <v/>
      </c>
      <c r="D9433" s="4"/>
    </row>
    <row r="9434" spans="1:4" x14ac:dyDescent="0.25">
      <c r="A9434" s="3" t="str">
        <f t="shared" si="147"/>
        <v/>
      </c>
      <c r="D9434" s="4"/>
    </row>
    <row r="9435" spans="1:4" x14ac:dyDescent="0.25">
      <c r="A9435" s="3" t="str">
        <f t="shared" si="147"/>
        <v/>
      </c>
      <c r="D9435" s="4"/>
    </row>
    <row r="9436" spans="1:4" x14ac:dyDescent="0.25">
      <c r="A9436" s="3" t="str">
        <f t="shared" si="147"/>
        <v/>
      </c>
      <c r="D9436" s="4"/>
    </row>
    <row r="9437" spans="1:4" x14ac:dyDescent="0.25">
      <c r="A9437" s="3" t="str">
        <f t="shared" si="147"/>
        <v/>
      </c>
      <c r="D9437" s="4"/>
    </row>
    <row r="9438" spans="1:4" x14ac:dyDescent="0.25">
      <c r="A9438" s="3" t="str">
        <f t="shared" si="147"/>
        <v/>
      </c>
      <c r="D9438" s="4"/>
    </row>
    <row r="9439" spans="1:4" x14ac:dyDescent="0.25">
      <c r="A9439" s="3" t="str">
        <f t="shared" si="147"/>
        <v/>
      </c>
      <c r="D9439" s="4"/>
    </row>
    <row r="9440" spans="1:4" x14ac:dyDescent="0.25">
      <c r="A9440" s="3" t="str">
        <f t="shared" si="147"/>
        <v/>
      </c>
      <c r="D9440" s="4"/>
    </row>
    <row r="9441" spans="1:4" x14ac:dyDescent="0.25">
      <c r="A9441" s="3" t="str">
        <f t="shared" si="147"/>
        <v/>
      </c>
      <c r="D9441" s="4"/>
    </row>
    <row r="9442" spans="1:4" x14ac:dyDescent="0.25">
      <c r="A9442" s="3" t="str">
        <f t="shared" si="147"/>
        <v/>
      </c>
      <c r="D9442" s="4"/>
    </row>
    <row r="9443" spans="1:4" x14ac:dyDescent="0.25">
      <c r="A9443" s="3" t="str">
        <f t="shared" si="147"/>
        <v/>
      </c>
      <c r="D9443" s="4"/>
    </row>
    <row r="9444" spans="1:4" x14ac:dyDescent="0.25">
      <c r="A9444" s="3" t="str">
        <f t="shared" si="147"/>
        <v/>
      </c>
      <c r="D9444" s="4"/>
    </row>
    <row r="9445" spans="1:4" x14ac:dyDescent="0.25">
      <c r="A9445" s="3" t="str">
        <f t="shared" si="147"/>
        <v/>
      </c>
      <c r="D9445" s="4"/>
    </row>
    <row r="9446" spans="1:4" x14ac:dyDescent="0.25">
      <c r="A9446" s="3" t="str">
        <f t="shared" si="147"/>
        <v/>
      </c>
      <c r="D9446" s="4"/>
    </row>
    <row r="9447" spans="1:4" x14ac:dyDescent="0.25">
      <c r="A9447" s="3" t="str">
        <f t="shared" si="147"/>
        <v/>
      </c>
      <c r="D9447" s="4"/>
    </row>
    <row r="9448" spans="1:4" x14ac:dyDescent="0.25">
      <c r="A9448" s="3" t="str">
        <f t="shared" si="147"/>
        <v/>
      </c>
      <c r="D9448" s="4"/>
    </row>
    <row r="9449" spans="1:4" x14ac:dyDescent="0.25">
      <c r="A9449" s="3" t="str">
        <f t="shared" si="147"/>
        <v/>
      </c>
      <c r="D9449" s="4"/>
    </row>
    <row r="9450" spans="1:4" x14ac:dyDescent="0.25">
      <c r="A9450" s="3" t="str">
        <f t="shared" si="147"/>
        <v/>
      </c>
      <c r="D9450" s="4"/>
    </row>
    <row r="9451" spans="1:4" x14ac:dyDescent="0.25">
      <c r="A9451" s="3" t="str">
        <f t="shared" si="147"/>
        <v/>
      </c>
      <c r="D9451" s="4"/>
    </row>
    <row r="9452" spans="1:4" x14ac:dyDescent="0.25">
      <c r="A9452" s="3" t="str">
        <f t="shared" si="147"/>
        <v/>
      </c>
      <c r="D9452" s="4"/>
    </row>
    <row r="9453" spans="1:4" x14ac:dyDescent="0.25">
      <c r="A9453" s="3" t="str">
        <f t="shared" si="147"/>
        <v/>
      </c>
      <c r="D9453" s="4"/>
    </row>
    <row r="9454" spans="1:4" x14ac:dyDescent="0.25">
      <c r="A9454" s="3" t="str">
        <f t="shared" si="147"/>
        <v/>
      </c>
      <c r="D9454" s="4"/>
    </row>
    <row r="9455" spans="1:4" x14ac:dyDescent="0.25">
      <c r="A9455" s="3" t="str">
        <f t="shared" si="147"/>
        <v/>
      </c>
      <c r="D9455" s="4"/>
    </row>
    <row r="9456" spans="1:4" x14ac:dyDescent="0.25">
      <c r="A9456" s="3" t="str">
        <f t="shared" si="147"/>
        <v/>
      </c>
      <c r="D9456" s="4"/>
    </row>
    <row r="9457" spans="1:4" x14ac:dyDescent="0.25">
      <c r="A9457" s="3" t="str">
        <f t="shared" si="147"/>
        <v/>
      </c>
      <c r="D9457" s="4"/>
    </row>
    <row r="9458" spans="1:4" x14ac:dyDescent="0.25">
      <c r="A9458" s="3" t="str">
        <f t="shared" si="147"/>
        <v/>
      </c>
      <c r="D9458" s="4"/>
    </row>
    <row r="9459" spans="1:4" x14ac:dyDescent="0.25">
      <c r="A9459" s="3" t="str">
        <f t="shared" si="147"/>
        <v/>
      </c>
      <c r="D9459" s="4"/>
    </row>
    <row r="9460" spans="1:4" x14ac:dyDescent="0.25">
      <c r="A9460" s="3" t="str">
        <f t="shared" si="147"/>
        <v/>
      </c>
      <c r="D9460" s="4"/>
    </row>
    <row r="9461" spans="1:4" x14ac:dyDescent="0.25">
      <c r="A9461" s="3" t="str">
        <f t="shared" si="147"/>
        <v/>
      </c>
      <c r="D9461" s="4"/>
    </row>
    <row r="9462" spans="1:4" x14ac:dyDescent="0.25">
      <c r="A9462" s="3" t="str">
        <f t="shared" si="147"/>
        <v/>
      </c>
      <c r="D9462" s="4"/>
    </row>
    <row r="9463" spans="1:4" x14ac:dyDescent="0.25">
      <c r="A9463" s="3" t="str">
        <f t="shared" si="147"/>
        <v/>
      </c>
      <c r="D9463" s="4"/>
    </row>
    <row r="9464" spans="1:4" x14ac:dyDescent="0.25">
      <c r="A9464" s="3" t="str">
        <f t="shared" si="147"/>
        <v/>
      </c>
      <c r="D9464" s="4"/>
    </row>
    <row r="9465" spans="1:4" x14ac:dyDescent="0.25">
      <c r="A9465" s="3" t="str">
        <f t="shared" si="147"/>
        <v/>
      </c>
      <c r="D9465" s="4"/>
    </row>
    <row r="9466" spans="1:4" x14ac:dyDescent="0.25">
      <c r="A9466" s="3" t="str">
        <f t="shared" si="147"/>
        <v/>
      </c>
      <c r="D9466" s="4"/>
    </row>
    <row r="9467" spans="1:4" x14ac:dyDescent="0.25">
      <c r="A9467" s="3" t="str">
        <f t="shared" si="147"/>
        <v/>
      </c>
      <c r="D9467" s="4"/>
    </row>
    <row r="9468" spans="1:4" x14ac:dyDescent="0.25">
      <c r="A9468" s="3" t="str">
        <f t="shared" si="147"/>
        <v/>
      </c>
      <c r="D9468" s="4"/>
    </row>
    <row r="9469" spans="1:4" x14ac:dyDescent="0.25">
      <c r="A9469" s="3" t="str">
        <f t="shared" si="147"/>
        <v/>
      </c>
      <c r="D9469" s="4"/>
    </row>
    <row r="9470" spans="1:4" x14ac:dyDescent="0.25">
      <c r="A9470" s="3" t="str">
        <f t="shared" si="147"/>
        <v/>
      </c>
      <c r="D9470" s="4"/>
    </row>
    <row r="9471" spans="1:4" x14ac:dyDescent="0.25">
      <c r="A9471" s="3" t="str">
        <f t="shared" si="147"/>
        <v/>
      </c>
      <c r="D9471" s="4"/>
    </row>
    <row r="9472" spans="1:4" x14ac:dyDescent="0.25">
      <c r="A9472" s="3" t="str">
        <f t="shared" si="147"/>
        <v/>
      </c>
      <c r="D9472" s="4"/>
    </row>
    <row r="9473" spans="1:4" x14ac:dyDescent="0.25">
      <c r="A9473" s="3" t="str">
        <f t="shared" si="147"/>
        <v/>
      </c>
      <c r="D9473" s="4"/>
    </row>
    <row r="9474" spans="1:4" x14ac:dyDescent="0.25">
      <c r="A9474" s="3" t="str">
        <f t="shared" si="147"/>
        <v/>
      </c>
      <c r="D9474" s="4"/>
    </row>
    <row r="9475" spans="1:4" x14ac:dyDescent="0.25">
      <c r="A9475" s="3" t="str">
        <f t="shared" ref="A9475:A9538" si="148">B9475&amp;C9475&amp;D9475&amp;E9475</f>
        <v/>
      </c>
      <c r="D9475" s="4"/>
    </row>
    <row r="9476" spans="1:4" x14ac:dyDescent="0.25">
      <c r="A9476" s="3" t="str">
        <f t="shared" si="148"/>
        <v/>
      </c>
      <c r="D9476" s="4"/>
    </row>
    <row r="9477" spans="1:4" x14ac:dyDescent="0.25">
      <c r="A9477" s="3" t="str">
        <f t="shared" si="148"/>
        <v/>
      </c>
      <c r="D9477" s="4"/>
    </row>
    <row r="9478" spans="1:4" x14ac:dyDescent="0.25">
      <c r="A9478" s="3" t="str">
        <f t="shared" si="148"/>
        <v/>
      </c>
      <c r="D9478" s="4"/>
    </row>
    <row r="9479" spans="1:4" x14ac:dyDescent="0.25">
      <c r="A9479" s="3" t="str">
        <f t="shared" si="148"/>
        <v/>
      </c>
      <c r="D9479" s="4"/>
    </row>
    <row r="9480" spans="1:4" x14ac:dyDescent="0.25">
      <c r="A9480" s="3" t="str">
        <f t="shared" si="148"/>
        <v/>
      </c>
      <c r="D9480" s="4"/>
    </row>
    <row r="9481" spans="1:4" x14ac:dyDescent="0.25">
      <c r="A9481" s="3" t="str">
        <f t="shared" si="148"/>
        <v/>
      </c>
      <c r="D9481" s="4"/>
    </row>
    <row r="9482" spans="1:4" x14ac:dyDescent="0.25">
      <c r="A9482" s="3" t="str">
        <f t="shared" si="148"/>
        <v/>
      </c>
      <c r="D9482" s="4"/>
    </row>
    <row r="9483" spans="1:4" x14ac:dyDescent="0.25">
      <c r="A9483" s="3" t="str">
        <f t="shared" si="148"/>
        <v/>
      </c>
      <c r="D9483" s="4"/>
    </row>
    <row r="9484" spans="1:4" x14ac:dyDescent="0.25">
      <c r="A9484" s="3" t="str">
        <f t="shared" si="148"/>
        <v/>
      </c>
      <c r="D9484" s="4"/>
    </row>
    <row r="9485" spans="1:4" x14ac:dyDescent="0.25">
      <c r="A9485" s="3" t="str">
        <f t="shared" si="148"/>
        <v/>
      </c>
      <c r="D9485" s="4"/>
    </row>
    <row r="9486" spans="1:4" x14ac:dyDescent="0.25">
      <c r="A9486" s="3" t="str">
        <f t="shared" si="148"/>
        <v/>
      </c>
      <c r="D9486" s="4"/>
    </row>
    <row r="9487" spans="1:4" x14ac:dyDescent="0.25">
      <c r="A9487" s="3" t="str">
        <f t="shared" si="148"/>
        <v/>
      </c>
      <c r="D9487" s="4"/>
    </row>
    <row r="9488" spans="1:4" x14ac:dyDescent="0.25">
      <c r="A9488" s="3" t="str">
        <f t="shared" si="148"/>
        <v/>
      </c>
      <c r="D9488" s="4"/>
    </row>
    <row r="9489" spans="1:4" x14ac:dyDescent="0.25">
      <c r="A9489" s="3" t="str">
        <f t="shared" si="148"/>
        <v/>
      </c>
      <c r="D9489" s="4"/>
    </row>
    <row r="9490" spans="1:4" x14ac:dyDescent="0.25">
      <c r="A9490" s="3" t="str">
        <f t="shared" si="148"/>
        <v/>
      </c>
      <c r="D9490" s="4"/>
    </row>
    <row r="9491" spans="1:4" x14ac:dyDescent="0.25">
      <c r="A9491" s="3" t="str">
        <f t="shared" si="148"/>
        <v/>
      </c>
      <c r="D9491" s="4"/>
    </row>
    <row r="9492" spans="1:4" x14ac:dyDescent="0.25">
      <c r="A9492" s="3" t="str">
        <f t="shared" si="148"/>
        <v/>
      </c>
      <c r="D9492" s="4"/>
    </row>
    <row r="9493" spans="1:4" x14ac:dyDescent="0.25">
      <c r="A9493" s="3" t="str">
        <f t="shared" si="148"/>
        <v/>
      </c>
      <c r="D9493" s="4"/>
    </row>
    <row r="9494" spans="1:4" x14ac:dyDescent="0.25">
      <c r="A9494" s="3" t="str">
        <f t="shared" si="148"/>
        <v/>
      </c>
      <c r="D9494" s="4"/>
    </row>
    <row r="9495" spans="1:4" x14ac:dyDescent="0.25">
      <c r="A9495" s="3" t="str">
        <f t="shared" si="148"/>
        <v/>
      </c>
      <c r="D9495" s="4"/>
    </row>
    <row r="9496" spans="1:4" x14ac:dyDescent="0.25">
      <c r="A9496" s="3" t="str">
        <f t="shared" si="148"/>
        <v/>
      </c>
      <c r="D9496" s="4"/>
    </row>
    <row r="9497" spans="1:4" x14ac:dyDescent="0.25">
      <c r="A9497" s="3" t="str">
        <f t="shared" si="148"/>
        <v/>
      </c>
      <c r="D9497" s="4"/>
    </row>
    <row r="9498" spans="1:4" x14ac:dyDescent="0.25">
      <c r="A9498" s="3" t="str">
        <f t="shared" si="148"/>
        <v/>
      </c>
      <c r="D9498" s="4"/>
    </row>
    <row r="9499" spans="1:4" x14ac:dyDescent="0.25">
      <c r="A9499" s="3" t="str">
        <f t="shared" si="148"/>
        <v/>
      </c>
      <c r="D9499" s="4"/>
    </row>
    <row r="9500" spans="1:4" x14ac:dyDescent="0.25">
      <c r="A9500" s="3" t="str">
        <f t="shared" si="148"/>
        <v/>
      </c>
      <c r="D9500" s="4"/>
    </row>
    <row r="9501" spans="1:4" x14ac:dyDescent="0.25">
      <c r="A9501" s="3" t="str">
        <f t="shared" si="148"/>
        <v/>
      </c>
      <c r="D9501" s="4"/>
    </row>
    <row r="9502" spans="1:4" x14ac:dyDescent="0.25">
      <c r="A9502" s="3" t="str">
        <f t="shared" si="148"/>
        <v/>
      </c>
      <c r="D9502" s="4"/>
    </row>
    <row r="9503" spans="1:4" x14ac:dyDescent="0.25">
      <c r="A9503" s="3" t="str">
        <f t="shared" si="148"/>
        <v/>
      </c>
      <c r="D9503" s="4"/>
    </row>
    <row r="9504" spans="1:4" x14ac:dyDescent="0.25">
      <c r="A9504" s="3" t="str">
        <f t="shared" si="148"/>
        <v/>
      </c>
      <c r="D9504" s="4"/>
    </row>
    <row r="9505" spans="1:4" x14ac:dyDescent="0.25">
      <c r="A9505" s="3" t="str">
        <f t="shared" si="148"/>
        <v/>
      </c>
      <c r="D9505" s="4"/>
    </row>
    <row r="9506" spans="1:4" x14ac:dyDescent="0.25">
      <c r="A9506" s="3" t="str">
        <f t="shared" si="148"/>
        <v/>
      </c>
      <c r="D9506" s="4"/>
    </row>
    <row r="9507" spans="1:4" x14ac:dyDescent="0.25">
      <c r="A9507" s="3" t="str">
        <f t="shared" si="148"/>
        <v/>
      </c>
      <c r="D9507" s="4"/>
    </row>
    <row r="9508" spans="1:4" x14ac:dyDescent="0.25">
      <c r="A9508" s="3" t="str">
        <f t="shared" si="148"/>
        <v/>
      </c>
      <c r="D9508" s="4"/>
    </row>
    <row r="9509" spans="1:4" x14ac:dyDescent="0.25">
      <c r="A9509" s="3" t="str">
        <f t="shared" si="148"/>
        <v/>
      </c>
      <c r="D9509" s="4"/>
    </row>
    <row r="9510" spans="1:4" x14ac:dyDescent="0.25">
      <c r="A9510" s="3" t="str">
        <f t="shared" si="148"/>
        <v/>
      </c>
      <c r="D9510" s="4"/>
    </row>
    <row r="9511" spans="1:4" x14ac:dyDescent="0.25">
      <c r="A9511" s="3" t="str">
        <f t="shared" si="148"/>
        <v/>
      </c>
      <c r="D9511" s="4"/>
    </row>
    <row r="9512" spans="1:4" x14ac:dyDescent="0.25">
      <c r="A9512" s="3" t="str">
        <f t="shared" si="148"/>
        <v/>
      </c>
      <c r="D9512" s="4"/>
    </row>
    <row r="9513" spans="1:4" x14ac:dyDescent="0.25">
      <c r="A9513" s="3" t="str">
        <f t="shared" si="148"/>
        <v/>
      </c>
      <c r="D9513" s="4"/>
    </row>
    <row r="9514" spans="1:4" x14ac:dyDescent="0.25">
      <c r="A9514" s="3" t="str">
        <f t="shared" si="148"/>
        <v/>
      </c>
      <c r="D9514" s="4"/>
    </row>
    <row r="9515" spans="1:4" x14ac:dyDescent="0.25">
      <c r="A9515" s="3" t="str">
        <f t="shared" si="148"/>
        <v/>
      </c>
      <c r="D9515" s="4"/>
    </row>
    <row r="9516" spans="1:4" x14ac:dyDescent="0.25">
      <c r="A9516" s="3" t="str">
        <f t="shared" si="148"/>
        <v/>
      </c>
      <c r="D9516" s="4"/>
    </row>
    <row r="9517" spans="1:4" x14ac:dyDescent="0.25">
      <c r="A9517" s="3" t="str">
        <f t="shared" si="148"/>
        <v/>
      </c>
      <c r="D9517" s="4"/>
    </row>
    <row r="9518" spans="1:4" x14ac:dyDescent="0.25">
      <c r="A9518" s="3" t="str">
        <f t="shared" si="148"/>
        <v/>
      </c>
      <c r="D9518" s="4"/>
    </row>
    <row r="9519" spans="1:4" x14ac:dyDescent="0.25">
      <c r="A9519" s="3" t="str">
        <f t="shared" si="148"/>
        <v/>
      </c>
      <c r="D9519" s="4"/>
    </row>
    <row r="9520" spans="1:4" x14ac:dyDescent="0.25">
      <c r="A9520" s="3" t="str">
        <f t="shared" si="148"/>
        <v/>
      </c>
      <c r="D9520" s="4"/>
    </row>
    <row r="9521" spans="1:4" x14ac:dyDescent="0.25">
      <c r="A9521" s="3" t="str">
        <f t="shared" si="148"/>
        <v/>
      </c>
      <c r="D9521" s="4"/>
    </row>
    <row r="9522" spans="1:4" x14ac:dyDescent="0.25">
      <c r="A9522" s="3" t="str">
        <f t="shared" si="148"/>
        <v/>
      </c>
      <c r="D9522" s="4"/>
    </row>
    <row r="9523" spans="1:4" x14ac:dyDescent="0.25">
      <c r="A9523" s="3" t="str">
        <f t="shared" si="148"/>
        <v/>
      </c>
      <c r="D9523" s="4"/>
    </row>
    <row r="9524" spans="1:4" x14ac:dyDescent="0.25">
      <c r="A9524" s="3" t="str">
        <f t="shared" si="148"/>
        <v/>
      </c>
      <c r="D9524" s="4"/>
    </row>
    <row r="9525" spans="1:4" x14ac:dyDescent="0.25">
      <c r="A9525" s="3" t="str">
        <f t="shared" si="148"/>
        <v/>
      </c>
      <c r="D9525" s="4"/>
    </row>
    <row r="9526" spans="1:4" x14ac:dyDescent="0.25">
      <c r="A9526" s="3" t="str">
        <f t="shared" si="148"/>
        <v/>
      </c>
      <c r="D9526" s="4"/>
    </row>
    <row r="9527" spans="1:4" x14ac:dyDescent="0.25">
      <c r="A9527" s="3" t="str">
        <f t="shared" si="148"/>
        <v/>
      </c>
      <c r="D9527" s="4"/>
    </row>
    <row r="9528" spans="1:4" x14ac:dyDescent="0.25">
      <c r="A9528" s="3" t="str">
        <f t="shared" si="148"/>
        <v/>
      </c>
      <c r="D9528" s="4"/>
    </row>
    <row r="9529" spans="1:4" x14ac:dyDescent="0.25">
      <c r="A9529" s="3" t="str">
        <f t="shared" si="148"/>
        <v/>
      </c>
      <c r="D9529" s="4"/>
    </row>
    <row r="9530" spans="1:4" x14ac:dyDescent="0.25">
      <c r="A9530" s="3" t="str">
        <f t="shared" si="148"/>
        <v/>
      </c>
      <c r="D9530" s="4"/>
    </row>
    <row r="9531" spans="1:4" x14ac:dyDescent="0.25">
      <c r="A9531" s="3" t="str">
        <f t="shared" si="148"/>
        <v/>
      </c>
      <c r="D9531" s="4"/>
    </row>
    <row r="9532" spans="1:4" x14ac:dyDescent="0.25">
      <c r="A9532" s="3" t="str">
        <f t="shared" si="148"/>
        <v/>
      </c>
      <c r="D9532" s="4"/>
    </row>
    <row r="9533" spans="1:4" x14ac:dyDescent="0.25">
      <c r="A9533" s="3" t="str">
        <f t="shared" si="148"/>
        <v/>
      </c>
      <c r="D9533" s="4"/>
    </row>
    <row r="9534" spans="1:4" x14ac:dyDescent="0.25">
      <c r="A9534" s="3" t="str">
        <f t="shared" si="148"/>
        <v/>
      </c>
      <c r="D9534" s="4"/>
    </row>
    <row r="9535" spans="1:4" x14ac:dyDescent="0.25">
      <c r="A9535" s="3" t="str">
        <f t="shared" si="148"/>
        <v/>
      </c>
      <c r="D9535" s="4"/>
    </row>
    <row r="9536" spans="1:4" x14ac:dyDescent="0.25">
      <c r="A9536" s="3" t="str">
        <f t="shared" si="148"/>
        <v/>
      </c>
      <c r="D9536" s="4"/>
    </row>
    <row r="9537" spans="1:4" x14ac:dyDescent="0.25">
      <c r="A9537" s="3" t="str">
        <f t="shared" si="148"/>
        <v/>
      </c>
      <c r="D9537" s="4"/>
    </row>
    <row r="9538" spans="1:4" x14ac:dyDescent="0.25">
      <c r="A9538" s="3" t="str">
        <f t="shared" si="148"/>
        <v/>
      </c>
      <c r="D9538" s="4"/>
    </row>
    <row r="9539" spans="1:4" x14ac:dyDescent="0.25">
      <c r="A9539" s="3" t="str">
        <f t="shared" ref="A9539:A9602" si="149">B9539&amp;C9539&amp;D9539&amp;E9539</f>
        <v/>
      </c>
      <c r="D9539" s="4"/>
    </row>
    <row r="9540" spans="1:4" x14ac:dyDescent="0.25">
      <c r="A9540" s="3" t="str">
        <f t="shared" si="149"/>
        <v/>
      </c>
      <c r="D9540" s="4"/>
    </row>
    <row r="9541" spans="1:4" x14ac:dyDescent="0.25">
      <c r="A9541" s="3" t="str">
        <f t="shared" si="149"/>
        <v/>
      </c>
      <c r="D9541" s="4"/>
    </row>
    <row r="9542" spans="1:4" x14ac:dyDescent="0.25">
      <c r="A9542" s="3" t="str">
        <f t="shared" si="149"/>
        <v/>
      </c>
      <c r="D9542" s="4"/>
    </row>
    <row r="9543" spans="1:4" x14ac:dyDescent="0.25">
      <c r="A9543" s="3" t="str">
        <f t="shared" si="149"/>
        <v/>
      </c>
      <c r="D9543" s="4"/>
    </row>
    <row r="9544" spans="1:4" x14ac:dyDescent="0.25">
      <c r="A9544" s="3" t="str">
        <f t="shared" si="149"/>
        <v/>
      </c>
      <c r="D9544" s="4"/>
    </row>
    <row r="9545" spans="1:4" x14ac:dyDescent="0.25">
      <c r="A9545" s="3" t="str">
        <f t="shared" si="149"/>
        <v/>
      </c>
      <c r="D9545" s="4"/>
    </row>
    <row r="9546" spans="1:4" x14ac:dyDescent="0.25">
      <c r="A9546" s="3" t="str">
        <f t="shared" si="149"/>
        <v/>
      </c>
      <c r="D9546" s="4"/>
    </row>
    <row r="9547" spans="1:4" x14ac:dyDescent="0.25">
      <c r="A9547" s="3" t="str">
        <f t="shared" si="149"/>
        <v/>
      </c>
      <c r="D9547" s="4"/>
    </row>
    <row r="9548" spans="1:4" x14ac:dyDescent="0.25">
      <c r="A9548" s="3" t="str">
        <f t="shared" si="149"/>
        <v/>
      </c>
      <c r="D9548" s="4"/>
    </row>
    <row r="9549" spans="1:4" x14ac:dyDescent="0.25">
      <c r="A9549" s="3" t="str">
        <f t="shared" si="149"/>
        <v/>
      </c>
      <c r="D9549" s="4"/>
    </row>
    <row r="9550" spans="1:4" x14ac:dyDescent="0.25">
      <c r="A9550" s="3" t="str">
        <f t="shared" si="149"/>
        <v/>
      </c>
      <c r="D9550" s="4"/>
    </row>
    <row r="9551" spans="1:4" x14ac:dyDescent="0.25">
      <c r="A9551" s="3" t="str">
        <f t="shared" si="149"/>
        <v/>
      </c>
      <c r="D9551" s="4"/>
    </row>
    <row r="9552" spans="1:4" x14ac:dyDescent="0.25">
      <c r="A9552" s="3" t="str">
        <f t="shared" si="149"/>
        <v/>
      </c>
      <c r="D9552" s="4"/>
    </row>
    <row r="9553" spans="1:4" x14ac:dyDescent="0.25">
      <c r="A9553" s="3" t="str">
        <f t="shared" si="149"/>
        <v/>
      </c>
      <c r="D9553" s="4"/>
    </row>
    <row r="9554" spans="1:4" x14ac:dyDescent="0.25">
      <c r="A9554" s="3" t="str">
        <f t="shared" si="149"/>
        <v/>
      </c>
      <c r="D9554" s="4"/>
    </row>
    <row r="9555" spans="1:4" x14ac:dyDescent="0.25">
      <c r="A9555" s="3" t="str">
        <f t="shared" si="149"/>
        <v/>
      </c>
      <c r="D9555" s="4"/>
    </row>
    <row r="9556" spans="1:4" x14ac:dyDescent="0.25">
      <c r="A9556" s="3" t="str">
        <f t="shared" si="149"/>
        <v/>
      </c>
      <c r="D9556" s="4"/>
    </row>
    <row r="9557" spans="1:4" x14ac:dyDescent="0.25">
      <c r="A9557" s="3" t="str">
        <f t="shared" si="149"/>
        <v/>
      </c>
      <c r="D9557" s="4"/>
    </row>
    <row r="9558" spans="1:4" x14ac:dyDescent="0.25">
      <c r="A9558" s="3" t="str">
        <f t="shared" si="149"/>
        <v/>
      </c>
      <c r="D9558" s="4"/>
    </row>
    <row r="9559" spans="1:4" x14ac:dyDescent="0.25">
      <c r="A9559" s="3" t="str">
        <f t="shared" si="149"/>
        <v/>
      </c>
      <c r="D9559" s="4"/>
    </row>
    <row r="9560" spans="1:4" x14ac:dyDescent="0.25">
      <c r="A9560" s="3" t="str">
        <f t="shared" si="149"/>
        <v/>
      </c>
      <c r="D9560" s="4"/>
    </row>
    <row r="9561" spans="1:4" x14ac:dyDescent="0.25">
      <c r="A9561" s="3" t="str">
        <f t="shared" si="149"/>
        <v/>
      </c>
      <c r="D9561" s="4"/>
    </row>
    <row r="9562" spans="1:4" x14ac:dyDescent="0.25">
      <c r="A9562" s="3" t="str">
        <f t="shared" si="149"/>
        <v/>
      </c>
      <c r="D9562" s="4"/>
    </row>
    <row r="9563" spans="1:4" x14ac:dyDescent="0.25">
      <c r="A9563" s="3" t="str">
        <f t="shared" si="149"/>
        <v/>
      </c>
      <c r="D9563" s="4"/>
    </row>
    <row r="9564" spans="1:4" x14ac:dyDescent="0.25">
      <c r="A9564" s="3" t="str">
        <f t="shared" si="149"/>
        <v/>
      </c>
      <c r="D9564" s="4"/>
    </row>
    <row r="9565" spans="1:4" x14ac:dyDescent="0.25">
      <c r="A9565" s="3" t="str">
        <f t="shared" si="149"/>
        <v/>
      </c>
      <c r="D9565" s="4"/>
    </row>
    <row r="9566" spans="1:4" x14ac:dyDescent="0.25">
      <c r="A9566" s="3" t="str">
        <f t="shared" si="149"/>
        <v/>
      </c>
      <c r="D9566" s="4"/>
    </row>
    <row r="9567" spans="1:4" x14ac:dyDescent="0.25">
      <c r="A9567" s="3" t="str">
        <f t="shared" si="149"/>
        <v/>
      </c>
      <c r="D9567" s="4"/>
    </row>
    <row r="9568" spans="1:4" x14ac:dyDescent="0.25">
      <c r="A9568" s="3" t="str">
        <f t="shared" si="149"/>
        <v/>
      </c>
      <c r="D9568" s="4"/>
    </row>
    <row r="9569" spans="1:4" x14ac:dyDescent="0.25">
      <c r="A9569" s="3" t="str">
        <f t="shared" si="149"/>
        <v/>
      </c>
      <c r="D9569" s="4"/>
    </row>
    <row r="9570" spans="1:4" x14ac:dyDescent="0.25">
      <c r="A9570" s="3" t="str">
        <f t="shared" si="149"/>
        <v/>
      </c>
      <c r="D9570" s="4"/>
    </row>
    <row r="9571" spans="1:4" x14ac:dyDescent="0.25">
      <c r="A9571" s="3" t="str">
        <f t="shared" si="149"/>
        <v/>
      </c>
      <c r="D9571" s="4"/>
    </row>
    <row r="9572" spans="1:4" x14ac:dyDescent="0.25">
      <c r="A9572" s="3" t="str">
        <f t="shared" si="149"/>
        <v/>
      </c>
      <c r="D9572" s="4"/>
    </row>
    <row r="9573" spans="1:4" x14ac:dyDescent="0.25">
      <c r="A9573" s="3" t="str">
        <f t="shared" si="149"/>
        <v/>
      </c>
      <c r="D9573" s="4"/>
    </row>
    <row r="9574" spans="1:4" x14ac:dyDescent="0.25">
      <c r="A9574" s="3" t="str">
        <f t="shared" si="149"/>
        <v/>
      </c>
      <c r="D9574" s="4"/>
    </row>
    <row r="9575" spans="1:4" x14ac:dyDescent="0.25">
      <c r="A9575" s="3" t="str">
        <f t="shared" si="149"/>
        <v/>
      </c>
      <c r="D9575" s="4"/>
    </row>
    <row r="9576" spans="1:4" x14ac:dyDescent="0.25">
      <c r="A9576" s="3" t="str">
        <f t="shared" si="149"/>
        <v/>
      </c>
      <c r="D9576" s="4"/>
    </row>
    <row r="9577" spans="1:4" x14ac:dyDescent="0.25">
      <c r="A9577" s="3" t="str">
        <f t="shared" si="149"/>
        <v/>
      </c>
      <c r="D9577" s="4"/>
    </row>
    <row r="9578" spans="1:4" x14ac:dyDescent="0.25">
      <c r="A9578" s="3" t="str">
        <f t="shared" si="149"/>
        <v/>
      </c>
      <c r="D9578" s="4"/>
    </row>
    <row r="9579" spans="1:4" x14ac:dyDescent="0.25">
      <c r="A9579" s="3" t="str">
        <f t="shared" si="149"/>
        <v/>
      </c>
      <c r="D9579" s="4"/>
    </row>
    <row r="9580" spans="1:4" x14ac:dyDescent="0.25">
      <c r="A9580" s="3" t="str">
        <f t="shared" si="149"/>
        <v/>
      </c>
      <c r="D9580" s="4"/>
    </row>
    <row r="9581" spans="1:4" x14ac:dyDescent="0.25">
      <c r="A9581" s="3" t="str">
        <f t="shared" si="149"/>
        <v/>
      </c>
      <c r="D9581" s="4"/>
    </row>
    <row r="9582" spans="1:4" x14ac:dyDescent="0.25">
      <c r="A9582" s="3" t="str">
        <f t="shared" si="149"/>
        <v/>
      </c>
      <c r="D9582" s="4"/>
    </row>
    <row r="9583" spans="1:4" x14ac:dyDescent="0.25">
      <c r="A9583" s="3" t="str">
        <f t="shared" si="149"/>
        <v/>
      </c>
      <c r="D9583" s="4"/>
    </row>
    <row r="9584" spans="1:4" x14ac:dyDescent="0.25">
      <c r="A9584" s="3" t="str">
        <f t="shared" si="149"/>
        <v/>
      </c>
      <c r="D9584" s="4"/>
    </row>
    <row r="9585" spans="1:4" x14ac:dyDescent="0.25">
      <c r="A9585" s="3" t="str">
        <f t="shared" si="149"/>
        <v/>
      </c>
      <c r="D9585" s="4"/>
    </row>
    <row r="9586" spans="1:4" x14ac:dyDescent="0.25">
      <c r="A9586" s="3" t="str">
        <f t="shared" si="149"/>
        <v/>
      </c>
      <c r="D9586" s="4"/>
    </row>
    <row r="9587" spans="1:4" x14ac:dyDescent="0.25">
      <c r="A9587" s="3" t="str">
        <f t="shared" si="149"/>
        <v/>
      </c>
      <c r="D9587" s="4"/>
    </row>
    <row r="9588" spans="1:4" x14ac:dyDescent="0.25">
      <c r="A9588" s="3" t="str">
        <f t="shared" si="149"/>
        <v/>
      </c>
      <c r="D9588" s="4"/>
    </row>
    <row r="9589" spans="1:4" x14ac:dyDescent="0.25">
      <c r="A9589" s="3" t="str">
        <f t="shared" si="149"/>
        <v/>
      </c>
      <c r="D9589" s="4"/>
    </row>
    <row r="9590" spans="1:4" x14ac:dyDescent="0.25">
      <c r="A9590" s="3" t="str">
        <f t="shared" si="149"/>
        <v/>
      </c>
      <c r="D9590" s="4"/>
    </row>
    <row r="9591" spans="1:4" x14ac:dyDescent="0.25">
      <c r="A9591" s="3" t="str">
        <f t="shared" si="149"/>
        <v/>
      </c>
      <c r="D9591" s="4"/>
    </row>
    <row r="9592" spans="1:4" x14ac:dyDescent="0.25">
      <c r="A9592" s="3" t="str">
        <f t="shared" si="149"/>
        <v/>
      </c>
      <c r="D9592" s="4"/>
    </row>
    <row r="9593" spans="1:4" x14ac:dyDescent="0.25">
      <c r="A9593" s="3" t="str">
        <f t="shared" si="149"/>
        <v/>
      </c>
      <c r="D9593" s="4"/>
    </row>
    <row r="9594" spans="1:4" x14ac:dyDescent="0.25">
      <c r="A9594" s="3" t="str">
        <f t="shared" si="149"/>
        <v/>
      </c>
      <c r="D9594" s="4"/>
    </row>
    <row r="9595" spans="1:4" x14ac:dyDescent="0.25">
      <c r="A9595" s="3" t="str">
        <f t="shared" si="149"/>
        <v/>
      </c>
      <c r="D9595" s="4"/>
    </row>
    <row r="9596" spans="1:4" x14ac:dyDescent="0.25">
      <c r="A9596" s="3" t="str">
        <f t="shared" si="149"/>
        <v/>
      </c>
      <c r="D9596" s="4"/>
    </row>
    <row r="9597" spans="1:4" x14ac:dyDescent="0.25">
      <c r="A9597" s="3" t="str">
        <f t="shared" si="149"/>
        <v/>
      </c>
      <c r="D9597" s="4"/>
    </row>
    <row r="9598" spans="1:4" x14ac:dyDescent="0.25">
      <c r="A9598" s="3" t="str">
        <f t="shared" si="149"/>
        <v/>
      </c>
      <c r="D9598" s="4"/>
    </row>
    <row r="9599" spans="1:4" x14ac:dyDescent="0.25">
      <c r="A9599" s="3" t="str">
        <f t="shared" si="149"/>
        <v/>
      </c>
      <c r="D9599" s="4"/>
    </row>
    <row r="9600" spans="1:4" x14ac:dyDescent="0.25">
      <c r="A9600" s="3" t="str">
        <f t="shared" si="149"/>
        <v/>
      </c>
      <c r="D9600" s="4"/>
    </row>
    <row r="9601" spans="1:4" x14ac:dyDescent="0.25">
      <c r="A9601" s="3" t="str">
        <f t="shared" si="149"/>
        <v/>
      </c>
      <c r="D9601" s="4"/>
    </row>
    <row r="9602" spans="1:4" x14ac:dyDescent="0.25">
      <c r="A9602" s="3" t="str">
        <f t="shared" si="149"/>
        <v/>
      </c>
      <c r="D9602" s="4"/>
    </row>
    <row r="9603" spans="1:4" x14ac:dyDescent="0.25">
      <c r="A9603" s="3" t="str">
        <f t="shared" ref="A9603:A9666" si="150">B9603&amp;C9603&amp;D9603&amp;E9603</f>
        <v/>
      </c>
      <c r="D9603" s="4"/>
    </row>
    <row r="9604" spans="1:4" x14ac:dyDescent="0.25">
      <c r="A9604" s="3" t="str">
        <f t="shared" si="150"/>
        <v/>
      </c>
      <c r="D9604" s="4"/>
    </row>
    <row r="9605" spans="1:4" x14ac:dyDescent="0.25">
      <c r="A9605" s="3" t="str">
        <f t="shared" si="150"/>
        <v/>
      </c>
      <c r="D9605" s="4"/>
    </row>
    <row r="9606" spans="1:4" x14ac:dyDescent="0.25">
      <c r="A9606" s="3" t="str">
        <f t="shared" si="150"/>
        <v/>
      </c>
      <c r="D9606" s="4"/>
    </row>
    <row r="9607" spans="1:4" x14ac:dyDescent="0.25">
      <c r="A9607" s="3" t="str">
        <f t="shared" si="150"/>
        <v/>
      </c>
      <c r="D9607" s="4"/>
    </row>
    <row r="9608" spans="1:4" x14ac:dyDescent="0.25">
      <c r="A9608" s="3" t="str">
        <f t="shared" si="150"/>
        <v/>
      </c>
      <c r="D9608" s="4"/>
    </row>
    <row r="9609" spans="1:4" x14ac:dyDescent="0.25">
      <c r="A9609" s="3" t="str">
        <f t="shared" si="150"/>
        <v/>
      </c>
      <c r="D9609" s="4"/>
    </row>
    <row r="9610" spans="1:4" x14ac:dyDescent="0.25">
      <c r="A9610" s="3" t="str">
        <f t="shared" si="150"/>
        <v/>
      </c>
      <c r="D9610" s="4"/>
    </row>
    <row r="9611" spans="1:4" x14ac:dyDescent="0.25">
      <c r="A9611" s="3" t="str">
        <f t="shared" si="150"/>
        <v/>
      </c>
      <c r="D9611" s="4"/>
    </row>
    <row r="9612" spans="1:4" x14ac:dyDescent="0.25">
      <c r="A9612" s="3" t="str">
        <f t="shared" si="150"/>
        <v/>
      </c>
      <c r="D9612" s="4"/>
    </row>
    <row r="9613" spans="1:4" x14ac:dyDescent="0.25">
      <c r="A9613" s="3" t="str">
        <f t="shared" si="150"/>
        <v/>
      </c>
      <c r="D9613" s="4"/>
    </row>
    <row r="9614" spans="1:4" x14ac:dyDescent="0.25">
      <c r="A9614" s="3" t="str">
        <f t="shared" si="150"/>
        <v/>
      </c>
      <c r="D9614" s="4"/>
    </row>
    <row r="9615" spans="1:4" x14ac:dyDescent="0.25">
      <c r="A9615" s="3" t="str">
        <f t="shared" si="150"/>
        <v/>
      </c>
      <c r="D9615" s="4"/>
    </row>
    <row r="9616" spans="1:4" x14ac:dyDescent="0.25">
      <c r="A9616" s="3" t="str">
        <f t="shared" si="150"/>
        <v/>
      </c>
      <c r="D9616" s="4"/>
    </row>
    <row r="9617" spans="1:4" x14ac:dyDescent="0.25">
      <c r="A9617" s="3" t="str">
        <f t="shared" si="150"/>
        <v/>
      </c>
      <c r="D9617" s="4"/>
    </row>
    <row r="9618" spans="1:4" x14ac:dyDescent="0.25">
      <c r="A9618" s="3" t="str">
        <f t="shared" si="150"/>
        <v/>
      </c>
      <c r="D9618" s="4"/>
    </row>
    <row r="9619" spans="1:4" x14ac:dyDescent="0.25">
      <c r="A9619" s="3" t="str">
        <f t="shared" si="150"/>
        <v/>
      </c>
      <c r="D9619" s="4"/>
    </row>
    <row r="9620" spans="1:4" x14ac:dyDescent="0.25">
      <c r="A9620" s="3" t="str">
        <f t="shared" si="150"/>
        <v/>
      </c>
      <c r="D9620" s="4"/>
    </row>
    <row r="9621" spans="1:4" x14ac:dyDescent="0.25">
      <c r="A9621" s="3" t="str">
        <f t="shared" si="150"/>
        <v/>
      </c>
      <c r="D9621" s="4"/>
    </row>
    <row r="9622" spans="1:4" x14ac:dyDescent="0.25">
      <c r="A9622" s="3" t="str">
        <f t="shared" si="150"/>
        <v/>
      </c>
      <c r="D9622" s="4"/>
    </row>
    <row r="9623" spans="1:4" x14ac:dyDescent="0.25">
      <c r="A9623" s="3" t="str">
        <f t="shared" si="150"/>
        <v/>
      </c>
      <c r="D9623" s="4"/>
    </row>
    <row r="9624" spans="1:4" x14ac:dyDescent="0.25">
      <c r="A9624" s="3" t="str">
        <f t="shared" si="150"/>
        <v/>
      </c>
      <c r="D9624" s="4"/>
    </row>
    <row r="9625" spans="1:4" x14ac:dyDescent="0.25">
      <c r="A9625" s="3" t="str">
        <f t="shared" si="150"/>
        <v/>
      </c>
      <c r="D9625" s="4"/>
    </row>
    <row r="9626" spans="1:4" x14ac:dyDescent="0.25">
      <c r="A9626" s="3" t="str">
        <f t="shared" si="150"/>
        <v/>
      </c>
      <c r="D9626" s="4"/>
    </row>
    <row r="9627" spans="1:4" x14ac:dyDescent="0.25">
      <c r="A9627" s="3" t="str">
        <f t="shared" si="150"/>
        <v/>
      </c>
      <c r="D9627" s="4"/>
    </row>
    <row r="9628" spans="1:4" x14ac:dyDescent="0.25">
      <c r="A9628" s="3" t="str">
        <f t="shared" si="150"/>
        <v/>
      </c>
      <c r="D9628" s="4"/>
    </row>
    <row r="9629" spans="1:4" x14ac:dyDescent="0.25">
      <c r="A9629" s="3" t="str">
        <f t="shared" si="150"/>
        <v/>
      </c>
      <c r="D9629" s="4"/>
    </row>
    <row r="9630" spans="1:4" x14ac:dyDescent="0.25">
      <c r="A9630" s="3" t="str">
        <f t="shared" si="150"/>
        <v/>
      </c>
      <c r="D9630" s="4"/>
    </row>
    <row r="9631" spans="1:4" x14ac:dyDescent="0.25">
      <c r="A9631" s="3" t="str">
        <f t="shared" si="150"/>
        <v/>
      </c>
      <c r="D9631" s="4"/>
    </row>
    <row r="9632" spans="1:4" x14ac:dyDescent="0.25">
      <c r="A9632" s="3" t="str">
        <f t="shared" si="150"/>
        <v/>
      </c>
      <c r="D9632" s="4"/>
    </row>
    <row r="9633" spans="1:4" x14ac:dyDescent="0.25">
      <c r="A9633" s="3" t="str">
        <f t="shared" si="150"/>
        <v/>
      </c>
      <c r="D9633" s="4"/>
    </row>
    <row r="9634" spans="1:4" x14ac:dyDescent="0.25">
      <c r="A9634" s="3" t="str">
        <f t="shared" si="150"/>
        <v/>
      </c>
      <c r="D9634" s="4"/>
    </row>
    <row r="9635" spans="1:4" x14ac:dyDescent="0.25">
      <c r="A9635" s="3" t="str">
        <f t="shared" si="150"/>
        <v/>
      </c>
      <c r="D9635" s="4"/>
    </row>
    <row r="9636" spans="1:4" x14ac:dyDescent="0.25">
      <c r="A9636" s="3" t="str">
        <f t="shared" si="150"/>
        <v/>
      </c>
      <c r="D9636" s="4"/>
    </row>
    <row r="9637" spans="1:4" x14ac:dyDescent="0.25">
      <c r="A9637" s="3" t="str">
        <f t="shared" si="150"/>
        <v/>
      </c>
      <c r="D9637" s="4"/>
    </row>
    <row r="9638" spans="1:4" x14ac:dyDescent="0.25">
      <c r="A9638" s="3" t="str">
        <f t="shared" si="150"/>
        <v/>
      </c>
      <c r="D9638" s="4"/>
    </row>
    <row r="9639" spans="1:4" x14ac:dyDescent="0.25">
      <c r="A9639" s="3" t="str">
        <f t="shared" si="150"/>
        <v/>
      </c>
      <c r="D9639" s="4"/>
    </row>
    <row r="9640" spans="1:4" x14ac:dyDescent="0.25">
      <c r="A9640" s="3" t="str">
        <f t="shared" si="150"/>
        <v/>
      </c>
      <c r="D9640" s="4"/>
    </row>
    <row r="9641" spans="1:4" x14ac:dyDescent="0.25">
      <c r="A9641" s="3" t="str">
        <f t="shared" si="150"/>
        <v/>
      </c>
      <c r="D9641" s="4"/>
    </row>
    <row r="9642" spans="1:4" x14ac:dyDescent="0.25">
      <c r="A9642" s="3" t="str">
        <f t="shared" si="150"/>
        <v/>
      </c>
      <c r="D9642" s="4"/>
    </row>
    <row r="9643" spans="1:4" x14ac:dyDescent="0.25">
      <c r="A9643" s="3" t="str">
        <f t="shared" si="150"/>
        <v/>
      </c>
      <c r="D9643" s="4"/>
    </row>
    <row r="9644" spans="1:4" x14ac:dyDescent="0.25">
      <c r="A9644" s="3" t="str">
        <f t="shared" si="150"/>
        <v/>
      </c>
      <c r="D9644" s="4"/>
    </row>
    <row r="9645" spans="1:4" x14ac:dyDescent="0.25">
      <c r="A9645" s="3" t="str">
        <f t="shared" si="150"/>
        <v/>
      </c>
      <c r="D9645" s="4"/>
    </row>
    <row r="9646" spans="1:4" x14ac:dyDescent="0.25">
      <c r="A9646" s="3" t="str">
        <f t="shared" si="150"/>
        <v/>
      </c>
      <c r="D9646" s="4"/>
    </row>
    <row r="9647" spans="1:4" x14ac:dyDescent="0.25">
      <c r="A9647" s="3" t="str">
        <f t="shared" si="150"/>
        <v/>
      </c>
      <c r="D9647" s="4"/>
    </row>
    <row r="9648" spans="1:4" x14ac:dyDescent="0.25">
      <c r="A9648" s="3" t="str">
        <f t="shared" si="150"/>
        <v/>
      </c>
      <c r="D9648" s="4"/>
    </row>
    <row r="9649" spans="1:4" x14ac:dyDescent="0.25">
      <c r="A9649" s="3" t="str">
        <f t="shared" si="150"/>
        <v/>
      </c>
      <c r="D9649" s="4"/>
    </row>
    <row r="9650" spans="1:4" x14ac:dyDescent="0.25">
      <c r="A9650" s="3" t="str">
        <f t="shared" si="150"/>
        <v/>
      </c>
      <c r="D9650" s="4"/>
    </row>
    <row r="9651" spans="1:4" x14ac:dyDescent="0.25">
      <c r="A9651" s="3" t="str">
        <f t="shared" si="150"/>
        <v/>
      </c>
      <c r="D9651" s="4"/>
    </row>
    <row r="9652" spans="1:4" x14ac:dyDescent="0.25">
      <c r="A9652" s="3" t="str">
        <f t="shared" si="150"/>
        <v/>
      </c>
      <c r="D9652" s="4"/>
    </row>
    <row r="9653" spans="1:4" x14ac:dyDescent="0.25">
      <c r="A9653" s="3" t="str">
        <f t="shared" si="150"/>
        <v/>
      </c>
      <c r="D9653" s="4"/>
    </row>
    <row r="9654" spans="1:4" x14ac:dyDescent="0.25">
      <c r="A9654" s="3" t="str">
        <f t="shared" si="150"/>
        <v/>
      </c>
      <c r="D9654" s="4"/>
    </row>
    <row r="9655" spans="1:4" x14ac:dyDescent="0.25">
      <c r="A9655" s="3" t="str">
        <f t="shared" si="150"/>
        <v/>
      </c>
      <c r="D9655" s="4"/>
    </row>
    <row r="9656" spans="1:4" x14ac:dyDescent="0.25">
      <c r="A9656" s="3" t="str">
        <f t="shared" si="150"/>
        <v/>
      </c>
      <c r="D9656" s="4"/>
    </row>
    <row r="9657" spans="1:4" x14ac:dyDescent="0.25">
      <c r="A9657" s="3" t="str">
        <f t="shared" si="150"/>
        <v/>
      </c>
      <c r="D9657" s="4"/>
    </row>
    <row r="9658" spans="1:4" x14ac:dyDescent="0.25">
      <c r="A9658" s="3" t="str">
        <f t="shared" si="150"/>
        <v/>
      </c>
      <c r="D9658" s="4"/>
    </row>
    <row r="9659" spans="1:4" x14ac:dyDescent="0.25">
      <c r="A9659" s="3" t="str">
        <f t="shared" si="150"/>
        <v/>
      </c>
      <c r="D9659" s="4"/>
    </row>
    <row r="9660" spans="1:4" x14ac:dyDescent="0.25">
      <c r="A9660" s="3" t="str">
        <f t="shared" si="150"/>
        <v/>
      </c>
      <c r="D9660" s="4"/>
    </row>
    <row r="9661" spans="1:4" x14ac:dyDescent="0.25">
      <c r="A9661" s="3" t="str">
        <f t="shared" si="150"/>
        <v/>
      </c>
      <c r="D9661" s="4"/>
    </row>
    <row r="9662" spans="1:4" x14ac:dyDescent="0.25">
      <c r="A9662" s="3" t="str">
        <f t="shared" si="150"/>
        <v/>
      </c>
      <c r="D9662" s="4"/>
    </row>
    <row r="9663" spans="1:4" x14ac:dyDescent="0.25">
      <c r="A9663" s="3" t="str">
        <f t="shared" si="150"/>
        <v/>
      </c>
      <c r="D9663" s="4"/>
    </row>
    <row r="9664" spans="1:4" x14ac:dyDescent="0.25">
      <c r="A9664" s="3" t="str">
        <f t="shared" si="150"/>
        <v/>
      </c>
      <c r="D9664" s="4"/>
    </row>
    <row r="9665" spans="1:4" x14ac:dyDescent="0.25">
      <c r="A9665" s="3" t="str">
        <f t="shared" si="150"/>
        <v/>
      </c>
      <c r="D9665" s="4"/>
    </row>
    <row r="9666" spans="1:4" x14ac:dyDescent="0.25">
      <c r="A9666" s="3" t="str">
        <f t="shared" si="150"/>
        <v/>
      </c>
      <c r="D9666" s="4"/>
    </row>
    <row r="9667" spans="1:4" x14ac:dyDescent="0.25">
      <c r="A9667" s="3" t="str">
        <f t="shared" ref="A9667:A9730" si="151">B9667&amp;C9667&amp;D9667&amp;E9667</f>
        <v/>
      </c>
      <c r="D9667" s="4"/>
    </row>
    <row r="9668" spans="1:4" x14ac:dyDescent="0.25">
      <c r="A9668" s="3" t="str">
        <f t="shared" si="151"/>
        <v/>
      </c>
      <c r="D9668" s="4"/>
    </row>
    <row r="9669" spans="1:4" x14ac:dyDescent="0.25">
      <c r="A9669" s="3" t="str">
        <f t="shared" si="151"/>
        <v/>
      </c>
      <c r="D9669" s="4"/>
    </row>
    <row r="9670" spans="1:4" x14ac:dyDescent="0.25">
      <c r="A9670" s="3" t="str">
        <f t="shared" si="151"/>
        <v/>
      </c>
      <c r="D9670" s="4"/>
    </row>
    <row r="9671" spans="1:4" x14ac:dyDescent="0.25">
      <c r="A9671" s="3" t="str">
        <f t="shared" si="151"/>
        <v/>
      </c>
      <c r="D9671" s="4"/>
    </row>
    <row r="9672" spans="1:4" x14ac:dyDescent="0.25">
      <c r="A9672" s="3" t="str">
        <f t="shared" si="151"/>
        <v/>
      </c>
      <c r="D9672" s="4"/>
    </row>
    <row r="9673" spans="1:4" x14ac:dyDescent="0.25">
      <c r="A9673" s="3" t="str">
        <f t="shared" si="151"/>
        <v/>
      </c>
      <c r="D9673" s="4"/>
    </row>
    <row r="9674" spans="1:4" x14ac:dyDescent="0.25">
      <c r="A9674" s="3" t="str">
        <f t="shared" si="151"/>
        <v/>
      </c>
      <c r="D9674" s="4"/>
    </row>
    <row r="9675" spans="1:4" x14ac:dyDescent="0.25">
      <c r="A9675" s="3" t="str">
        <f t="shared" si="151"/>
        <v/>
      </c>
      <c r="D9675" s="4"/>
    </row>
    <row r="9676" spans="1:4" x14ac:dyDescent="0.25">
      <c r="A9676" s="3" t="str">
        <f t="shared" si="151"/>
        <v/>
      </c>
      <c r="D9676" s="4"/>
    </row>
    <row r="9677" spans="1:4" x14ac:dyDescent="0.25">
      <c r="A9677" s="3" t="str">
        <f t="shared" si="151"/>
        <v/>
      </c>
      <c r="D9677" s="4"/>
    </row>
    <row r="9678" spans="1:4" x14ac:dyDescent="0.25">
      <c r="A9678" s="3" t="str">
        <f t="shared" si="151"/>
        <v/>
      </c>
      <c r="D9678" s="4"/>
    </row>
    <row r="9679" spans="1:4" x14ac:dyDescent="0.25">
      <c r="A9679" s="3" t="str">
        <f t="shared" si="151"/>
        <v/>
      </c>
      <c r="D9679" s="4"/>
    </row>
    <row r="9680" spans="1:4" x14ac:dyDescent="0.25">
      <c r="A9680" s="3" t="str">
        <f t="shared" si="151"/>
        <v/>
      </c>
      <c r="D9680" s="4"/>
    </row>
    <row r="9681" spans="1:4" x14ac:dyDescent="0.25">
      <c r="A9681" s="3" t="str">
        <f t="shared" si="151"/>
        <v/>
      </c>
      <c r="D9681" s="4"/>
    </row>
    <row r="9682" spans="1:4" x14ac:dyDescent="0.25">
      <c r="A9682" s="3" t="str">
        <f t="shared" si="151"/>
        <v/>
      </c>
      <c r="D9682" s="4"/>
    </row>
    <row r="9683" spans="1:4" x14ac:dyDescent="0.25">
      <c r="A9683" s="3" t="str">
        <f t="shared" si="151"/>
        <v/>
      </c>
      <c r="D9683" s="4"/>
    </row>
    <row r="9684" spans="1:4" x14ac:dyDescent="0.25">
      <c r="A9684" s="3" t="str">
        <f t="shared" si="151"/>
        <v/>
      </c>
      <c r="D9684" s="4"/>
    </row>
    <row r="9685" spans="1:4" x14ac:dyDescent="0.25">
      <c r="A9685" s="3" t="str">
        <f t="shared" si="151"/>
        <v/>
      </c>
      <c r="D9685" s="4"/>
    </row>
    <row r="9686" spans="1:4" x14ac:dyDescent="0.25">
      <c r="A9686" s="3" t="str">
        <f t="shared" si="151"/>
        <v/>
      </c>
      <c r="D9686" s="4"/>
    </row>
    <row r="9687" spans="1:4" x14ac:dyDescent="0.25">
      <c r="A9687" s="3" t="str">
        <f t="shared" si="151"/>
        <v/>
      </c>
      <c r="D9687" s="4"/>
    </row>
    <row r="9688" spans="1:4" x14ac:dyDescent="0.25">
      <c r="A9688" s="3" t="str">
        <f t="shared" si="151"/>
        <v/>
      </c>
      <c r="D9688" s="4"/>
    </row>
    <row r="9689" spans="1:4" x14ac:dyDescent="0.25">
      <c r="A9689" s="3" t="str">
        <f t="shared" si="151"/>
        <v/>
      </c>
      <c r="D9689" s="4"/>
    </row>
    <row r="9690" spans="1:4" x14ac:dyDescent="0.25">
      <c r="A9690" s="3" t="str">
        <f t="shared" si="151"/>
        <v/>
      </c>
      <c r="D9690" s="4"/>
    </row>
    <row r="9691" spans="1:4" x14ac:dyDescent="0.25">
      <c r="A9691" s="3" t="str">
        <f t="shared" si="151"/>
        <v/>
      </c>
      <c r="D9691" s="4"/>
    </row>
    <row r="9692" spans="1:4" x14ac:dyDescent="0.25">
      <c r="A9692" s="3" t="str">
        <f t="shared" si="151"/>
        <v/>
      </c>
      <c r="D9692" s="4"/>
    </row>
    <row r="9693" spans="1:4" x14ac:dyDescent="0.25">
      <c r="A9693" s="3" t="str">
        <f t="shared" si="151"/>
        <v/>
      </c>
      <c r="D9693" s="4"/>
    </row>
    <row r="9694" spans="1:4" x14ac:dyDescent="0.25">
      <c r="A9694" s="3" t="str">
        <f t="shared" si="151"/>
        <v/>
      </c>
      <c r="D9694" s="4"/>
    </row>
    <row r="9695" spans="1:4" x14ac:dyDescent="0.25">
      <c r="A9695" s="3" t="str">
        <f t="shared" si="151"/>
        <v/>
      </c>
      <c r="D9695" s="4"/>
    </row>
    <row r="9696" spans="1:4" x14ac:dyDescent="0.25">
      <c r="A9696" s="3" t="str">
        <f t="shared" si="151"/>
        <v/>
      </c>
      <c r="D9696" s="4"/>
    </row>
    <row r="9697" spans="1:4" x14ac:dyDescent="0.25">
      <c r="A9697" s="3" t="str">
        <f t="shared" si="151"/>
        <v/>
      </c>
      <c r="D9697" s="4"/>
    </row>
    <row r="9698" spans="1:4" x14ac:dyDescent="0.25">
      <c r="A9698" s="3" t="str">
        <f t="shared" si="151"/>
        <v/>
      </c>
      <c r="D9698" s="4"/>
    </row>
    <row r="9699" spans="1:4" x14ac:dyDescent="0.25">
      <c r="A9699" s="3" t="str">
        <f t="shared" si="151"/>
        <v/>
      </c>
      <c r="D9699" s="4"/>
    </row>
    <row r="9700" spans="1:4" x14ac:dyDescent="0.25">
      <c r="A9700" s="3" t="str">
        <f t="shared" si="151"/>
        <v/>
      </c>
      <c r="D9700" s="4"/>
    </row>
    <row r="9701" spans="1:4" x14ac:dyDescent="0.25">
      <c r="A9701" s="3" t="str">
        <f t="shared" si="151"/>
        <v/>
      </c>
      <c r="D9701" s="4"/>
    </row>
    <row r="9702" spans="1:4" x14ac:dyDescent="0.25">
      <c r="A9702" s="3" t="str">
        <f t="shared" si="151"/>
        <v/>
      </c>
      <c r="D9702" s="4"/>
    </row>
    <row r="9703" spans="1:4" x14ac:dyDescent="0.25">
      <c r="A9703" s="3" t="str">
        <f t="shared" si="151"/>
        <v/>
      </c>
      <c r="D9703" s="4"/>
    </row>
    <row r="9704" spans="1:4" x14ac:dyDescent="0.25">
      <c r="A9704" s="3" t="str">
        <f t="shared" si="151"/>
        <v/>
      </c>
      <c r="D9704" s="4"/>
    </row>
    <row r="9705" spans="1:4" x14ac:dyDescent="0.25">
      <c r="A9705" s="3" t="str">
        <f t="shared" si="151"/>
        <v/>
      </c>
      <c r="D9705" s="4"/>
    </row>
    <row r="9706" spans="1:4" x14ac:dyDescent="0.25">
      <c r="A9706" s="3" t="str">
        <f t="shared" si="151"/>
        <v/>
      </c>
      <c r="D9706" s="4"/>
    </row>
    <row r="9707" spans="1:4" x14ac:dyDescent="0.25">
      <c r="A9707" s="3" t="str">
        <f t="shared" si="151"/>
        <v/>
      </c>
      <c r="D9707" s="4"/>
    </row>
    <row r="9708" spans="1:4" x14ac:dyDescent="0.25">
      <c r="A9708" s="3" t="str">
        <f t="shared" si="151"/>
        <v/>
      </c>
      <c r="D9708" s="4"/>
    </row>
    <row r="9709" spans="1:4" x14ac:dyDescent="0.25">
      <c r="A9709" s="3" t="str">
        <f t="shared" si="151"/>
        <v/>
      </c>
      <c r="D9709" s="4"/>
    </row>
    <row r="9710" spans="1:4" x14ac:dyDescent="0.25">
      <c r="A9710" s="3" t="str">
        <f t="shared" si="151"/>
        <v/>
      </c>
      <c r="D9710" s="4"/>
    </row>
    <row r="9711" spans="1:4" x14ac:dyDescent="0.25">
      <c r="A9711" s="3" t="str">
        <f t="shared" si="151"/>
        <v/>
      </c>
      <c r="D9711" s="4"/>
    </row>
    <row r="9712" spans="1:4" x14ac:dyDescent="0.25">
      <c r="A9712" s="3" t="str">
        <f t="shared" si="151"/>
        <v/>
      </c>
      <c r="D9712" s="4"/>
    </row>
    <row r="9713" spans="1:4" x14ac:dyDescent="0.25">
      <c r="A9713" s="3" t="str">
        <f t="shared" si="151"/>
        <v/>
      </c>
      <c r="D9713" s="4"/>
    </row>
    <row r="9714" spans="1:4" x14ac:dyDescent="0.25">
      <c r="A9714" s="3" t="str">
        <f t="shared" si="151"/>
        <v/>
      </c>
      <c r="D9714" s="4"/>
    </row>
    <row r="9715" spans="1:4" x14ac:dyDescent="0.25">
      <c r="A9715" s="3" t="str">
        <f t="shared" si="151"/>
        <v/>
      </c>
      <c r="D9715" s="4"/>
    </row>
    <row r="9716" spans="1:4" x14ac:dyDescent="0.25">
      <c r="A9716" s="3" t="str">
        <f t="shared" si="151"/>
        <v/>
      </c>
      <c r="D9716" s="4"/>
    </row>
    <row r="9717" spans="1:4" x14ac:dyDescent="0.25">
      <c r="A9717" s="3" t="str">
        <f t="shared" si="151"/>
        <v/>
      </c>
      <c r="D9717" s="4"/>
    </row>
    <row r="9718" spans="1:4" x14ac:dyDescent="0.25">
      <c r="A9718" s="3" t="str">
        <f t="shared" si="151"/>
        <v/>
      </c>
      <c r="D9718" s="4"/>
    </row>
    <row r="9719" spans="1:4" x14ac:dyDescent="0.25">
      <c r="A9719" s="3" t="str">
        <f t="shared" si="151"/>
        <v/>
      </c>
      <c r="D9719" s="4"/>
    </row>
    <row r="9720" spans="1:4" x14ac:dyDescent="0.25">
      <c r="A9720" s="3" t="str">
        <f t="shared" si="151"/>
        <v/>
      </c>
      <c r="D9720" s="4"/>
    </row>
    <row r="9721" spans="1:4" x14ac:dyDescent="0.25">
      <c r="A9721" s="3" t="str">
        <f t="shared" si="151"/>
        <v/>
      </c>
      <c r="D9721" s="4"/>
    </row>
    <row r="9722" spans="1:4" x14ac:dyDescent="0.25">
      <c r="A9722" s="3" t="str">
        <f t="shared" si="151"/>
        <v/>
      </c>
      <c r="D9722" s="4"/>
    </row>
    <row r="9723" spans="1:4" x14ac:dyDescent="0.25">
      <c r="A9723" s="3" t="str">
        <f t="shared" si="151"/>
        <v/>
      </c>
      <c r="D9723" s="4"/>
    </row>
    <row r="9724" spans="1:4" x14ac:dyDescent="0.25">
      <c r="A9724" s="3" t="str">
        <f t="shared" si="151"/>
        <v/>
      </c>
      <c r="D9724" s="4"/>
    </row>
    <row r="9725" spans="1:4" x14ac:dyDescent="0.25">
      <c r="A9725" s="3" t="str">
        <f t="shared" si="151"/>
        <v/>
      </c>
      <c r="D9725" s="4"/>
    </row>
    <row r="9726" spans="1:4" x14ac:dyDescent="0.25">
      <c r="A9726" s="3" t="str">
        <f t="shared" si="151"/>
        <v/>
      </c>
      <c r="D9726" s="4"/>
    </row>
    <row r="9727" spans="1:4" x14ac:dyDescent="0.25">
      <c r="A9727" s="3" t="str">
        <f t="shared" si="151"/>
        <v/>
      </c>
      <c r="D9727" s="4"/>
    </row>
    <row r="9728" spans="1:4" x14ac:dyDescent="0.25">
      <c r="A9728" s="3" t="str">
        <f t="shared" si="151"/>
        <v/>
      </c>
      <c r="D9728" s="4"/>
    </row>
    <row r="9729" spans="1:4" x14ac:dyDescent="0.25">
      <c r="A9729" s="3" t="str">
        <f t="shared" si="151"/>
        <v/>
      </c>
      <c r="D9729" s="4"/>
    </row>
    <row r="9730" spans="1:4" x14ac:dyDescent="0.25">
      <c r="A9730" s="3" t="str">
        <f t="shared" si="151"/>
        <v/>
      </c>
      <c r="D9730" s="4"/>
    </row>
    <row r="9731" spans="1:4" x14ac:dyDescent="0.25">
      <c r="A9731" s="3" t="str">
        <f t="shared" ref="A9731:A9794" si="152">B9731&amp;C9731&amp;D9731&amp;E9731</f>
        <v/>
      </c>
      <c r="D9731" s="4"/>
    </row>
    <row r="9732" spans="1:4" x14ac:dyDescent="0.25">
      <c r="A9732" s="3" t="str">
        <f t="shared" si="152"/>
        <v/>
      </c>
      <c r="D9732" s="4"/>
    </row>
    <row r="9733" spans="1:4" x14ac:dyDescent="0.25">
      <c r="A9733" s="3" t="str">
        <f t="shared" si="152"/>
        <v/>
      </c>
      <c r="D9733" s="4"/>
    </row>
    <row r="9734" spans="1:4" x14ac:dyDescent="0.25">
      <c r="A9734" s="3" t="str">
        <f t="shared" si="152"/>
        <v/>
      </c>
      <c r="D9734" s="4"/>
    </row>
    <row r="9735" spans="1:4" x14ac:dyDescent="0.25">
      <c r="A9735" s="3" t="str">
        <f t="shared" si="152"/>
        <v/>
      </c>
      <c r="D9735" s="4"/>
    </row>
    <row r="9736" spans="1:4" x14ac:dyDescent="0.25">
      <c r="A9736" s="3" t="str">
        <f t="shared" si="152"/>
        <v/>
      </c>
      <c r="D9736" s="4"/>
    </row>
    <row r="9737" spans="1:4" x14ac:dyDescent="0.25">
      <c r="A9737" s="3" t="str">
        <f t="shared" si="152"/>
        <v/>
      </c>
      <c r="D9737" s="4"/>
    </row>
    <row r="9738" spans="1:4" x14ac:dyDescent="0.25">
      <c r="A9738" s="3" t="str">
        <f t="shared" si="152"/>
        <v/>
      </c>
      <c r="D9738" s="4"/>
    </row>
    <row r="9739" spans="1:4" x14ac:dyDescent="0.25">
      <c r="A9739" s="3" t="str">
        <f t="shared" si="152"/>
        <v/>
      </c>
      <c r="D9739" s="4"/>
    </row>
    <row r="9740" spans="1:4" x14ac:dyDescent="0.25">
      <c r="A9740" s="3" t="str">
        <f t="shared" si="152"/>
        <v/>
      </c>
      <c r="D9740" s="4"/>
    </row>
    <row r="9741" spans="1:4" x14ac:dyDescent="0.25">
      <c r="A9741" s="3" t="str">
        <f t="shared" si="152"/>
        <v/>
      </c>
      <c r="D9741" s="4"/>
    </row>
    <row r="9742" spans="1:4" x14ac:dyDescent="0.25">
      <c r="A9742" s="3" t="str">
        <f t="shared" si="152"/>
        <v/>
      </c>
      <c r="D9742" s="4"/>
    </row>
    <row r="9743" spans="1:4" x14ac:dyDescent="0.25">
      <c r="A9743" s="3" t="str">
        <f t="shared" si="152"/>
        <v/>
      </c>
      <c r="D9743" s="4"/>
    </row>
    <row r="9744" spans="1:4" x14ac:dyDescent="0.25">
      <c r="A9744" s="3" t="str">
        <f t="shared" si="152"/>
        <v/>
      </c>
      <c r="D9744" s="4"/>
    </row>
    <row r="9745" spans="1:4" x14ac:dyDescent="0.25">
      <c r="A9745" s="3" t="str">
        <f t="shared" si="152"/>
        <v/>
      </c>
      <c r="D9745" s="4"/>
    </row>
    <row r="9746" spans="1:4" x14ac:dyDescent="0.25">
      <c r="A9746" s="3" t="str">
        <f t="shared" si="152"/>
        <v/>
      </c>
      <c r="D9746" s="4"/>
    </row>
    <row r="9747" spans="1:4" x14ac:dyDescent="0.25">
      <c r="A9747" s="3" t="str">
        <f t="shared" si="152"/>
        <v/>
      </c>
      <c r="D9747" s="4"/>
    </row>
    <row r="9748" spans="1:4" x14ac:dyDescent="0.25">
      <c r="A9748" s="3" t="str">
        <f t="shared" si="152"/>
        <v/>
      </c>
      <c r="D9748" s="4"/>
    </row>
    <row r="9749" spans="1:4" x14ac:dyDescent="0.25">
      <c r="A9749" s="3" t="str">
        <f t="shared" si="152"/>
        <v/>
      </c>
      <c r="D9749" s="4"/>
    </row>
    <row r="9750" spans="1:4" x14ac:dyDescent="0.25">
      <c r="A9750" s="3" t="str">
        <f t="shared" si="152"/>
        <v/>
      </c>
      <c r="D9750" s="4"/>
    </row>
    <row r="9751" spans="1:4" x14ac:dyDescent="0.25">
      <c r="A9751" s="3" t="str">
        <f t="shared" si="152"/>
        <v/>
      </c>
      <c r="D9751" s="4"/>
    </row>
    <row r="9752" spans="1:4" x14ac:dyDescent="0.25">
      <c r="A9752" s="3" t="str">
        <f t="shared" si="152"/>
        <v/>
      </c>
      <c r="D9752" s="4"/>
    </row>
    <row r="9753" spans="1:4" x14ac:dyDescent="0.25">
      <c r="A9753" s="3" t="str">
        <f t="shared" si="152"/>
        <v/>
      </c>
      <c r="D9753" s="4"/>
    </row>
    <row r="9754" spans="1:4" x14ac:dyDescent="0.25">
      <c r="A9754" s="3" t="str">
        <f t="shared" si="152"/>
        <v/>
      </c>
      <c r="D9754" s="4"/>
    </row>
    <row r="9755" spans="1:4" x14ac:dyDescent="0.25">
      <c r="A9755" s="3" t="str">
        <f t="shared" si="152"/>
        <v/>
      </c>
      <c r="D9755" s="4"/>
    </row>
    <row r="9756" spans="1:4" x14ac:dyDescent="0.25">
      <c r="A9756" s="3" t="str">
        <f t="shared" si="152"/>
        <v/>
      </c>
      <c r="D9756" s="4"/>
    </row>
    <row r="9757" spans="1:4" x14ac:dyDescent="0.25">
      <c r="A9757" s="3" t="str">
        <f t="shared" si="152"/>
        <v/>
      </c>
      <c r="D9757" s="4"/>
    </row>
    <row r="9758" spans="1:4" x14ac:dyDescent="0.25">
      <c r="A9758" s="3" t="str">
        <f t="shared" si="152"/>
        <v/>
      </c>
      <c r="D9758" s="4"/>
    </row>
    <row r="9759" spans="1:4" x14ac:dyDescent="0.25">
      <c r="A9759" s="3" t="str">
        <f t="shared" si="152"/>
        <v/>
      </c>
      <c r="D9759" s="4"/>
    </row>
    <row r="9760" spans="1:4" x14ac:dyDescent="0.25">
      <c r="A9760" s="3" t="str">
        <f t="shared" si="152"/>
        <v/>
      </c>
      <c r="D9760" s="4"/>
    </row>
    <row r="9761" spans="1:4" x14ac:dyDescent="0.25">
      <c r="A9761" s="3" t="str">
        <f t="shared" si="152"/>
        <v/>
      </c>
      <c r="D9761" s="4"/>
    </row>
    <row r="9762" spans="1:4" x14ac:dyDescent="0.25">
      <c r="A9762" s="3" t="str">
        <f t="shared" si="152"/>
        <v/>
      </c>
      <c r="D9762" s="4"/>
    </row>
    <row r="9763" spans="1:4" x14ac:dyDescent="0.25">
      <c r="A9763" s="3" t="str">
        <f t="shared" si="152"/>
        <v/>
      </c>
      <c r="D9763" s="4"/>
    </row>
    <row r="9764" spans="1:4" x14ac:dyDescent="0.25">
      <c r="A9764" s="3" t="str">
        <f t="shared" si="152"/>
        <v/>
      </c>
      <c r="D9764" s="4"/>
    </row>
    <row r="9765" spans="1:4" x14ac:dyDescent="0.25">
      <c r="A9765" s="3" t="str">
        <f t="shared" si="152"/>
        <v/>
      </c>
      <c r="D9765" s="4"/>
    </row>
    <row r="9766" spans="1:4" x14ac:dyDescent="0.25">
      <c r="A9766" s="3" t="str">
        <f t="shared" si="152"/>
        <v/>
      </c>
      <c r="D9766" s="4"/>
    </row>
    <row r="9767" spans="1:4" x14ac:dyDescent="0.25">
      <c r="A9767" s="3" t="str">
        <f t="shared" si="152"/>
        <v/>
      </c>
      <c r="D9767" s="4"/>
    </row>
    <row r="9768" spans="1:4" x14ac:dyDescent="0.25">
      <c r="A9768" s="3" t="str">
        <f t="shared" si="152"/>
        <v/>
      </c>
      <c r="D9768" s="4"/>
    </row>
    <row r="9769" spans="1:4" x14ac:dyDescent="0.25">
      <c r="A9769" s="3" t="str">
        <f t="shared" si="152"/>
        <v/>
      </c>
      <c r="D9769" s="4"/>
    </row>
    <row r="9770" spans="1:4" x14ac:dyDescent="0.25">
      <c r="A9770" s="3" t="str">
        <f t="shared" si="152"/>
        <v/>
      </c>
      <c r="D9770" s="4"/>
    </row>
    <row r="9771" spans="1:4" x14ac:dyDescent="0.25">
      <c r="A9771" s="3" t="str">
        <f t="shared" si="152"/>
        <v/>
      </c>
      <c r="D9771" s="4"/>
    </row>
    <row r="9772" spans="1:4" x14ac:dyDescent="0.25">
      <c r="A9772" s="3" t="str">
        <f t="shared" si="152"/>
        <v/>
      </c>
      <c r="D9772" s="4"/>
    </row>
    <row r="9773" spans="1:4" x14ac:dyDescent="0.25">
      <c r="A9773" s="3" t="str">
        <f t="shared" si="152"/>
        <v/>
      </c>
      <c r="D9773" s="4"/>
    </row>
    <row r="9774" spans="1:4" x14ac:dyDescent="0.25">
      <c r="A9774" s="3" t="str">
        <f t="shared" si="152"/>
        <v/>
      </c>
      <c r="D9774" s="4"/>
    </row>
    <row r="9775" spans="1:4" x14ac:dyDescent="0.25">
      <c r="A9775" s="3" t="str">
        <f t="shared" si="152"/>
        <v/>
      </c>
      <c r="D9775" s="4"/>
    </row>
    <row r="9776" spans="1:4" x14ac:dyDescent="0.25">
      <c r="A9776" s="3" t="str">
        <f t="shared" si="152"/>
        <v/>
      </c>
      <c r="D9776" s="4"/>
    </row>
    <row r="9777" spans="1:4" x14ac:dyDescent="0.25">
      <c r="A9777" s="3" t="str">
        <f t="shared" si="152"/>
        <v/>
      </c>
      <c r="D9777" s="4"/>
    </row>
    <row r="9778" spans="1:4" x14ac:dyDescent="0.25">
      <c r="A9778" s="3" t="str">
        <f t="shared" si="152"/>
        <v/>
      </c>
      <c r="D9778" s="4"/>
    </row>
    <row r="9779" spans="1:4" x14ac:dyDescent="0.25">
      <c r="A9779" s="3" t="str">
        <f t="shared" si="152"/>
        <v/>
      </c>
      <c r="D9779" s="4"/>
    </row>
    <row r="9780" spans="1:4" x14ac:dyDescent="0.25">
      <c r="A9780" s="3" t="str">
        <f t="shared" si="152"/>
        <v/>
      </c>
      <c r="D9780" s="4"/>
    </row>
    <row r="9781" spans="1:4" x14ac:dyDescent="0.25">
      <c r="A9781" s="3" t="str">
        <f t="shared" si="152"/>
        <v/>
      </c>
      <c r="D9781" s="4"/>
    </row>
    <row r="9782" spans="1:4" x14ac:dyDescent="0.25">
      <c r="A9782" s="3" t="str">
        <f t="shared" si="152"/>
        <v/>
      </c>
      <c r="D9782" s="4"/>
    </row>
    <row r="9783" spans="1:4" x14ac:dyDescent="0.25">
      <c r="A9783" s="3" t="str">
        <f t="shared" si="152"/>
        <v/>
      </c>
      <c r="D9783" s="4"/>
    </row>
    <row r="9784" spans="1:4" x14ac:dyDescent="0.25">
      <c r="A9784" s="3" t="str">
        <f t="shared" si="152"/>
        <v/>
      </c>
      <c r="D9784" s="4"/>
    </row>
    <row r="9785" spans="1:4" x14ac:dyDescent="0.25">
      <c r="A9785" s="3" t="str">
        <f t="shared" si="152"/>
        <v/>
      </c>
      <c r="D9785" s="4"/>
    </row>
    <row r="9786" spans="1:4" x14ac:dyDescent="0.25">
      <c r="A9786" s="3" t="str">
        <f t="shared" si="152"/>
        <v/>
      </c>
      <c r="D9786" s="4"/>
    </row>
    <row r="9787" spans="1:4" x14ac:dyDescent="0.25">
      <c r="A9787" s="3" t="str">
        <f t="shared" si="152"/>
        <v/>
      </c>
      <c r="D9787" s="4"/>
    </row>
    <row r="9788" spans="1:4" x14ac:dyDescent="0.25">
      <c r="A9788" s="3" t="str">
        <f t="shared" si="152"/>
        <v/>
      </c>
      <c r="D9788" s="4"/>
    </row>
    <row r="9789" spans="1:4" x14ac:dyDescent="0.25">
      <c r="A9789" s="3" t="str">
        <f t="shared" si="152"/>
        <v/>
      </c>
      <c r="D9789" s="4"/>
    </row>
    <row r="9790" spans="1:4" x14ac:dyDescent="0.25">
      <c r="A9790" s="3" t="str">
        <f t="shared" si="152"/>
        <v/>
      </c>
      <c r="D9790" s="4"/>
    </row>
    <row r="9791" spans="1:4" x14ac:dyDescent="0.25">
      <c r="A9791" s="3" t="str">
        <f t="shared" si="152"/>
        <v/>
      </c>
      <c r="D9791" s="4"/>
    </row>
    <row r="9792" spans="1:4" x14ac:dyDescent="0.25">
      <c r="A9792" s="3" t="str">
        <f t="shared" si="152"/>
        <v/>
      </c>
      <c r="D9792" s="4"/>
    </row>
    <row r="9793" spans="1:4" x14ac:dyDescent="0.25">
      <c r="A9793" s="3" t="str">
        <f t="shared" si="152"/>
        <v/>
      </c>
      <c r="D9793" s="4"/>
    </row>
    <row r="9794" spans="1:4" x14ac:dyDescent="0.25">
      <c r="A9794" s="3" t="str">
        <f t="shared" si="152"/>
        <v/>
      </c>
      <c r="D9794" s="4"/>
    </row>
    <row r="9795" spans="1:4" x14ac:dyDescent="0.25">
      <c r="A9795" s="3" t="str">
        <f t="shared" ref="A9795:A9858" si="153">B9795&amp;C9795&amp;D9795&amp;E9795</f>
        <v/>
      </c>
      <c r="D9795" s="4"/>
    </row>
    <row r="9796" spans="1:4" x14ac:dyDescent="0.25">
      <c r="A9796" s="3" t="str">
        <f t="shared" si="153"/>
        <v/>
      </c>
      <c r="D9796" s="4"/>
    </row>
    <row r="9797" spans="1:4" x14ac:dyDescent="0.25">
      <c r="A9797" s="3" t="str">
        <f t="shared" si="153"/>
        <v/>
      </c>
      <c r="D9797" s="4"/>
    </row>
    <row r="9798" spans="1:4" x14ac:dyDescent="0.25">
      <c r="A9798" s="3" t="str">
        <f t="shared" si="153"/>
        <v/>
      </c>
      <c r="D9798" s="4"/>
    </row>
    <row r="9799" spans="1:4" x14ac:dyDescent="0.25">
      <c r="A9799" s="3" t="str">
        <f t="shared" si="153"/>
        <v/>
      </c>
      <c r="D9799" s="4"/>
    </row>
    <row r="9800" spans="1:4" x14ac:dyDescent="0.25">
      <c r="A9800" s="3" t="str">
        <f t="shared" si="153"/>
        <v/>
      </c>
      <c r="D9800" s="4"/>
    </row>
    <row r="9801" spans="1:4" x14ac:dyDescent="0.25">
      <c r="A9801" s="3" t="str">
        <f t="shared" si="153"/>
        <v/>
      </c>
      <c r="D9801" s="4"/>
    </row>
    <row r="9802" spans="1:4" x14ac:dyDescent="0.25">
      <c r="A9802" s="3" t="str">
        <f t="shared" si="153"/>
        <v/>
      </c>
      <c r="D9802" s="4"/>
    </row>
    <row r="9803" spans="1:4" x14ac:dyDescent="0.25">
      <c r="A9803" s="3" t="str">
        <f t="shared" si="153"/>
        <v/>
      </c>
      <c r="D9803" s="4"/>
    </row>
    <row r="9804" spans="1:4" x14ac:dyDescent="0.25">
      <c r="A9804" s="3" t="str">
        <f t="shared" si="153"/>
        <v/>
      </c>
      <c r="D9804" s="4"/>
    </row>
    <row r="9805" spans="1:4" x14ac:dyDescent="0.25">
      <c r="A9805" s="3" t="str">
        <f t="shared" si="153"/>
        <v/>
      </c>
      <c r="D9805" s="4"/>
    </row>
    <row r="9806" spans="1:4" x14ac:dyDescent="0.25">
      <c r="A9806" s="3" t="str">
        <f t="shared" si="153"/>
        <v/>
      </c>
      <c r="D9806" s="4"/>
    </row>
    <row r="9807" spans="1:4" x14ac:dyDescent="0.25">
      <c r="A9807" s="3" t="str">
        <f t="shared" si="153"/>
        <v/>
      </c>
      <c r="D9807" s="4"/>
    </row>
    <row r="9808" spans="1:4" x14ac:dyDescent="0.25">
      <c r="A9808" s="3" t="str">
        <f t="shared" si="153"/>
        <v/>
      </c>
      <c r="D9808" s="4"/>
    </row>
    <row r="9809" spans="1:4" x14ac:dyDescent="0.25">
      <c r="A9809" s="3" t="str">
        <f t="shared" si="153"/>
        <v/>
      </c>
      <c r="D9809" s="4"/>
    </row>
    <row r="9810" spans="1:4" x14ac:dyDescent="0.25">
      <c r="A9810" s="3" t="str">
        <f t="shared" si="153"/>
        <v/>
      </c>
      <c r="D9810" s="4"/>
    </row>
    <row r="9811" spans="1:4" x14ac:dyDescent="0.25">
      <c r="A9811" s="3" t="str">
        <f t="shared" si="153"/>
        <v/>
      </c>
      <c r="D9811" s="4"/>
    </row>
    <row r="9812" spans="1:4" x14ac:dyDescent="0.25">
      <c r="A9812" s="3" t="str">
        <f t="shared" si="153"/>
        <v/>
      </c>
      <c r="D9812" s="4"/>
    </row>
    <row r="9813" spans="1:4" x14ac:dyDescent="0.25">
      <c r="A9813" s="3" t="str">
        <f t="shared" si="153"/>
        <v/>
      </c>
      <c r="D9813" s="4"/>
    </row>
    <row r="9814" spans="1:4" x14ac:dyDescent="0.25">
      <c r="A9814" s="3" t="str">
        <f t="shared" si="153"/>
        <v/>
      </c>
      <c r="D9814" s="4"/>
    </row>
    <row r="9815" spans="1:4" x14ac:dyDescent="0.25">
      <c r="A9815" s="3" t="str">
        <f t="shared" si="153"/>
        <v/>
      </c>
      <c r="D9815" s="4"/>
    </row>
    <row r="9816" spans="1:4" x14ac:dyDescent="0.25">
      <c r="A9816" s="3" t="str">
        <f t="shared" si="153"/>
        <v/>
      </c>
      <c r="D9816" s="4"/>
    </row>
    <row r="9817" spans="1:4" x14ac:dyDescent="0.25">
      <c r="A9817" s="3" t="str">
        <f t="shared" si="153"/>
        <v/>
      </c>
      <c r="D9817" s="4"/>
    </row>
    <row r="9818" spans="1:4" x14ac:dyDescent="0.25">
      <c r="A9818" s="3" t="str">
        <f t="shared" si="153"/>
        <v/>
      </c>
      <c r="D9818" s="4"/>
    </row>
    <row r="9819" spans="1:4" x14ac:dyDescent="0.25">
      <c r="A9819" s="3" t="str">
        <f t="shared" si="153"/>
        <v/>
      </c>
      <c r="D9819" s="4"/>
    </row>
    <row r="9820" spans="1:4" x14ac:dyDescent="0.25">
      <c r="A9820" s="3" t="str">
        <f t="shared" si="153"/>
        <v/>
      </c>
      <c r="D9820" s="4"/>
    </row>
    <row r="9821" spans="1:4" x14ac:dyDescent="0.25">
      <c r="A9821" s="3" t="str">
        <f t="shared" si="153"/>
        <v/>
      </c>
      <c r="D9821" s="4"/>
    </row>
    <row r="9822" spans="1:4" x14ac:dyDescent="0.25">
      <c r="A9822" s="3" t="str">
        <f t="shared" si="153"/>
        <v/>
      </c>
      <c r="D9822" s="4"/>
    </row>
    <row r="9823" spans="1:4" x14ac:dyDescent="0.25">
      <c r="A9823" s="3" t="str">
        <f t="shared" si="153"/>
        <v/>
      </c>
      <c r="D9823" s="4"/>
    </row>
    <row r="9824" spans="1:4" x14ac:dyDescent="0.25">
      <c r="A9824" s="3" t="str">
        <f t="shared" si="153"/>
        <v/>
      </c>
      <c r="D9824" s="4"/>
    </row>
    <row r="9825" spans="1:4" x14ac:dyDescent="0.25">
      <c r="A9825" s="3" t="str">
        <f t="shared" si="153"/>
        <v/>
      </c>
      <c r="D9825" s="4"/>
    </row>
    <row r="9826" spans="1:4" x14ac:dyDescent="0.25">
      <c r="A9826" s="3" t="str">
        <f t="shared" si="153"/>
        <v/>
      </c>
      <c r="D9826" s="4"/>
    </row>
    <row r="9827" spans="1:4" x14ac:dyDescent="0.25">
      <c r="A9827" s="3" t="str">
        <f t="shared" si="153"/>
        <v/>
      </c>
      <c r="D9827" s="4"/>
    </row>
    <row r="9828" spans="1:4" x14ac:dyDescent="0.25">
      <c r="A9828" s="3" t="str">
        <f t="shared" si="153"/>
        <v/>
      </c>
      <c r="D9828" s="4"/>
    </row>
    <row r="9829" spans="1:4" x14ac:dyDescent="0.25">
      <c r="A9829" s="3" t="str">
        <f t="shared" si="153"/>
        <v/>
      </c>
      <c r="D9829" s="4"/>
    </row>
    <row r="9830" spans="1:4" x14ac:dyDescent="0.25">
      <c r="A9830" s="3" t="str">
        <f t="shared" si="153"/>
        <v/>
      </c>
      <c r="D9830" s="4"/>
    </row>
    <row r="9831" spans="1:4" x14ac:dyDescent="0.25">
      <c r="A9831" s="3" t="str">
        <f t="shared" si="153"/>
        <v/>
      </c>
      <c r="D9831" s="4"/>
    </row>
    <row r="9832" spans="1:4" x14ac:dyDescent="0.25">
      <c r="A9832" s="3" t="str">
        <f t="shared" si="153"/>
        <v/>
      </c>
      <c r="D9832" s="4"/>
    </row>
    <row r="9833" spans="1:4" x14ac:dyDescent="0.25">
      <c r="A9833" s="3" t="str">
        <f t="shared" si="153"/>
        <v/>
      </c>
      <c r="D9833" s="4"/>
    </row>
    <row r="9834" spans="1:4" x14ac:dyDescent="0.25">
      <c r="A9834" s="3" t="str">
        <f t="shared" si="153"/>
        <v/>
      </c>
      <c r="D9834" s="4"/>
    </row>
    <row r="9835" spans="1:4" x14ac:dyDescent="0.25">
      <c r="A9835" s="3" t="str">
        <f t="shared" si="153"/>
        <v/>
      </c>
      <c r="D9835" s="4"/>
    </row>
    <row r="9836" spans="1:4" x14ac:dyDescent="0.25">
      <c r="A9836" s="3" t="str">
        <f t="shared" si="153"/>
        <v/>
      </c>
      <c r="D9836" s="4"/>
    </row>
    <row r="9837" spans="1:4" x14ac:dyDescent="0.25">
      <c r="A9837" s="3" t="str">
        <f t="shared" si="153"/>
        <v/>
      </c>
      <c r="D9837" s="4"/>
    </row>
    <row r="9838" spans="1:4" x14ac:dyDescent="0.25">
      <c r="A9838" s="3" t="str">
        <f t="shared" si="153"/>
        <v/>
      </c>
      <c r="D9838" s="4"/>
    </row>
    <row r="9839" spans="1:4" x14ac:dyDescent="0.25">
      <c r="A9839" s="3" t="str">
        <f t="shared" si="153"/>
        <v/>
      </c>
      <c r="D9839" s="4"/>
    </row>
    <row r="9840" spans="1:4" x14ac:dyDescent="0.25">
      <c r="A9840" s="3" t="str">
        <f t="shared" si="153"/>
        <v/>
      </c>
      <c r="D9840" s="4"/>
    </row>
    <row r="9841" spans="1:4" x14ac:dyDescent="0.25">
      <c r="A9841" s="3" t="str">
        <f t="shared" si="153"/>
        <v/>
      </c>
      <c r="D9841" s="4"/>
    </row>
    <row r="9842" spans="1:4" x14ac:dyDescent="0.25">
      <c r="A9842" s="3" t="str">
        <f t="shared" si="153"/>
        <v/>
      </c>
      <c r="D9842" s="4"/>
    </row>
    <row r="9843" spans="1:4" x14ac:dyDescent="0.25">
      <c r="A9843" s="3" t="str">
        <f t="shared" si="153"/>
        <v/>
      </c>
      <c r="D9843" s="4"/>
    </row>
    <row r="9844" spans="1:4" x14ac:dyDescent="0.25">
      <c r="A9844" s="3" t="str">
        <f t="shared" si="153"/>
        <v/>
      </c>
      <c r="D9844" s="4"/>
    </row>
    <row r="9845" spans="1:4" x14ac:dyDescent="0.25">
      <c r="A9845" s="3" t="str">
        <f t="shared" si="153"/>
        <v/>
      </c>
      <c r="D9845" s="4"/>
    </row>
    <row r="9846" spans="1:4" x14ac:dyDescent="0.25">
      <c r="A9846" s="3" t="str">
        <f t="shared" si="153"/>
        <v/>
      </c>
      <c r="D9846" s="4"/>
    </row>
    <row r="9847" spans="1:4" x14ac:dyDescent="0.25">
      <c r="A9847" s="3" t="str">
        <f t="shared" si="153"/>
        <v/>
      </c>
      <c r="D9847" s="4"/>
    </row>
    <row r="9848" spans="1:4" x14ac:dyDescent="0.25">
      <c r="A9848" s="3" t="str">
        <f t="shared" si="153"/>
        <v/>
      </c>
      <c r="D9848" s="4"/>
    </row>
    <row r="9849" spans="1:4" x14ac:dyDescent="0.25">
      <c r="A9849" s="3" t="str">
        <f t="shared" si="153"/>
        <v/>
      </c>
      <c r="D9849" s="4"/>
    </row>
    <row r="9850" spans="1:4" x14ac:dyDescent="0.25">
      <c r="A9850" s="3" t="str">
        <f t="shared" si="153"/>
        <v/>
      </c>
      <c r="D9850" s="4"/>
    </row>
    <row r="9851" spans="1:4" x14ac:dyDescent="0.25">
      <c r="A9851" s="3" t="str">
        <f t="shared" si="153"/>
        <v/>
      </c>
      <c r="D9851" s="4"/>
    </row>
    <row r="9852" spans="1:4" x14ac:dyDescent="0.25">
      <c r="A9852" s="3" t="str">
        <f t="shared" si="153"/>
        <v/>
      </c>
      <c r="D9852" s="4"/>
    </row>
    <row r="9853" spans="1:4" x14ac:dyDescent="0.25">
      <c r="A9853" s="3" t="str">
        <f t="shared" si="153"/>
        <v/>
      </c>
      <c r="D9853" s="4"/>
    </row>
    <row r="9854" spans="1:4" x14ac:dyDescent="0.25">
      <c r="A9854" s="3" t="str">
        <f t="shared" si="153"/>
        <v/>
      </c>
      <c r="D9854" s="4"/>
    </row>
    <row r="9855" spans="1:4" x14ac:dyDescent="0.25">
      <c r="A9855" s="3" t="str">
        <f t="shared" si="153"/>
        <v/>
      </c>
      <c r="D9855" s="4"/>
    </row>
    <row r="9856" spans="1:4" x14ac:dyDescent="0.25">
      <c r="A9856" s="3" t="str">
        <f t="shared" si="153"/>
        <v/>
      </c>
      <c r="D9856" s="4"/>
    </row>
    <row r="9857" spans="1:4" x14ac:dyDescent="0.25">
      <c r="A9857" s="3" t="str">
        <f t="shared" si="153"/>
        <v/>
      </c>
      <c r="D9857" s="4"/>
    </row>
    <row r="9858" spans="1:4" x14ac:dyDescent="0.25">
      <c r="A9858" s="3" t="str">
        <f t="shared" si="153"/>
        <v/>
      </c>
      <c r="D9858" s="4"/>
    </row>
    <row r="9859" spans="1:4" x14ac:dyDescent="0.25">
      <c r="A9859" s="3" t="str">
        <f t="shared" ref="A9859:A9922" si="154">B9859&amp;C9859&amp;D9859&amp;E9859</f>
        <v/>
      </c>
      <c r="D9859" s="4"/>
    </row>
    <row r="9860" spans="1:4" x14ac:dyDescent="0.25">
      <c r="A9860" s="3" t="str">
        <f t="shared" si="154"/>
        <v/>
      </c>
      <c r="D9860" s="4"/>
    </row>
    <row r="9861" spans="1:4" x14ac:dyDescent="0.25">
      <c r="A9861" s="3" t="str">
        <f t="shared" si="154"/>
        <v/>
      </c>
      <c r="D9861" s="4"/>
    </row>
    <row r="9862" spans="1:4" x14ac:dyDescent="0.25">
      <c r="A9862" s="3" t="str">
        <f t="shared" si="154"/>
        <v/>
      </c>
      <c r="D9862" s="4"/>
    </row>
    <row r="9863" spans="1:4" x14ac:dyDescent="0.25">
      <c r="A9863" s="3" t="str">
        <f t="shared" si="154"/>
        <v/>
      </c>
      <c r="D9863" s="4"/>
    </row>
    <row r="9864" spans="1:4" x14ac:dyDescent="0.25">
      <c r="A9864" s="3" t="str">
        <f t="shared" si="154"/>
        <v/>
      </c>
      <c r="D9864" s="4"/>
    </row>
    <row r="9865" spans="1:4" x14ac:dyDescent="0.25">
      <c r="A9865" s="3" t="str">
        <f t="shared" si="154"/>
        <v/>
      </c>
      <c r="D9865" s="4"/>
    </row>
    <row r="9866" spans="1:4" x14ac:dyDescent="0.25">
      <c r="A9866" s="3" t="str">
        <f t="shared" si="154"/>
        <v/>
      </c>
      <c r="D9866" s="4"/>
    </row>
    <row r="9867" spans="1:4" x14ac:dyDescent="0.25">
      <c r="A9867" s="3" t="str">
        <f t="shared" si="154"/>
        <v/>
      </c>
      <c r="D9867" s="4"/>
    </row>
    <row r="9868" spans="1:4" x14ac:dyDescent="0.25">
      <c r="A9868" s="3" t="str">
        <f t="shared" si="154"/>
        <v/>
      </c>
      <c r="D9868" s="4"/>
    </row>
    <row r="9869" spans="1:4" x14ac:dyDescent="0.25">
      <c r="A9869" s="3" t="str">
        <f t="shared" si="154"/>
        <v/>
      </c>
      <c r="D9869" s="4"/>
    </row>
    <row r="9870" spans="1:4" x14ac:dyDescent="0.25">
      <c r="A9870" s="3" t="str">
        <f t="shared" si="154"/>
        <v/>
      </c>
      <c r="D9870" s="4"/>
    </row>
    <row r="9871" spans="1:4" x14ac:dyDescent="0.25">
      <c r="A9871" s="3" t="str">
        <f t="shared" si="154"/>
        <v/>
      </c>
      <c r="D9871" s="4"/>
    </row>
    <row r="9872" spans="1:4" x14ac:dyDescent="0.25">
      <c r="A9872" s="3" t="str">
        <f t="shared" si="154"/>
        <v/>
      </c>
      <c r="D9872" s="4"/>
    </row>
    <row r="9873" spans="1:4" x14ac:dyDescent="0.25">
      <c r="A9873" s="3" t="str">
        <f t="shared" si="154"/>
        <v/>
      </c>
      <c r="D9873" s="4"/>
    </row>
    <row r="9874" spans="1:4" x14ac:dyDescent="0.25">
      <c r="A9874" s="3" t="str">
        <f t="shared" si="154"/>
        <v/>
      </c>
      <c r="D9874" s="4"/>
    </row>
    <row r="9875" spans="1:4" x14ac:dyDescent="0.25">
      <c r="A9875" s="3" t="str">
        <f t="shared" si="154"/>
        <v/>
      </c>
      <c r="D9875" s="4"/>
    </row>
    <row r="9876" spans="1:4" x14ac:dyDescent="0.25">
      <c r="A9876" s="3" t="str">
        <f t="shared" si="154"/>
        <v/>
      </c>
      <c r="D9876" s="4"/>
    </row>
    <row r="9877" spans="1:4" x14ac:dyDescent="0.25">
      <c r="A9877" s="3" t="str">
        <f t="shared" si="154"/>
        <v/>
      </c>
      <c r="D9877" s="4"/>
    </row>
    <row r="9878" spans="1:4" x14ac:dyDescent="0.25">
      <c r="A9878" s="3" t="str">
        <f t="shared" si="154"/>
        <v/>
      </c>
      <c r="D9878" s="4"/>
    </row>
    <row r="9879" spans="1:4" x14ac:dyDescent="0.25">
      <c r="A9879" s="3" t="str">
        <f t="shared" si="154"/>
        <v/>
      </c>
      <c r="D9879" s="4"/>
    </row>
    <row r="9880" spans="1:4" x14ac:dyDescent="0.25">
      <c r="A9880" s="3" t="str">
        <f t="shared" si="154"/>
        <v/>
      </c>
      <c r="D9880" s="4"/>
    </row>
    <row r="9881" spans="1:4" x14ac:dyDescent="0.25">
      <c r="A9881" s="3" t="str">
        <f t="shared" si="154"/>
        <v/>
      </c>
      <c r="D9881" s="4"/>
    </row>
    <row r="9882" spans="1:4" x14ac:dyDescent="0.25">
      <c r="A9882" s="3" t="str">
        <f t="shared" si="154"/>
        <v/>
      </c>
      <c r="D9882" s="4"/>
    </row>
    <row r="9883" spans="1:4" x14ac:dyDescent="0.25">
      <c r="A9883" s="3" t="str">
        <f t="shared" si="154"/>
        <v/>
      </c>
      <c r="D9883" s="4"/>
    </row>
    <row r="9884" spans="1:4" x14ac:dyDescent="0.25">
      <c r="A9884" s="3" t="str">
        <f t="shared" si="154"/>
        <v/>
      </c>
      <c r="D9884" s="4"/>
    </row>
    <row r="9885" spans="1:4" x14ac:dyDescent="0.25">
      <c r="A9885" s="3" t="str">
        <f t="shared" si="154"/>
        <v/>
      </c>
      <c r="D9885" s="4"/>
    </row>
    <row r="9886" spans="1:4" x14ac:dyDescent="0.25">
      <c r="A9886" s="3" t="str">
        <f t="shared" si="154"/>
        <v/>
      </c>
      <c r="D9886" s="4"/>
    </row>
    <row r="9887" spans="1:4" x14ac:dyDescent="0.25">
      <c r="A9887" s="3" t="str">
        <f t="shared" si="154"/>
        <v/>
      </c>
      <c r="D9887" s="4"/>
    </row>
    <row r="9888" spans="1:4" x14ac:dyDescent="0.25">
      <c r="A9888" s="3" t="str">
        <f t="shared" si="154"/>
        <v/>
      </c>
      <c r="D9888" s="4"/>
    </row>
    <row r="9889" spans="1:4" x14ac:dyDescent="0.25">
      <c r="A9889" s="3" t="str">
        <f t="shared" si="154"/>
        <v/>
      </c>
      <c r="D9889" s="4"/>
    </row>
    <row r="9890" spans="1:4" x14ac:dyDescent="0.25">
      <c r="A9890" s="3" t="str">
        <f t="shared" si="154"/>
        <v/>
      </c>
      <c r="D9890" s="4"/>
    </row>
    <row r="9891" spans="1:4" x14ac:dyDescent="0.25">
      <c r="A9891" s="3" t="str">
        <f t="shared" si="154"/>
        <v/>
      </c>
      <c r="D9891" s="4"/>
    </row>
    <row r="9892" spans="1:4" x14ac:dyDescent="0.25">
      <c r="A9892" s="3" t="str">
        <f t="shared" si="154"/>
        <v/>
      </c>
      <c r="D9892" s="4"/>
    </row>
    <row r="9893" spans="1:4" x14ac:dyDescent="0.25">
      <c r="A9893" s="3" t="str">
        <f t="shared" si="154"/>
        <v/>
      </c>
      <c r="D9893" s="4"/>
    </row>
    <row r="9894" spans="1:4" x14ac:dyDescent="0.25">
      <c r="A9894" s="3" t="str">
        <f t="shared" si="154"/>
        <v/>
      </c>
      <c r="D9894" s="4"/>
    </row>
    <row r="9895" spans="1:4" x14ac:dyDescent="0.25">
      <c r="A9895" s="3" t="str">
        <f t="shared" si="154"/>
        <v/>
      </c>
      <c r="D9895" s="4"/>
    </row>
    <row r="9896" spans="1:4" x14ac:dyDescent="0.25">
      <c r="A9896" s="3" t="str">
        <f t="shared" si="154"/>
        <v/>
      </c>
      <c r="D9896" s="4"/>
    </row>
    <row r="9897" spans="1:4" x14ac:dyDescent="0.25">
      <c r="A9897" s="3" t="str">
        <f t="shared" si="154"/>
        <v/>
      </c>
      <c r="D9897" s="4"/>
    </row>
    <row r="9898" spans="1:4" x14ac:dyDescent="0.25">
      <c r="A9898" s="3" t="str">
        <f t="shared" si="154"/>
        <v/>
      </c>
      <c r="D9898" s="4"/>
    </row>
    <row r="9899" spans="1:4" x14ac:dyDescent="0.25">
      <c r="A9899" s="3" t="str">
        <f t="shared" si="154"/>
        <v/>
      </c>
      <c r="D9899" s="4"/>
    </row>
    <row r="9900" spans="1:4" x14ac:dyDescent="0.25">
      <c r="A9900" s="3" t="str">
        <f t="shared" si="154"/>
        <v/>
      </c>
      <c r="D9900" s="4"/>
    </row>
    <row r="9901" spans="1:4" x14ac:dyDescent="0.25">
      <c r="A9901" s="3" t="str">
        <f t="shared" si="154"/>
        <v/>
      </c>
      <c r="D9901" s="4"/>
    </row>
    <row r="9902" spans="1:4" x14ac:dyDescent="0.25">
      <c r="A9902" s="3" t="str">
        <f t="shared" si="154"/>
        <v/>
      </c>
      <c r="D9902" s="4"/>
    </row>
    <row r="9903" spans="1:4" x14ac:dyDescent="0.25">
      <c r="A9903" s="3" t="str">
        <f t="shared" si="154"/>
        <v/>
      </c>
      <c r="D9903" s="4"/>
    </row>
    <row r="9904" spans="1:4" x14ac:dyDescent="0.25">
      <c r="A9904" s="3" t="str">
        <f t="shared" si="154"/>
        <v/>
      </c>
      <c r="D9904" s="4"/>
    </row>
    <row r="9905" spans="1:4" x14ac:dyDescent="0.25">
      <c r="A9905" s="3" t="str">
        <f t="shared" si="154"/>
        <v/>
      </c>
      <c r="D9905" s="4"/>
    </row>
    <row r="9906" spans="1:4" x14ac:dyDescent="0.25">
      <c r="A9906" s="3" t="str">
        <f t="shared" si="154"/>
        <v/>
      </c>
      <c r="D9906" s="4"/>
    </row>
    <row r="9907" spans="1:4" x14ac:dyDescent="0.25">
      <c r="A9907" s="3" t="str">
        <f t="shared" si="154"/>
        <v/>
      </c>
      <c r="D9907" s="4"/>
    </row>
    <row r="9908" spans="1:4" x14ac:dyDescent="0.25">
      <c r="A9908" s="3" t="str">
        <f t="shared" si="154"/>
        <v/>
      </c>
      <c r="D9908" s="4"/>
    </row>
    <row r="9909" spans="1:4" x14ac:dyDescent="0.25">
      <c r="A9909" s="3" t="str">
        <f t="shared" si="154"/>
        <v/>
      </c>
      <c r="D9909" s="4"/>
    </row>
    <row r="9910" spans="1:4" x14ac:dyDescent="0.25">
      <c r="A9910" s="3" t="str">
        <f t="shared" si="154"/>
        <v/>
      </c>
      <c r="D9910" s="4"/>
    </row>
    <row r="9911" spans="1:4" x14ac:dyDescent="0.25">
      <c r="A9911" s="3" t="str">
        <f t="shared" si="154"/>
        <v/>
      </c>
      <c r="D9911" s="4"/>
    </row>
    <row r="9912" spans="1:4" x14ac:dyDescent="0.25">
      <c r="A9912" s="3" t="str">
        <f t="shared" si="154"/>
        <v/>
      </c>
      <c r="D9912" s="4"/>
    </row>
    <row r="9913" spans="1:4" x14ac:dyDescent="0.25">
      <c r="A9913" s="3" t="str">
        <f t="shared" si="154"/>
        <v/>
      </c>
      <c r="D9913" s="4"/>
    </row>
    <row r="9914" spans="1:4" x14ac:dyDescent="0.25">
      <c r="A9914" s="3" t="str">
        <f t="shared" si="154"/>
        <v/>
      </c>
      <c r="D9914" s="4"/>
    </row>
    <row r="9915" spans="1:4" x14ac:dyDescent="0.25">
      <c r="A9915" s="3" t="str">
        <f t="shared" si="154"/>
        <v/>
      </c>
      <c r="D9915" s="4"/>
    </row>
    <row r="9916" spans="1:4" x14ac:dyDescent="0.25">
      <c r="A9916" s="3" t="str">
        <f t="shared" si="154"/>
        <v/>
      </c>
      <c r="D9916" s="4"/>
    </row>
    <row r="9917" spans="1:4" x14ac:dyDescent="0.25">
      <c r="A9917" s="3" t="str">
        <f t="shared" si="154"/>
        <v/>
      </c>
      <c r="D9917" s="4"/>
    </row>
    <row r="9918" spans="1:4" x14ac:dyDescent="0.25">
      <c r="A9918" s="3" t="str">
        <f t="shared" si="154"/>
        <v/>
      </c>
      <c r="D9918" s="4"/>
    </row>
    <row r="9919" spans="1:4" x14ac:dyDescent="0.25">
      <c r="A9919" s="3" t="str">
        <f t="shared" si="154"/>
        <v/>
      </c>
      <c r="D9919" s="4"/>
    </row>
    <row r="9920" spans="1:4" x14ac:dyDescent="0.25">
      <c r="A9920" s="3" t="str">
        <f t="shared" si="154"/>
        <v/>
      </c>
      <c r="D9920" s="4"/>
    </row>
    <row r="9921" spans="1:4" x14ac:dyDescent="0.25">
      <c r="A9921" s="3" t="str">
        <f t="shared" si="154"/>
        <v/>
      </c>
      <c r="D9921" s="4"/>
    </row>
    <row r="9922" spans="1:4" x14ac:dyDescent="0.25">
      <c r="A9922" s="3" t="str">
        <f t="shared" si="154"/>
        <v/>
      </c>
      <c r="D9922" s="4"/>
    </row>
    <row r="9923" spans="1:4" x14ac:dyDescent="0.25">
      <c r="A9923" s="3" t="str">
        <f t="shared" ref="A9923:A9985" si="155">B9923&amp;C9923&amp;D9923&amp;E9923</f>
        <v/>
      </c>
      <c r="D9923" s="4"/>
    </row>
    <row r="9924" spans="1:4" x14ac:dyDescent="0.25">
      <c r="A9924" s="3" t="str">
        <f t="shared" si="155"/>
        <v/>
      </c>
      <c r="D9924" s="4"/>
    </row>
    <row r="9925" spans="1:4" x14ac:dyDescent="0.25">
      <c r="A9925" s="3" t="str">
        <f t="shared" si="155"/>
        <v/>
      </c>
      <c r="D9925" s="4"/>
    </row>
    <row r="9926" spans="1:4" x14ac:dyDescent="0.25">
      <c r="A9926" s="3" t="str">
        <f t="shared" si="155"/>
        <v/>
      </c>
      <c r="D9926" s="4"/>
    </row>
    <row r="9927" spans="1:4" x14ac:dyDescent="0.25">
      <c r="A9927" s="3" t="str">
        <f t="shared" si="155"/>
        <v/>
      </c>
      <c r="D9927" s="4"/>
    </row>
    <row r="9928" spans="1:4" x14ac:dyDescent="0.25">
      <c r="A9928" s="3" t="str">
        <f t="shared" si="155"/>
        <v/>
      </c>
      <c r="D9928" s="4"/>
    </row>
    <row r="9929" spans="1:4" x14ac:dyDescent="0.25">
      <c r="A9929" s="3" t="str">
        <f t="shared" si="155"/>
        <v/>
      </c>
      <c r="D9929" s="4"/>
    </row>
    <row r="9930" spans="1:4" x14ac:dyDescent="0.25">
      <c r="A9930" s="3" t="str">
        <f t="shared" si="155"/>
        <v/>
      </c>
      <c r="D9930" s="4"/>
    </row>
    <row r="9931" spans="1:4" x14ac:dyDescent="0.25">
      <c r="A9931" s="3" t="str">
        <f t="shared" si="155"/>
        <v/>
      </c>
      <c r="D9931" s="4"/>
    </row>
    <row r="9932" spans="1:4" x14ac:dyDescent="0.25">
      <c r="A9932" s="3" t="str">
        <f t="shared" si="155"/>
        <v/>
      </c>
      <c r="D9932" s="4"/>
    </row>
    <row r="9933" spans="1:4" x14ac:dyDescent="0.25">
      <c r="A9933" s="3" t="str">
        <f t="shared" si="155"/>
        <v/>
      </c>
      <c r="D9933" s="4"/>
    </row>
    <row r="9934" spans="1:4" x14ac:dyDescent="0.25">
      <c r="A9934" s="3" t="str">
        <f t="shared" si="155"/>
        <v/>
      </c>
      <c r="D9934" s="4"/>
    </row>
    <row r="9935" spans="1:4" x14ac:dyDescent="0.25">
      <c r="A9935" s="3" t="str">
        <f t="shared" si="155"/>
        <v/>
      </c>
      <c r="D9935" s="4"/>
    </row>
    <row r="9936" spans="1:4" x14ac:dyDescent="0.25">
      <c r="A9936" s="3" t="str">
        <f t="shared" si="155"/>
        <v/>
      </c>
      <c r="D9936" s="4"/>
    </row>
    <row r="9937" spans="1:4" x14ac:dyDescent="0.25">
      <c r="A9937" s="3" t="str">
        <f t="shared" si="155"/>
        <v/>
      </c>
      <c r="D9937" s="4"/>
    </row>
    <row r="9938" spans="1:4" x14ac:dyDescent="0.25">
      <c r="A9938" s="3" t="str">
        <f t="shared" si="155"/>
        <v/>
      </c>
      <c r="D9938" s="4"/>
    </row>
    <row r="9939" spans="1:4" x14ac:dyDescent="0.25">
      <c r="A9939" s="3" t="str">
        <f t="shared" si="155"/>
        <v/>
      </c>
      <c r="D9939" s="4"/>
    </row>
    <row r="9940" spans="1:4" x14ac:dyDescent="0.25">
      <c r="A9940" s="3" t="str">
        <f t="shared" si="155"/>
        <v/>
      </c>
      <c r="D9940" s="4"/>
    </row>
    <row r="9941" spans="1:4" x14ac:dyDescent="0.25">
      <c r="A9941" s="3" t="str">
        <f t="shared" si="155"/>
        <v/>
      </c>
      <c r="D9941" s="4"/>
    </row>
    <row r="9942" spans="1:4" x14ac:dyDescent="0.25">
      <c r="A9942" s="3" t="str">
        <f t="shared" si="155"/>
        <v/>
      </c>
      <c r="D9942" s="4"/>
    </row>
    <row r="9943" spans="1:4" x14ac:dyDescent="0.25">
      <c r="A9943" s="3" t="str">
        <f t="shared" si="155"/>
        <v/>
      </c>
      <c r="D9943" s="4"/>
    </row>
    <row r="9944" spans="1:4" x14ac:dyDescent="0.25">
      <c r="A9944" s="3" t="str">
        <f t="shared" si="155"/>
        <v/>
      </c>
      <c r="D9944" s="4"/>
    </row>
    <row r="9945" spans="1:4" x14ac:dyDescent="0.25">
      <c r="A9945" s="3" t="str">
        <f t="shared" si="155"/>
        <v/>
      </c>
      <c r="D9945" s="4"/>
    </row>
    <row r="9946" spans="1:4" x14ac:dyDescent="0.25">
      <c r="A9946" s="3" t="str">
        <f t="shared" si="155"/>
        <v/>
      </c>
      <c r="D9946" s="4"/>
    </row>
    <row r="9947" spans="1:4" x14ac:dyDescent="0.25">
      <c r="A9947" s="3" t="str">
        <f t="shared" si="155"/>
        <v/>
      </c>
      <c r="D9947" s="4"/>
    </row>
    <row r="9948" spans="1:4" x14ac:dyDescent="0.25">
      <c r="A9948" s="3" t="str">
        <f t="shared" si="155"/>
        <v/>
      </c>
      <c r="D9948" s="4"/>
    </row>
    <row r="9949" spans="1:4" x14ac:dyDescent="0.25">
      <c r="A9949" s="3" t="str">
        <f t="shared" si="155"/>
        <v/>
      </c>
      <c r="D9949" s="4"/>
    </row>
    <row r="9950" spans="1:4" x14ac:dyDescent="0.25">
      <c r="A9950" s="3" t="str">
        <f t="shared" si="155"/>
        <v/>
      </c>
      <c r="D9950" s="4"/>
    </row>
    <row r="9951" spans="1:4" x14ac:dyDescent="0.25">
      <c r="A9951" s="3" t="str">
        <f t="shared" si="155"/>
        <v/>
      </c>
      <c r="D9951" s="4"/>
    </row>
    <row r="9952" spans="1:4" x14ac:dyDescent="0.25">
      <c r="A9952" s="3" t="str">
        <f t="shared" si="155"/>
        <v/>
      </c>
      <c r="D9952" s="4"/>
    </row>
    <row r="9953" spans="1:4" x14ac:dyDescent="0.25">
      <c r="A9953" s="3" t="str">
        <f t="shared" si="155"/>
        <v/>
      </c>
      <c r="D9953" s="4"/>
    </row>
    <row r="9954" spans="1:4" x14ac:dyDescent="0.25">
      <c r="A9954" s="3" t="str">
        <f t="shared" si="155"/>
        <v/>
      </c>
      <c r="D9954" s="4"/>
    </row>
    <row r="9955" spans="1:4" x14ac:dyDescent="0.25">
      <c r="A9955" s="3" t="str">
        <f t="shared" si="155"/>
        <v/>
      </c>
      <c r="D9955" s="4"/>
    </row>
    <row r="9956" spans="1:4" x14ac:dyDescent="0.25">
      <c r="A9956" s="3" t="str">
        <f t="shared" si="155"/>
        <v/>
      </c>
      <c r="D9956" s="4"/>
    </row>
    <row r="9957" spans="1:4" x14ac:dyDescent="0.25">
      <c r="A9957" s="3" t="str">
        <f t="shared" si="155"/>
        <v/>
      </c>
      <c r="D9957" s="4"/>
    </row>
    <row r="9958" spans="1:4" x14ac:dyDescent="0.25">
      <c r="A9958" s="3" t="str">
        <f t="shared" si="155"/>
        <v/>
      </c>
      <c r="D9958" s="4"/>
    </row>
    <row r="9959" spans="1:4" x14ac:dyDescent="0.25">
      <c r="A9959" s="3" t="str">
        <f t="shared" si="155"/>
        <v/>
      </c>
      <c r="D9959" s="4"/>
    </row>
    <row r="9960" spans="1:4" x14ac:dyDescent="0.25">
      <c r="A9960" s="3" t="str">
        <f t="shared" si="155"/>
        <v/>
      </c>
      <c r="D9960" s="4"/>
    </row>
    <row r="9961" spans="1:4" x14ac:dyDescent="0.25">
      <c r="A9961" s="3" t="str">
        <f t="shared" si="155"/>
        <v/>
      </c>
      <c r="D9961" s="4"/>
    </row>
    <row r="9962" spans="1:4" x14ac:dyDescent="0.25">
      <c r="A9962" s="3" t="str">
        <f t="shared" si="155"/>
        <v/>
      </c>
      <c r="D9962" s="4"/>
    </row>
    <row r="9963" spans="1:4" x14ac:dyDescent="0.25">
      <c r="A9963" s="3" t="str">
        <f t="shared" si="155"/>
        <v/>
      </c>
      <c r="D9963" s="4"/>
    </row>
    <row r="9964" spans="1:4" x14ac:dyDescent="0.25">
      <c r="A9964" s="3" t="str">
        <f t="shared" si="155"/>
        <v/>
      </c>
      <c r="D9964" s="4"/>
    </row>
    <row r="9965" spans="1:4" x14ac:dyDescent="0.25">
      <c r="A9965" s="3" t="str">
        <f t="shared" si="155"/>
        <v/>
      </c>
      <c r="D9965" s="4"/>
    </row>
    <row r="9966" spans="1:4" x14ac:dyDescent="0.25">
      <c r="A9966" s="3" t="str">
        <f t="shared" si="155"/>
        <v/>
      </c>
      <c r="D9966" s="4"/>
    </row>
    <row r="9967" spans="1:4" x14ac:dyDescent="0.25">
      <c r="A9967" s="3" t="str">
        <f t="shared" si="155"/>
        <v/>
      </c>
      <c r="D9967" s="4"/>
    </row>
    <row r="9968" spans="1:4" x14ac:dyDescent="0.25">
      <c r="A9968" s="3" t="str">
        <f t="shared" si="155"/>
        <v/>
      </c>
      <c r="D9968" s="4"/>
    </row>
    <row r="9969" spans="1:4" x14ac:dyDescent="0.25">
      <c r="A9969" s="3" t="str">
        <f t="shared" si="155"/>
        <v/>
      </c>
      <c r="D9969" s="4"/>
    </row>
    <row r="9970" spans="1:4" x14ac:dyDescent="0.25">
      <c r="A9970" s="3" t="str">
        <f t="shared" si="155"/>
        <v/>
      </c>
      <c r="D9970" s="4"/>
    </row>
    <row r="9971" spans="1:4" x14ac:dyDescent="0.25">
      <c r="A9971" s="3" t="str">
        <f t="shared" si="155"/>
        <v/>
      </c>
      <c r="D9971" s="4"/>
    </row>
    <row r="9972" spans="1:4" x14ac:dyDescent="0.25">
      <c r="A9972" s="3" t="str">
        <f t="shared" si="155"/>
        <v/>
      </c>
      <c r="D9972" s="4"/>
    </row>
    <row r="9973" spans="1:4" x14ac:dyDescent="0.25">
      <c r="A9973" s="3" t="str">
        <f t="shared" si="155"/>
        <v/>
      </c>
      <c r="D9973" s="4"/>
    </row>
    <row r="9974" spans="1:4" x14ac:dyDescent="0.25">
      <c r="A9974" s="3" t="str">
        <f t="shared" si="155"/>
        <v/>
      </c>
      <c r="D9974" s="4"/>
    </row>
    <row r="9975" spans="1:4" x14ac:dyDescent="0.25">
      <c r="A9975" s="3" t="str">
        <f t="shared" si="155"/>
        <v/>
      </c>
      <c r="D9975" s="4"/>
    </row>
    <row r="9976" spans="1:4" x14ac:dyDescent="0.25">
      <c r="A9976" s="3" t="str">
        <f t="shared" si="155"/>
        <v/>
      </c>
      <c r="D9976" s="4"/>
    </row>
    <row r="9977" spans="1:4" x14ac:dyDescent="0.25">
      <c r="A9977" s="3" t="str">
        <f t="shared" si="155"/>
        <v/>
      </c>
      <c r="D9977" s="4"/>
    </row>
    <row r="9978" spans="1:4" x14ac:dyDescent="0.25">
      <c r="A9978" s="3" t="str">
        <f t="shared" si="155"/>
        <v/>
      </c>
      <c r="D9978" s="4"/>
    </row>
    <row r="9979" spans="1:4" x14ac:dyDescent="0.25">
      <c r="A9979" s="3" t="str">
        <f t="shared" si="155"/>
        <v/>
      </c>
      <c r="D9979" s="4"/>
    </row>
    <row r="9980" spans="1:4" x14ac:dyDescent="0.25">
      <c r="A9980" s="3" t="str">
        <f t="shared" si="155"/>
        <v/>
      </c>
      <c r="D9980" s="4"/>
    </row>
    <row r="9981" spans="1:4" x14ac:dyDescent="0.25">
      <c r="A9981" s="3" t="str">
        <f t="shared" si="155"/>
        <v/>
      </c>
      <c r="D9981" s="4"/>
    </row>
    <row r="9982" spans="1:4" x14ac:dyDescent="0.25">
      <c r="A9982" s="3" t="str">
        <f t="shared" si="155"/>
        <v/>
      </c>
      <c r="D9982" s="4"/>
    </row>
    <row r="9983" spans="1:4" x14ac:dyDescent="0.25">
      <c r="A9983" s="3" t="str">
        <f t="shared" si="155"/>
        <v/>
      </c>
      <c r="D9983" s="4"/>
    </row>
    <row r="9984" spans="1:4" x14ac:dyDescent="0.25">
      <c r="A9984" s="3" t="str">
        <f t="shared" si="155"/>
        <v/>
      </c>
      <c r="D9984" s="4"/>
    </row>
    <row r="9985" spans="1:4" x14ac:dyDescent="0.25">
      <c r="A9985" s="3" t="str">
        <f t="shared" si="155"/>
        <v/>
      </c>
      <c r="D9985" s="4"/>
    </row>
    <row r="9986" spans="1:4" x14ac:dyDescent="0.25">
      <c r="D9986" s="4"/>
    </row>
    <row r="9987" spans="1:4" x14ac:dyDescent="0.25">
      <c r="D9987" s="4"/>
    </row>
    <row r="9988" spans="1:4" x14ac:dyDescent="0.25">
      <c r="D9988" s="4"/>
    </row>
    <row r="9989" spans="1:4" x14ac:dyDescent="0.25">
      <c r="D9989" s="4"/>
    </row>
    <row r="9990" spans="1:4" x14ac:dyDescent="0.25">
      <c r="D9990" s="4"/>
    </row>
    <row r="9991" spans="1:4" x14ac:dyDescent="0.25">
      <c r="D9991" s="4"/>
    </row>
    <row r="9992" spans="1:4" x14ac:dyDescent="0.25">
      <c r="D9992" s="4"/>
    </row>
    <row r="9993" spans="1:4" x14ac:dyDescent="0.25">
      <c r="D9993" s="4"/>
    </row>
    <row r="9994" spans="1:4" x14ac:dyDescent="0.25">
      <c r="D9994" s="4"/>
    </row>
    <row r="9995" spans="1:4" x14ac:dyDescent="0.25">
      <c r="D9995" s="4"/>
    </row>
    <row r="9996" spans="1:4" x14ac:dyDescent="0.25">
      <c r="D9996" s="4"/>
    </row>
    <row r="9997" spans="1:4" x14ac:dyDescent="0.25">
      <c r="D9997" s="4"/>
    </row>
    <row r="9998" spans="1:4" x14ac:dyDescent="0.25">
      <c r="D9998" s="4"/>
    </row>
    <row r="9999" spans="1:4" x14ac:dyDescent="0.25">
      <c r="D9999" s="4"/>
    </row>
    <row r="10000" spans="1:4" x14ac:dyDescent="0.25">
      <c r="D10000" s="4"/>
    </row>
    <row r="10001" spans="4:4" x14ac:dyDescent="0.25">
      <c r="D10001" s="4"/>
    </row>
    <row r="10002" spans="4:4" x14ac:dyDescent="0.25">
      <c r="D10002" s="4"/>
    </row>
    <row r="10003" spans="4:4" x14ac:dyDescent="0.25">
      <c r="D10003" s="4"/>
    </row>
    <row r="10004" spans="4:4" x14ac:dyDescent="0.25">
      <c r="D10004" s="4"/>
    </row>
    <row r="10005" spans="4:4" x14ac:dyDescent="0.25">
      <c r="D10005" s="4"/>
    </row>
    <row r="10006" spans="4:4" x14ac:dyDescent="0.25">
      <c r="D10006" s="4"/>
    </row>
    <row r="10007" spans="4:4" x14ac:dyDescent="0.25">
      <c r="D10007" s="4"/>
    </row>
    <row r="10008" spans="4:4" x14ac:dyDescent="0.25">
      <c r="D10008" s="4"/>
    </row>
    <row r="10009" spans="4:4" x14ac:dyDescent="0.25">
      <c r="D10009" s="4"/>
    </row>
    <row r="10010" spans="4:4" x14ac:dyDescent="0.25">
      <c r="D10010" s="4"/>
    </row>
    <row r="10011" spans="4:4" x14ac:dyDescent="0.25">
      <c r="D10011" s="4"/>
    </row>
    <row r="10012" spans="4:4" x14ac:dyDescent="0.25">
      <c r="D10012" s="4"/>
    </row>
    <row r="10013" spans="4:4" x14ac:dyDescent="0.25">
      <c r="D10013" s="4"/>
    </row>
    <row r="10014" spans="4:4" x14ac:dyDescent="0.25">
      <c r="D10014" s="4"/>
    </row>
    <row r="10015" spans="4:4" x14ac:dyDescent="0.25">
      <c r="D10015" s="4"/>
    </row>
    <row r="10016" spans="4:4" x14ac:dyDescent="0.25">
      <c r="D10016" s="4"/>
    </row>
    <row r="10017" spans="4:4" x14ac:dyDescent="0.25">
      <c r="D10017" s="4"/>
    </row>
    <row r="10018" spans="4:4" x14ac:dyDescent="0.25">
      <c r="D10018" s="4"/>
    </row>
    <row r="10019" spans="4:4" x14ac:dyDescent="0.25">
      <c r="D10019" s="4"/>
    </row>
    <row r="10020" spans="4:4" x14ac:dyDescent="0.25">
      <c r="D10020" s="4"/>
    </row>
    <row r="10021" spans="4:4" x14ac:dyDescent="0.25">
      <c r="D10021" s="4"/>
    </row>
    <row r="10022" spans="4:4" x14ac:dyDescent="0.25">
      <c r="D10022" s="4"/>
    </row>
    <row r="10023" spans="4:4" x14ac:dyDescent="0.25">
      <c r="D10023" s="4"/>
    </row>
    <row r="10024" spans="4:4" x14ac:dyDescent="0.25">
      <c r="D10024" s="4"/>
    </row>
    <row r="10025" spans="4:4" x14ac:dyDescent="0.25">
      <c r="D10025" s="4"/>
    </row>
    <row r="10026" spans="4:4" x14ac:dyDescent="0.25">
      <c r="D10026" s="4"/>
    </row>
    <row r="10027" spans="4:4" x14ac:dyDescent="0.25">
      <c r="D10027" s="4"/>
    </row>
    <row r="10028" spans="4:4" x14ac:dyDescent="0.25">
      <c r="D10028" s="4"/>
    </row>
    <row r="10029" spans="4:4" x14ac:dyDescent="0.25">
      <c r="D10029" s="4"/>
    </row>
    <row r="10030" spans="4:4" x14ac:dyDescent="0.25">
      <c r="D10030" s="4"/>
    </row>
    <row r="10031" spans="4:4" x14ac:dyDescent="0.25">
      <c r="D10031" s="4"/>
    </row>
    <row r="10032" spans="4:4" x14ac:dyDescent="0.25">
      <c r="D10032" s="4"/>
    </row>
    <row r="10033" spans="4:4" x14ac:dyDescent="0.25">
      <c r="D10033" s="4"/>
    </row>
    <row r="10034" spans="4:4" x14ac:dyDescent="0.25">
      <c r="D10034" s="4"/>
    </row>
    <row r="10035" spans="4:4" x14ac:dyDescent="0.25">
      <c r="D10035" s="4"/>
    </row>
    <row r="10036" spans="4:4" x14ac:dyDescent="0.25">
      <c r="D10036" s="4"/>
    </row>
    <row r="10037" spans="4:4" x14ac:dyDescent="0.25">
      <c r="D10037" s="4"/>
    </row>
    <row r="10038" spans="4:4" x14ac:dyDescent="0.25">
      <c r="D10038" s="4"/>
    </row>
    <row r="10039" spans="4:4" x14ac:dyDescent="0.25">
      <c r="D10039" s="4"/>
    </row>
    <row r="10040" spans="4:4" x14ac:dyDescent="0.25">
      <c r="D10040" s="4"/>
    </row>
    <row r="10041" spans="4:4" x14ac:dyDescent="0.25">
      <c r="D10041" s="4"/>
    </row>
    <row r="10042" spans="4:4" x14ac:dyDescent="0.25">
      <c r="D10042" s="4"/>
    </row>
    <row r="10043" spans="4:4" x14ac:dyDescent="0.25">
      <c r="D10043" s="4"/>
    </row>
    <row r="10044" spans="4:4" x14ac:dyDescent="0.25">
      <c r="D10044" s="4"/>
    </row>
    <row r="10045" spans="4:4" x14ac:dyDescent="0.25">
      <c r="D10045" s="4"/>
    </row>
    <row r="10046" spans="4:4" x14ac:dyDescent="0.25">
      <c r="D10046" s="4"/>
    </row>
    <row r="10047" spans="4:4" x14ac:dyDescent="0.25">
      <c r="D10047" s="4"/>
    </row>
    <row r="10048" spans="4:4" x14ac:dyDescent="0.25">
      <c r="D10048" s="4"/>
    </row>
    <row r="10049" spans="4:4" x14ac:dyDescent="0.25">
      <c r="D10049" s="4"/>
    </row>
    <row r="10050" spans="4:4" x14ac:dyDescent="0.25">
      <c r="D10050" s="4"/>
    </row>
    <row r="10051" spans="4:4" x14ac:dyDescent="0.25">
      <c r="D10051" s="4"/>
    </row>
    <row r="10052" spans="4:4" x14ac:dyDescent="0.25">
      <c r="D10052" s="4"/>
    </row>
    <row r="10053" spans="4:4" x14ac:dyDescent="0.25">
      <c r="D10053" s="4"/>
    </row>
    <row r="10054" spans="4:4" x14ac:dyDescent="0.25">
      <c r="D10054" s="4"/>
    </row>
    <row r="10055" spans="4:4" x14ac:dyDescent="0.25">
      <c r="D10055" s="4"/>
    </row>
    <row r="10056" spans="4:4" x14ac:dyDescent="0.25">
      <c r="D10056" s="4"/>
    </row>
    <row r="10057" spans="4:4" x14ac:dyDescent="0.25">
      <c r="D10057" s="4"/>
    </row>
    <row r="10058" spans="4:4" x14ac:dyDescent="0.25">
      <c r="D10058" s="4"/>
    </row>
    <row r="10059" spans="4:4" x14ac:dyDescent="0.25">
      <c r="D10059" s="4"/>
    </row>
    <row r="10060" spans="4:4" x14ac:dyDescent="0.25">
      <c r="D10060" s="4"/>
    </row>
    <row r="10061" spans="4:4" x14ac:dyDescent="0.25">
      <c r="D10061" s="4"/>
    </row>
    <row r="10062" spans="4:4" x14ac:dyDescent="0.25">
      <c r="D10062" s="4"/>
    </row>
    <row r="10063" spans="4:4" x14ac:dyDescent="0.25">
      <c r="D10063" s="4"/>
    </row>
    <row r="10064" spans="4:4" x14ac:dyDescent="0.25">
      <c r="D10064" s="4"/>
    </row>
    <row r="10065" spans="4:4" x14ac:dyDescent="0.25">
      <c r="D10065" s="4"/>
    </row>
    <row r="10066" spans="4:4" x14ac:dyDescent="0.25">
      <c r="D10066" s="4"/>
    </row>
    <row r="10067" spans="4:4" x14ac:dyDescent="0.25">
      <c r="D10067" s="4"/>
    </row>
    <row r="10068" spans="4:4" x14ac:dyDescent="0.25">
      <c r="D10068" s="4"/>
    </row>
    <row r="10069" spans="4:4" x14ac:dyDescent="0.25">
      <c r="D10069" s="4"/>
    </row>
    <row r="10070" spans="4:4" x14ac:dyDescent="0.25">
      <c r="D10070" s="4"/>
    </row>
    <row r="10071" spans="4:4" x14ac:dyDescent="0.25">
      <c r="D10071" s="4"/>
    </row>
    <row r="10072" spans="4:4" x14ac:dyDescent="0.25">
      <c r="D10072" s="4"/>
    </row>
    <row r="10073" spans="4:4" x14ac:dyDescent="0.25">
      <c r="D10073" s="4"/>
    </row>
    <row r="10074" spans="4:4" x14ac:dyDescent="0.25">
      <c r="D10074" s="4"/>
    </row>
    <row r="10075" spans="4:4" x14ac:dyDescent="0.25">
      <c r="D10075" s="4"/>
    </row>
    <row r="10076" spans="4:4" x14ac:dyDescent="0.25">
      <c r="D10076" s="4"/>
    </row>
    <row r="10077" spans="4:4" x14ac:dyDescent="0.25">
      <c r="D10077" s="4"/>
    </row>
    <row r="10078" spans="4:4" x14ac:dyDescent="0.25">
      <c r="D10078" s="4"/>
    </row>
    <row r="10079" spans="4:4" x14ac:dyDescent="0.25">
      <c r="D10079" s="4"/>
    </row>
    <row r="10080" spans="4:4" x14ac:dyDescent="0.25">
      <c r="D10080" s="4"/>
    </row>
    <row r="10081" spans="4:4" x14ac:dyDescent="0.25">
      <c r="D10081" s="4"/>
    </row>
    <row r="10082" spans="4:4" x14ac:dyDescent="0.25">
      <c r="D10082" s="4"/>
    </row>
    <row r="10083" spans="4:4" x14ac:dyDescent="0.25">
      <c r="D10083" s="4"/>
    </row>
    <row r="10084" spans="4:4" x14ac:dyDescent="0.25">
      <c r="D10084" s="4"/>
    </row>
    <row r="10085" spans="4:4" x14ac:dyDescent="0.25">
      <c r="D10085" s="4"/>
    </row>
    <row r="10086" spans="4:4" x14ac:dyDescent="0.25">
      <c r="D10086" s="4"/>
    </row>
    <row r="10087" spans="4:4" x14ac:dyDescent="0.25">
      <c r="D10087" s="4"/>
    </row>
    <row r="10088" spans="4:4" x14ac:dyDescent="0.25">
      <c r="D10088" s="4"/>
    </row>
    <row r="10089" spans="4:4" x14ac:dyDescent="0.25">
      <c r="D10089" s="4"/>
    </row>
    <row r="10090" spans="4:4" x14ac:dyDescent="0.25">
      <c r="D10090" s="4"/>
    </row>
    <row r="10091" spans="4:4" x14ac:dyDescent="0.25">
      <c r="D10091" s="4"/>
    </row>
    <row r="10092" spans="4:4" x14ac:dyDescent="0.25">
      <c r="D10092" s="4"/>
    </row>
    <row r="10093" spans="4:4" x14ac:dyDescent="0.25">
      <c r="D10093" s="4"/>
    </row>
    <row r="10094" spans="4:4" x14ac:dyDescent="0.25">
      <c r="D10094" s="4"/>
    </row>
    <row r="10095" spans="4:4" x14ac:dyDescent="0.25">
      <c r="D10095" s="4"/>
    </row>
    <row r="10096" spans="4:4" x14ac:dyDescent="0.25">
      <c r="D10096" s="4"/>
    </row>
    <row r="10097" spans="4:4" x14ac:dyDescent="0.25">
      <c r="D10097" s="4"/>
    </row>
    <row r="10098" spans="4:4" x14ac:dyDescent="0.25">
      <c r="D10098" s="4"/>
    </row>
    <row r="10099" spans="4:4" x14ac:dyDescent="0.25">
      <c r="D10099" s="4"/>
    </row>
    <row r="10100" spans="4:4" x14ac:dyDescent="0.25">
      <c r="D10100" s="4"/>
    </row>
    <row r="10101" spans="4:4" x14ac:dyDescent="0.25">
      <c r="D10101" s="4"/>
    </row>
    <row r="10102" spans="4:4" x14ac:dyDescent="0.25">
      <c r="D10102" s="4"/>
    </row>
    <row r="10103" spans="4:4" x14ac:dyDescent="0.25">
      <c r="D10103" s="4"/>
    </row>
    <row r="10104" spans="4:4" x14ac:dyDescent="0.25">
      <c r="D10104" s="4"/>
    </row>
    <row r="10105" spans="4:4" x14ac:dyDescent="0.25">
      <c r="D10105" s="4"/>
    </row>
    <row r="10106" spans="4:4" x14ac:dyDescent="0.25">
      <c r="D10106" s="4"/>
    </row>
    <row r="10107" spans="4:4" x14ac:dyDescent="0.25">
      <c r="D10107" s="4"/>
    </row>
    <row r="10108" spans="4:4" x14ac:dyDescent="0.25">
      <c r="D10108" s="4"/>
    </row>
    <row r="10109" spans="4:4" x14ac:dyDescent="0.25">
      <c r="D10109" s="4"/>
    </row>
    <row r="10110" spans="4:4" x14ac:dyDescent="0.25">
      <c r="D10110" s="4"/>
    </row>
    <row r="10111" spans="4:4" x14ac:dyDescent="0.25">
      <c r="D10111" s="4"/>
    </row>
    <row r="10112" spans="4:4" x14ac:dyDescent="0.25">
      <c r="D10112" s="4"/>
    </row>
    <row r="10113" spans="4:4" x14ac:dyDescent="0.25">
      <c r="D10113" s="4"/>
    </row>
    <row r="10114" spans="4:4" x14ac:dyDescent="0.25">
      <c r="D10114" s="4"/>
    </row>
    <row r="10115" spans="4:4" x14ac:dyDescent="0.25">
      <c r="D10115" s="4"/>
    </row>
    <row r="10116" spans="4:4" x14ac:dyDescent="0.25">
      <c r="D10116" s="4"/>
    </row>
    <row r="10117" spans="4:4" x14ac:dyDescent="0.25">
      <c r="D10117" s="4"/>
    </row>
    <row r="10118" spans="4:4" x14ac:dyDescent="0.25">
      <c r="D10118" s="4"/>
    </row>
    <row r="10119" spans="4:4" x14ac:dyDescent="0.25">
      <c r="D10119" s="4"/>
    </row>
    <row r="10120" spans="4:4" x14ac:dyDescent="0.25">
      <c r="D10120" s="4"/>
    </row>
    <row r="10121" spans="4:4" x14ac:dyDescent="0.25">
      <c r="D10121" s="4"/>
    </row>
    <row r="10122" spans="4:4" x14ac:dyDescent="0.25">
      <c r="D10122" s="4"/>
    </row>
    <row r="10123" spans="4:4" x14ac:dyDescent="0.25">
      <c r="D10123" s="4"/>
    </row>
    <row r="10124" spans="4:4" x14ac:dyDescent="0.25">
      <c r="D10124" s="4"/>
    </row>
    <row r="10125" spans="4:4" x14ac:dyDescent="0.25">
      <c r="D10125" s="4"/>
    </row>
    <row r="10126" spans="4:4" x14ac:dyDescent="0.25">
      <c r="D10126" s="4"/>
    </row>
    <row r="10127" spans="4:4" x14ac:dyDescent="0.25">
      <c r="D10127" s="4"/>
    </row>
    <row r="10128" spans="4:4" x14ac:dyDescent="0.25">
      <c r="D10128" s="4"/>
    </row>
    <row r="10129" spans="4:4" x14ac:dyDescent="0.25">
      <c r="D10129" s="4"/>
    </row>
    <row r="10130" spans="4:4" x14ac:dyDescent="0.25">
      <c r="D10130" s="4"/>
    </row>
    <row r="10131" spans="4:4" x14ac:dyDescent="0.25">
      <c r="D10131" s="4"/>
    </row>
    <row r="10132" spans="4:4" x14ac:dyDescent="0.25">
      <c r="D10132" s="4"/>
    </row>
    <row r="10133" spans="4:4" x14ac:dyDescent="0.25">
      <c r="D10133" s="4"/>
    </row>
    <row r="10134" spans="4:4" x14ac:dyDescent="0.25">
      <c r="D10134" s="4"/>
    </row>
    <row r="10135" spans="4:4" x14ac:dyDescent="0.25">
      <c r="D10135" s="4"/>
    </row>
    <row r="10136" spans="4:4" x14ac:dyDescent="0.25">
      <c r="D10136" s="4"/>
    </row>
    <row r="10137" spans="4:4" x14ac:dyDescent="0.25">
      <c r="D10137" s="4"/>
    </row>
    <row r="10138" spans="4:4" x14ac:dyDescent="0.25">
      <c r="D10138" s="4"/>
    </row>
    <row r="10139" spans="4:4" x14ac:dyDescent="0.25">
      <c r="D10139" s="4"/>
    </row>
    <row r="10140" spans="4:4" x14ac:dyDescent="0.25">
      <c r="D10140" s="4"/>
    </row>
    <row r="10141" spans="4:4" x14ac:dyDescent="0.25">
      <c r="D10141" s="4"/>
    </row>
    <row r="10142" spans="4:4" x14ac:dyDescent="0.25">
      <c r="D10142" s="4"/>
    </row>
    <row r="10143" spans="4:4" x14ac:dyDescent="0.25">
      <c r="D10143" s="4"/>
    </row>
    <row r="10144" spans="4:4" x14ac:dyDescent="0.25">
      <c r="D10144" s="4"/>
    </row>
    <row r="10145" spans="4:4" x14ac:dyDescent="0.25">
      <c r="D10145" s="4"/>
    </row>
    <row r="10146" spans="4:4" x14ac:dyDescent="0.25">
      <c r="D10146" s="4"/>
    </row>
    <row r="10147" spans="4:4" x14ac:dyDescent="0.25">
      <c r="D10147" s="4"/>
    </row>
    <row r="10148" spans="4:4" x14ac:dyDescent="0.25">
      <c r="D10148" s="4"/>
    </row>
    <row r="10149" spans="4:4" x14ac:dyDescent="0.25">
      <c r="D10149" s="4"/>
    </row>
    <row r="10150" spans="4:4" x14ac:dyDescent="0.25">
      <c r="D10150" s="4"/>
    </row>
    <row r="10151" spans="4:4" x14ac:dyDescent="0.25">
      <c r="D10151" s="4"/>
    </row>
    <row r="10152" spans="4:4" x14ac:dyDescent="0.25">
      <c r="D10152" s="4"/>
    </row>
    <row r="10153" spans="4:4" x14ac:dyDescent="0.25">
      <c r="D10153" s="4"/>
    </row>
    <row r="10154" spans="4:4" x14ac:dyDescent="0.25">
      <c r="D10154" s="4"/>
    </row>
    <row r="10155" spans="4:4" x14ac:dyDescent="0.25">
      <c r="D10155" s="4"/>
    </row>
    <row r="10156" spans="4:4" x14ac:dyDescent="0.25">
      <c r="D10156" s="4"/>
    </row>
    <row r="10157" spans="4:4" x14ac:dyDescent="0.25">
      <c r="D10157" s="4"/>
    </row>
    <row r="10158" spans="4:4" x14ac:dyDescent="0.25">
      <c r="D10158" s="4"/>
    </row>
    <row r="10159" spans="4:4" x14ac:dyDescent="0.25">
      <c r="D10159" s="4"/>
    </row>
    <row r="10160" spans="4:4" x14ac:dyDescent="0.25">
      <c r="D10160" s="4"/>
    </row>
    <row r="10161" spans="4:4" x14ac:dyDescent="0.25">
      <c r="D10161" s="4"/>
    </row>
    <row r="10162" spans="4:4" x14ac:dyDescent="0.25">
      <c r="D10162" s="4"/>
    </row>
    <row r="10163" spans="4:4" x14ac:dyDescent="0.25">
      <c r="D10163" s="4"/>
    </row>
    <row r="10164" spans="4:4" x14ac:dyDescent="0.25">
      <c r="D10164" s="4"/>
    </row>
    <row r="10165" spans="4:4" x14ac:dyDescent="0.25">
      <c r="D10165" s="4"/>
    </row>
    <row r="10166" spans="4:4" x14ac:dyDescent="0.25">
      <c r="D10166" s="4"/>
    </row>
    <row r="10167" spans="4:4" x14ac:dyDescent="0.25">
      <c r="D10167" s="4"/>
    </row>
    <row r="10168" spans="4:4" x14ac:dyDescent="0.25">
      <c r="D10168" s="4"/>
    </row>
    <row r="10169" spans="4:4" x14ac:dyDescent="0.25">
      <c r="D10169" s="4"/>
    </row>
    <row r="10170" spans="4:4" x14ac:dyDescent="0.25">
      <c r="D10170" s="4"/>
    </row>
    <row r="10171" spans="4:4" x14ac:dyDescent="0.25">
      <c r="D10171" s="4"/>
    </row>
    <row r="10172" spans="4:4" x14ac:dyDescent="0.25">
      <c r="D10172" s="4"/>
    </row>
    <row r="10173" spans="4:4" x14ac:dyDescent="0.25">
      <c r="D10173" s="4"/>
    </row>
    <row r="10174" spans="4:4" x14ac:dyDescent="0.25">
      <c r="D10174" s="4"/>
    </row>
    <row r="10175" spans="4:4" x14ac:dyDescent="0.25">
      <c r="D10175" s="4"/>
    </row>
    <row r="10176" spans="4:4" x14ac:dyDescent="0.25">
      <c r="D10176" s="4"/>
    </row>
    <row r="10177" spans="4:4" x14ac:dyDescent="0.25">
      <c r="D10177" s="4"/>
    </row>
    <row r="10178" spans="4:4" x14ac:dyDescent="0.25">
      <c r="D10178" s="4"/>
    </row>
    <row r="10179" spans="4:4" x14ac:dyDescent="0.25">
      <c r="D10179" s="4"/>
    </row>
    <row r="10180" spans="4:4" x14ac:dyDescent="0.25">
      <c r="D10180" s="4"/>
    </row>
    <row r="10181" spans="4:4" x14ac:dyDescent="0.25">
      <c r="D10181" s="4"/>
    </row>
    <row r="10182" spans="4:4" x14ac:dyDescent="0.25">
      <c r="D10182" s="4"/>
    </row>
    <row r="10183" spans="4:4" x14ac:dyDescent="0.25">
      <c r="D10183" s="4"/>
    </row>
    <row r="10184" spans="4:4" x14ac:dyDescent="0.25">
      <c r="D10184" s="4"/>
    </row>
    <row r="10185" spans="4:4" x14ac:dyDescent="0.25">
      <c r="D10185" s="4"/>
    </row>
    <row r="10186" spans="4:4" x14ac:dyDescent="0.25">
      <c r="D10186" s="4"/>
    </row>
    <row r="10187" spans="4:4" x14ac:dyDescent="0.25">
      <c r="D10187" s="4"/>
    </row>
    <row r="10188" spans="4:4" x14ac:dyDescent="0.25">
      <c r="D10188" s="4"/>
    </row>
    <row r="10189" spans="4:4" x14ac:dyDescent="0.25">
      <c r="D10189" s="4"/>
    </row>
    <row r="10190" spans="4:4" x14ac:dyDescent="0.25">
      <c r="D10190" s="4"/>
    </row>
    <row r="10191" spans="4:4" x14ac:dyDescent="0.25">
      <c r="D10191" s="4"/>
    </row>
    <row r="10192" spans="4:4" x14ac:dyDescent="0.25">
      <c r="D10192" s="4"/>
    </row>
    <row r="10193" spans="4:4" x14ac:dyDescent="0.25">
      <c r="D10193" s="4"/>
    </row>
    <row r="10194" spans="4:4" x14ac:dyDescent="0.25">
      <c r="D10194" s="4"/>
    </row>
    <row r="10195" spans="4:4" x14ac:dyDescent="0.25">
      <c r="D10195" s="4"/>
    </row>
    <row r="10196" spans="4:4" x14ac:dyDescent="0.25">
      <c r="D10196" s="4"/>
    </row>
    <row r="10197" spans="4:4" x14ac:dyDescent="0.25">
      <c r="D10197" s="4"/>
    </row>
    <row r="10198" spans="4:4" x14ac:dyDescent="0.25">
      <c r="D10198" s="4"/>
    </row>
    <row r="10199" spans="4:4" x14ac:dyDescent="0.25">
      <c r="D10199" s="4"/>
    </row>
    <row r="10200" spans="4:4" x14ac:dyDescent="0.25">
      <c r="D10200" s="4"/>
    </row>
    <row r="10201" spans="4:4" x14ac:dyDescent="0.25">
      <c r="D10201" s="4"/>
    </row>
    <row r="10202" spans="4:4" x14ac:dyDescent="0.25">
      <c r="D10202" s="4"/>
    </row>
    <row r="10203" spans="4:4" x14ac:dyDescent="0.25">
      <c r="D10203" s="4"/>
    </row>
    <row r="10204" spans="4:4" x14ac:dyDescent="0.25">
      <c r="D10204" s="4"/>
    </row>
    <row r="10205" spans="4:4" x14ac:dyDescent="0.25">
      <c r="D10205" s="4"/>
    </row>
    <row r="10206" spans="4:4" x14ac:dyDescent="0.25">
      <c r="D10206" s="4"/>
    </row>
    <row r="10207" spans="4:4" x14ac:dyDescent="0.25">
      <c r="D10207" s="4"/>
    </row>
    <row r="10208" spans="4:4" x14ac:dyDescent="0.25">
      <c r="D10208" s="4"/>
    </row>
    <row r="10209" spans="4:4" x14ac:dyDescent="0.25">
      <c r="D10209" s="4"/>
    </row>
    <row r="10210" spans="4:4" x14ac:dyDescent="0.25">
      <c r="D10210" s="4"/>
    </row>
    <row r="10211" spans="4:4" x14ac:dyDescent="0.25">
      <c r="D10211" s="4"/>
    </row>
    <row r="10212" spans="4:4" x14ac:dyDescent="0.25">
      <c r="D10212" s="4"/>
    </row>
    <row r="10213" spans="4:4" x14ac:dyDescent="0.25">
      <c r="D10213" s="4"/>
    </row>
    <row r="10214" spans="4:4" x14ac:dyDescent="0.25">
      <c r="D10214" s="4"/>
    </row>
    <row r="10215" spans="4:4" x14ac:dyDescent="0.25">
      <c r="D10215" s="4"/>
    </row>
    <row r="10216" spans="4:4" x14ac:dyDescent="0.25">
      <c r="D10216" s="4"/>
    </row>
    <row r="10217" spans="4:4" x14ac:dyDescent="0.25">
      <c r="D10217" s="4"/>
    </row>
    <row r="10218" spans="4:4" x14ac:dyDescent="0.25">
      <c r="D10218" s="4"/>
    </row>
    <row r="10219" spans="4:4" x14ac:dyDescent="0.25">
      <c r="D10219" s="4"/>
    </row>
    <row r="10220" spans="4:4" x14ac:dyDescent="0.25">
      <c r="D10220" s="4"/>
    </row>
    <row r="10221" spans="4:4" x14ac:dyDescent="0.25">
      <c r="D10221" s="4"/>
    </row>
    <row r="10222" spans="4:4" x14ac:dyDescent="0.25">
      <c r="D10222" s="4"/>
    </row>
    <row r="10223" spans="4:4" x14ac:dyDescent="0.25">
      <c r="D10223" s="4"/>
    </row>
    <row r="10224" spans="4:4" x14ac:dyDescent="0.25">
      <c r="D10224" s="4"/>
    </row>
    <row r="10225" spans="4:4" x14ac:dyDescent="0.25">
      <c r="D10225" s="4"/>
    </row>
    <row r="10226" spans="4:4" x14ac:dyDescent="0.25">
      <c r="D10226" s="4"/>
    </row>
    <row r="10227" spans="4:4" x14ac:dyDescent="0.25">
      <c r="D10227" s="4"/>
    </row>
    <row r="10228" spans="4:4" x14ac:dyDescent="0.25">
      <c r="D10228" s="4"/>
    </row>
    <row r="10229" spans="4:4" x14ac:dyDescent="0.25">
      <c r="D10229" s="4"/>
    </row>
    <row r="10230" spans="4:4" x14ac:dyDescent="0.25">
      <c r="D10230" s="4"/>
    </row>
    <row r="10231" spans="4:4" x14ac:dyDescent="0.25">
      <c r="D10231" s="4"/>
    </row>
    <row r="10232" spans="4:4" x14ac:dyDescent="0.25">
      <c r="D10232" s="4"/>
    </row>
    <row r="10233" spans="4:4" x14ac:dyDescent="0.25">
      <c r="D10233" s="4"/>
    </row>
    <row r="10234" spans="4:4" x14ac:dyDescent="0.25">
      <c r="D10234" s="4"/>
    </row>
    <row r="10235" spans="4:4" x14ac:dyDescent="0.25">
      <c r="D10235" s="4"/>
    </row>
    <row r="10236" spans="4:4" x14ac:dyDescent="0.25">
      <c r="D10236" s="4"/>
    </row>
    <row r="10237" spans="4:4" x14ac:dyDescent="0.25">
      <c r="D10237" s="4"/>
    </row>
    <row r="10238" spans="4:4" x14ac:dyDescent="0.25">
      <c r="D10238" s="4"/>
    </row>
    <row r="10239" spans="4:4" x14ac:dyDescent="0.25">
      <c r="D10239" s="4"/>
    </row>
    <row r="10240" spans="4:4" x14ac:dyDescent="0.25">
      <c r="D10240" s="4"/>
    </row>
    <row r="10241" spans="4:4" x14ac:dyDescent="0.25">
      <c r="D10241" s="4"/>
    </row>
    <row r="10242" spans="4:4" x14ac:dyDescent="0.25">
      <c r="D10242" s="4"/>
    </row>
    <row r="10243" spans="4:4" x14ac:dyDescent="0.25">
      <c r="D10243" s="4"/>
    </row>
    <row r="10244" spans="4:4" x14ac:dyDescent="0.25">
      <c r="D10244" s="4"/>
    </row>
    <row r="10245" spans="4:4" x14ac:dyDescent="0.25">
      <c r="D10245" s="4"/>
    </row>
    <row r="10246" spans="4:4" x14ac:dyDescent="0.25">
      <c r="D10246" s="4"/>
    </row>
    <row r="10247" spans="4:4" x14ac:dyDescent="0.25">
      <c r="D10247" s="4"/>
    </row>
    <row r="10248" spans="4:4" x14ac:dyDescent="0.25">
      <c r="D10248" s="4"/>
    </row>
    <row r="10249" spans="4:4" x14ac:dyDescent="0.25">
      <c r="D10249" s="4"/>
    </row>
    <row r="10250" spans="4:4" x14ac:dyDescent="0.25">
      <c r="D10250" s="4"/>
    </row>
    <row r="10251" spans="4:4" x14ac:dyDescent="0.25">
      <c r="D10251" s="4"/>
    </row>
    <row r="10252" spans="4:4" x14ac:dyDescent="0.25">
      <c r="D10252" s="4"/>
    </row>
    <row r="10253" spans="4:4" x14ac:dyDescent="0.25">
      <c r="D10253" s="4"/>
    </row>
    <row r="10254" spans="4:4" x14ac:dyDescent="0.25">
      <c r="D10254" s="4"/>
    </row>
    <row r="10255" spans="4:4" x14ac:dyDescent="0.25">
      <c r="D10255" s="4"/>
    </row>
    <row r="10256" spans="4:4" x14ac:dyDescent="0.25">
      <c r="D10256" s="4"/>
    </row>
    <row r="10257" spans="4:4" x14ac:dyDescent="0.25">
      <c r="D10257" s="4"/>
    </row>
    <row r="10258" spans="4:4" x14ac:dyDescent="0.25">
      <c r="D10258" s="4"/>
    </row>
    <row r="10259" spans="4:4" x14ac:dyDescent="0.25">
      <c r="D10259" s="4"/>
    </row>
    <row r="10260" spans="4:4" x14ac:dyDescent="0.25">
      <c r="D10260" s="4"/>
    </row>
    <row r="10261" spans="4:4" x14ac:dyDescent="0.25">
      <c r="D10261" s="4"/>
    </row>
    <row r="10262" spans="4:4" x14ac:dyDescent="0.25">
      <c r="D10262" s="4"/>
    </row>
    <row r="10263" spans="4:4" x14ac:dyDescent="0.25">
      <c r="D10263" s="4"/>
    </row>
    <row r="10264" spans="4:4" x14ac:dyDescent="0.25">
      <c r="D10264" s="4"/>
    </row>
    <row r="10265" spans="4:4" x14ac:dyDescent="0.25">
      <c r="D10265" s="4"/>
    </row>
    <row r="10266" spans="4:4" x14ac:dyDescent="0.25">
      <c r="D10266" s="4"/>
    </row>
    <row r="10267" spans="4:4" x14ac:dyDescent="0.25">
      <c r="D10267" s="4"/>
    </row>
    <row r="10268" spans="4:4" x14ac:dyDescent="0.25">
      <c r="D10268" s="4"/>
    </row>
    <row r="10269" spans="4:4" x14ac:dyDescent="0.25">
      <c r="D10269" s="4"/>
    </row>
    <row r="10270" spans="4:4" x14ac:dyDescent="0.25">
      <c r="D10270" s="4"/>
    </row>
    <row r="10271" spans="4:4" x14ac:dyDescent="0.25">
      <c r="D10271" s="4"/>
    </row>
    <row r="10272" spans="4:4" x14ac:dyDescent="0.25">
      <c r="D10272" s="4"/>
    </row>
    <row r="10273" spans="4:4" x14ac:dyDescent="0.25">
      <c r="D10273" s="4"/>
    </row>
    <row r="10274" spans="4:4" x14ac:dyDescent="0.25">
      <c r="D10274" s="4"/>
    </row>
    <row r="10275" spans="4:4" x14ac:dyDescent="0.25">
      <c r="D10275" s="4"/>
    </row>
    <row r="10276" spans="4:4" x14ac:dyDescent="0.25">
      <c r="D10276" s="4"/>
    </row>
    <row r="10277" spans="4:4" x14ac:dyDescent="0.25">
      <c r="D10277" s="4"/>
    </row>
    <row r="10278" spans="4:4" x14ac:dyDescent="0.25">
      <c r="D10278" s="4"/>
    </row>
    <row r="10279" spans="4:4" x14ac:dyDescent="0.25">
      <c r="D10279" s="4"/>
    </row>
    <row r="10280" spans="4:4" x14ac:dyDescent="0.25">
      <c r="D10280" s="4"/>
    </row>
    <row r="10281" spans="4:4" x14ac:dyDescent="0.25">
      <c r="D10281" s="4"/>
    </row>
    <row r="10282" spans="4:4" x14ac:dyDescent="0.25">
      <c r="D10282" s="4"/>
    </row>
    <row r="10283" spans="4:4" x14ac:dyDescent="0.25">
      <c r="D10283" s="4"/>
    </row>
    <row r="10284" spans="4:4" x14ac:dyDescent="0.25">
      <c r="D10284" s="4"/>
    </row>
    <row r="10285" spans="4:4" x14ac:dyDescent="0.25">
      <c r="D10285" s="4"/>
    </row>
    <row r="10286" spans="4:4" x14ac:dyDescent="0.25">
      <c r="D10286" s="4"/>
    </row>
    <row r="10287" spans="4:4" x14ac:dyDescent="0.25">
      <c r="D10287" s="4"/>
    </row>
    <row r="10288" spans="4:4" x14ac:dyDescent="0.25">
      <c r="D10288" s="4"/>
    </row>
    <row r="10289" spans="4:4" x14ac:dyDescent="0.25">
      <c r="D10289" s="4"/>
    </row>
    <row r="10290" spans="4:4" x14ac:dyDescent="0.25">
      <c r="D10290" s="4"/>
    </row>
    <row r="10291" spans="4:4" x14ac:dyDescent="0.25">
      <c r="D10291" s="4"/>
    </row>
    <row r="10292" spans="4:4" x14ac:dyDescent="0.25">
      <c r="D10292" s="4"/>
    </row>
    <row r="10293" spans="4:4" x14ac:dyDescent="0.25">
      <c r="D10293" s="4"/>
    </row>
    <row r="10294" spans="4:4" x14ac:dyDescent="0.25">
      <c r="D10294" s="4"/>
    </row>
    <row r="10295" spans="4:4" x14ac:dyDescent="0.25">
      <c r="D10295" s="4"/>
    </row>
    <row r="10296" spans="4:4" x14ac:dyDescent="0.25">
      <c r="D10296" s="4"/>
    </row>
    <row r="10297" spans="4:4" x14ac:dyDescent="0.25">
      <c r="D10297" s="4"/>
    </row>
    <row r="10298" spans="4:4" x14ac:dyDescent="0.25">
      <c r="D10298" s="4"/>
    </row>
    <row r="10299" spans="4:4" x14ac:dyDescent="0.25">
      <c r="D10299" s="4"/>
    </row>
    <row r="10300" spans="4:4" x14ac:dyDescent="0.25">
      <c r="D10300" s="4"/>
    </row>
    <row r="10301" spans="4:4" x14ac:dyDescent="0.25">
      <c r="D10301" s="4"/>
    </row>
    <row r="10302" spans="4:4" x14ac:dyDescent="0.25">
      <c r="D10302" s="4"/>
    </row>
    <row r="10303" spans="4:4" x14ac:dyDescent="0.25">
      <c r="D10303" s="4"/>
    </row>
    <row r="10304" spans="4:4" x14ac:dyDescent="0.25">
      <c r="D10304" s="4"/>
    </row>
    <row r="10305" spans="4:4" x14ac:dyDescent="0.25">
      <c r="D10305" s="4"/>
    </row>
    <row r="10306" spans="4:4" x14ac:dyDescent="0.25">
      <c r="D10306" s="4"/>
    </row>
    <row r="10307" spans="4:4" x14ac:dyDescent="0.25">
      <c r="D10307" s="4"/>
    </row>
    <row r="10308" spans="4:4" x14ac:dyDescent="0.25">
      <c r="D10308" s="4"/>
    </row>
    <row r="10309" spans="4:4" x14ac:dyDescent="0.25">
      <c r="D10309" s="4"/>
    </row>
    <row r="10310" spans="4:4" x14ac:dyDescent="0.25">
      <c r="D10310" s="4"/>
    </row>
    <row r="10311" spans="4:4" x14ac:dyDescent="0.25">
      <c r="D10311" s="4"/>
    </row>
    <row r="10312" spans="4:4" x14ac:dyDescent="0.25">
      <c r="D10312" s="4"/>
    </row>
    <row r="10313" spans="4:4" x14ac:dyDescent="0.25">
      <c r="D10313" s="4"/>
    </row>
    <row r="10314" spans="4:4" x14ac:dyDescent="0.25">
      <c r="D10314" s="4"/>
    </row>
    <row r="10315" spans="4:4" x14ac:dyDescent="0.25">
      <c r="D10315" s="4"/>
    </row>
    <row r="10316" spans="4:4" x14ac:dyDescent="0.25">
      <c r="D10316" s="4"/>
    </row>
    <row r="10317" spans="4:4" x14ac:dyDescent="0.25">
      <c r="D10317" s="4"/>
    </row>
    <row r="10318" spans="4:4" x14ac:dyDescent="0.25">
      <c r="D10318" s="4"/>
    </row>
    <row r="10319" spans="4:4" x14ac:dyDescent="0.25">
      <c r="D10319" s="4"/>
    </row>
    <row r="10320" spans="4:4" x14ac:dyDescent="0.25">
      <c r="D10320" s="4"/>
    </row>
    <row r="10321" spans="4:4" x14ac:dyDescent="0.25">
      <c r="D10321" s="4"/>
    </row>
    <row r="10322" spans="4:4" x14ac:dyDescent="0.25">
      <c r="D10322" s="4"/>
    </row>
    <row r="10323" spans="4:4" x14ac:dyDescent="0.25">
      <c r="D10323" s="4"/>
    </row>
    <row r="10324" spans="4:4" x14ac:dyDescent="0.25">
      <c r="D10324" s="4"/>
    </row>
    <row r="10325" spans="4:4" x14ac:dyDescent="0.25">
      <c r="D10325" s="4"/>
    </row>
    <row r="10326" spans="4:4" x14ac:dyDescent="0.25">
      <c r="D10326" s="4"/>
    </row>
    <row r="10327" spans="4:4" x14ac:dyDescent="0.25">
      <c r="D10327" s="4"/>
    </row>
    <row r="10328" spans="4:4" x14ac:dyDescent="0.25">
      <c r="D10328" s="4"/>
    </row>
    <row r="10329" spans="4:4" x14ac:dyDescent="0.25">
      <c r="D10329" s="4"/>
    </row>
    <row r="10330" spans="4:4" x14ac:dyDescent="0.25">
      <c r="D10330" s="4"/>
    </row>
    <row r="10331" spans="4:4" x14ac:dyDescent="0.25">
      <c r="D10331" s="4"/>
    </row>
    <row r="10332" spans="4:4" x14ac:dyDescent="0.25">
      <c r="D10332" s="4"/>
    </row>
    <row r="10333" spans="4:4" x14ac:dyDescent="0.25">
      <c r="D10333" s="4"/>
    </row>
    <row r="10334" spans="4:4" x14ac:dyDescent="0.25">
      <c r="D10334" s="4"/>
    </row>
    <row r="10335" spans="4:4" x14ac:dyDescent="0.25">
      <c r="D10335" s="4"/>
    </row>
    <row r="10336" spans="4:4" x14ac:dyDescent="0.25">
      <c r="D10336" s="4"/>
    </row>
    <row r="10337" spans="4:4" x14ac:dyDescent="0.25">
      <c r="D10337" s="4"/>
    </row>
    <row r="10338" spans="4:4" x14ac:dyDescent="0.25">
      <c r="D10338" s="4"/>
    </row>
    <row r="10339" spans="4:4" x14ac:dyDescent="0.25">
      <c r="D10339" s="4"/>
    </row>
    <row r="10340" spans="4:4" x14ac:dyDescent="0.25">
      <c r="D10340" s="4"/>
    </row>
    <row r="10341" spans="4:4" x14ac:dyDescent="0.25">
      <c r="D10341" s="4"/>
    </row>
    <row r="10342" spans="4:4" x14ac:dyDescent="0.25">
      <c r="D10342" s="4"/>
    </row>
    <row r="10343" spans="4:4" x14ac:dyDescent="0.25">
      <c r="D10343" s="4"/>
    </row>
    <row r="10344" spans="4:4" x14ac:dyDescent="0.25">
      <c r="D10344" s="4"/>
    </row>
    <row r="10345" spans="4:4" x14ac:dyDescent="0.25">
      <c r="D10345" s="4"/>
    </row>
    <row r="10346" spans="4:4" x14ac:dyDescent="0.25">
      <c r="D10346" s="4"/>
    </row>
    <row r="10347" spans="4:4" x14ac:dyDescent="0.25">
      <c r="D10347" s="4"/>
    </row>
    <row r="10348" spans="4:4" x14ac:dyDescent="0.25">
      <c r="D10348" s="4"/>
    </row>
    <row r="10349" spans="4:4" x14ac:dyDescent="0.25">
      <c r="D10349" s="4"/>
    </row>
    <row r="10350" spans="4:4" x14ac:dyDescent="0.25">
      <c r="D10350" s="4"/>
    </row>
    <row r="10351" spans="4:4" x14ac:dyDescent="0.25">
      <c r="D10351" s="4"/>
    </row>
    <row r="10352" spans="4:4" x14ac:dyDescent="0.25">
      <c r="D10352" s="4"/>
    </row>
    <row r="10353" spans="4:4" x14ac:dyDescent="0.25">
      <c r="D10353" s="4"/>
    </row>
    <row r="10354" spans="4:4" x14ac:dyDescent="0.25">
      <c r="D10354" s="4"/>
    </row>
    <row r="10355" spans="4:4" x14ac:dyDescent="0.25">
      <c r="D10355" s="4"/>
    </row>
    <row r="10356" spans="4:4" x14ac:dyDescent="0.25">
      <c r="D10356" s="4"/>
    </row>
    <row r="10357" spans="4:4" x14ac:dyDescent="0.25">
      <c r="D10357" s="4"/>
    </row>
    <row r="10358" spans="4:4" x14ac:dyDescent="0.25">
      <c r="D10358" s="4"/>
    </row>
    <row r="10359" spans="4:4" x14ac:dyDescent="0.25">
      <c r="D10359" s="4"/>
    </row>
    <row r="10360" spans="4:4" x14ac:dyDescent="0.25">
      <c r="D10360" s="4"/>
    </row>
    <row r="10361" spans="4:4" x14ac:dyDescent="0.25">
      <c r="D10361" s="4"/>
    </row>
    <row r="10362" spans="4:4" x14ac:dyDescent="0.25">
      <c r="D10362" s="4"/>
    </row>
    <row r="10363" spans="4:4" x14ac:dyDescent="0.25">
      <c r="D10363" s="4"/>
    </row>
    <row r="10364" spans="4:4" x14ac:dyDescent="0.25">
      <c r="D10364" s="4"/>
    </row>
    <row r="10365" spans="4:4" x14ac:dyDescent="0.25">
      <c r="D10365" s="4"/>
    </row>
    <row r="10366" spans="4:4" x14ac:dyDescent="0.25">
      <c r="D10366" s="4"/>
    </row>
    <row r="10367" spans="4:4" x14ac:dyDescent="0.25">
      <c r="D10367" s="4"/>
    </row>
    <row r="10368" spans="4:4" x14ac:dyDescent="0.25">
      <c r="D10368" s="4"/>
    </row>
    <row r="10369" spans="4:4" x14ac:dyDescent="0.25">
      <c r="D10369" s="4"/>
    </row>
    <row r="10370" spans="4:4" x14ac:dyDescent="0.25">
      <c r="D10370" s="4"/>
    </row>
    <row r="10371" spans="4:4" x14ac:dyDescent="0.25">
      <c r="D10371" s="4"/>
    </row>
    <row r="10372" spans="4:4" x14ac:dyDescent="0.25">
      <c r="D10372" s="4"/>
    </row>
    <row r="10373" spans="4:4" x14ac:dyDescent="0.25">
      <c r="D10373" s="4"/>
    </row>
    <row r="10374" spans="4:4" x14ac:dyDescent="0.25">
      <c r="D10374" s="4"/>
    </row>
    <row r="10375" spans="4:4" x14ac:dyDescent="0.25">
      <c r="D10375" s="4"/>
    </row>
    <row r="10376" spans="4:4" x14ac:dyDescent="0.25">
      <c r="D10376" s="4"/>
    </row>
    <row r="10377" spans="4:4" x14ac:dyDescent="0.25">
      <c r="D10377" s="4"/>
    </row>
    <row r="10378" spans="4:4" x14ac:dyDescent="0.25">
      <c r="D10378" s="4"/>
    </row>
    <row r="10379" spans="4:4" x14ac:dyDescent="0.25">
      <c r="D10379" s="4"/>
    </row>
    <row r="10380" spans="4:4" x14ac:dyDescent="0.25">
      <c r="D10380" s="4"/>
    </row>
    <row r="10381" spans="4:4" x14ac:dyDescent="0.25">
      <c r="D10381" s="4"/>
    </row>
    <row r="10382" spans="4:4" x14ac:dyDescent="0.25">
      <c r="D10382" s="4"/>
    </row>
    <row r="10383" spans="4:4" x14ac:dyDescent="0.25">
      <c r="D10383" s="4"/>
    </row>
    <row r="10384" spans="4:4" x14ac:dyDescent="0.25">
      <c r="D10384" s="4"/>
    </row>
    <row r="10385" spans="4:4" x14ac:dyDescent="0.25">
      <c r="D10385" s="4"/>
    </row>
    <row r="10386" spans="4:4" x14ac:dyDescent="0.25">
      <c r="D10386" s="4"/>
    </row>
    <row r="10387" spans="4:4" x14ac:dyDescent="0.25">
      <c r="D10387" s="4"/>
    </row>
    <row r="10388" spans="4:4" x14ac:dyDescent="0.25">
      <c r="D10388" s="4"/>
    </row>
    <row r="10389" spans="4:4" x14ac:dyDescent="0.25">
      <c r="D10389" s="4"/>
    </row>
    <row r="10390" spans="4:4" x14ac:dyDescent="0.25">
      <c r="D10390" s="4"/>
    </row>
    <row r="10391" spans="4:4" x14ac:dyDescent="0.25">
      <c r="D10391" s="4"/>
    </row>
    <row r="10392" spans="4:4" x14ac:dyDescent="0.25">
      <c r="D10392" s="4"/>
    </row>
    <row r="10393" spans="4:4" x14ac:dyDescent="0.25">
      <c r="D10393" s="4"/>
    </row>
    <row r="10394" spans="4:4" x14ac:dyDescent="0.25">
      <c r="D10394" s="4"/>
    </row>
    <row r="10395" spans="4:4" x14ac:dyDescent="0.25">
      <c r="D10395" s="4"/>
    </row>
    <row r="10396" spans="4:4" x14ac:dyDescent="0.25">
      <c r="D10396" s="4"/>
    </row>
    <row r="10397" spans="4:4" x14ac:dyDescent="0.25">
      <c r="D10397" s="4"/>
    </row>
    <row r="10398" spans="4:4" x14ac:dyDescent="0.25">
      <c r="D10398" s="4"/>
    </row>
    <row r="10399" spans="4:4" x14ac:dyDescent="0.25">
      <c r="D10399" s="4"/>
    </row>
    <row r="10400" spans="4:4" x14ac:dyDescent="0.25">
      <c r="D10400" s="4"/>
    </row>
    <row r="10401" spans="4:4" x14ac:dyDescent="0.25">
      <c r="D10401" s="4"/>
    </row>
    <row r="10402" spans="4:4" x14ac:dyDescent="0.25">
      <c r="D10402" s="4"/>
    </row>
    <row r="10403" spans="4:4" x14ac:dyDescent="0.25">
      <c r="D10403" s="4"/>
    </row>
    <row r="10404" spans="4:4" x14ac:dyDescent="0.25">
      <c r="D10404" s="4"/>
    </row>
    <row r="10405" spans="4:4" x14ac:dyDescent="0.25">
      <c r="D10405" s="4"/>
    </row>
    <row r="10406" spans="4:4" x14ac:dyDescent="0.25">
      <c r="D10406" s="4"/>
    </row>
    <row r="10407" spans="4:4" x14ac:dyDescent="0.25">
      <c r="D10407" s="4"/>
    </row>
    <row r="10408" spans="4:4" x14ac:dyDescent="0.25">
      <c r="D10408" s="4"/>
    </row>
    <row r="10409" spans="4:4" x14ac:dyDescent="0.25">
      <c r="D10409" s="4"/>
    </row>
    <row r="10410" spans="4:4" x14ac:dyDescent="0.25">
      <c r="D10410" s="4"/>
    </row>
    <row r="10411" spans="4:4" x14ac:dyDescent="0.25">
      <c r="D10411" s="4"/>
    </row>
    <row r="10412" spans="4:4" x14ac:dyDescent="0.25">
      <c r="D10412" s="4"/>
    </row>
    <row r="10413" spans="4:4" x14ac:dyDescent="0.25">
      <c r="D10413" s="4"/>
    </row>
    <row r="10414" spans="4:4" x14ac:dyDescent="0.25">
      <c r="D10414" s="4"/>
    </row>
    <row r="10415" spans="4:4" x14ac:dyDescent="0.25">
      <c r="D10415" s="4"/>
    </row>
    <row r="10416" spans="4:4" x14ac:dyDescent="0.25">
      <c r="D10416" s="4"/>
    </row>
    <row r="10417" spans="4:4" x14ac:dyDescent="0.25">
      <c r="D10417" s="4"/>
    </row>
    <row r="10418" spans="4:4" x14ac:dyDescent="0.25">
      <c r="D10418" s="4"/>
    </row>
    <row r="10419" spans="4:4" x14ac:dyDescent="0.25">
      <c r="D10419" s="4"/>
    </row>
    <row r="10420" spans="4:4" x14ac:dyDescent="0.25">
      <c r="D10420" s="4"/>
    </row>
    <row r="10421" spans="4:4" x14ac:dyDescent="0.25">
      <c r="D10421" s="4"/>
    </row>
    <row r="10422" spans="4:4" x14ac:dyDescent="0.25">
      <c r="D10422" s="4"/>
    </row>
    <row r="10423" spans="4:4" x14ac:dyDescent="0.25">
      <c r="D10423" s="4"/>
    </row>
    <row r="10424" spans="4:4" x14ac:dyDescent="0.25">
      <c r="D10424" s="4"/>
    </row>
    <row r="10425" spans="4:4" x14ac:dyDescent="0.25">
      <c r="D10425" s="4"/>
    </row>
    <row r="10426" spans="4:4" x14ac:dyDescent="0.25">
      <c r="D10426" s="4"/>
    </row>
    <row r="10427" spans="4:4" x14ac:dyDescent="0.25">
      <c r="D10427" s="4"/>
    </row>
    <row r="10428" spans="4:4" x14ac:dyDescent="0.25">
      <c r="D10428" s="4"/>
    </row>
    <row r="10429" spans="4:4" x14ac:dyDescent="0.25">
      <c r="D10429" s="4"/>
    </row>
    <row r="10430" spans="4:4" x14ac:dyDescent="0.25">
      <c r="D10430" s="4"/>
    </row>
    <row r="10431" spans="4:4" x14ac:dyDescent="0.25">
      <c r="D10431" s="4"/>
    </row>
    <row r="10432" spans="4:4" x14ac:dyDescent="0.25">
      <c r="D10432" s="4"/>
    </row>
    <row r="10433" spans="4:4" x14ac:dyDescent="0.25">
      <c r="D10433" s="4"/>
    </row>
    <row r="10434" spans="4:4" x14ac:dyDescent="0.25">
      <c r="D10434" s="4"/>
    </row>
    <row r="10435" spans="4:4" x14ac:dyDescent="0.25">
      <c r="D10435" s="4"/>
    </row>
    <row r="10436" spans="4:4" x14ac:dyDescent="0.25">
      <c r="D10436" s="4"/>
    </row>
    <row r="10437" spans="4:4" x14ac:dyDescent="0.25">
      <c r="D10437" s="4"/>
    </row>
    <row r="10438" spans="4:4" x14ac:dyDescent="0.25">
      <c r="D10438" s="4"/>
    </row>
    <row r="10439" spans="4:4" x14ac:dyDescent="0.25">
      <c r="D10439" s="4"/>
    </row>
    <row r="10440" spans="4:4" x14ac:dyDescent="0.25">
      <c r="D10440" s="4"/>
    </row>
    <row r="10441" spans="4:4" x14ac:dyDescent="0.25">
      <c r="D10441" s="4"/>
    </row>
    <row r="10442" spans="4:4" x14ac:dyDescent="0.25">
      <c r="D10442" s="4"/>
    </row>
    <row r="10443" spans="4:4" x14ac:dyDescent="0.25">
      <c r="D10443" s="4"/>
    </row>
    <row r="10444" spans="4:4" x14ac:dyDescent="0.25">
      <c r="D10444" s="4"/>
    </row>
    <row r="10445" spans="4:4" x14ac:dyDescent="0.25">
      <c r="D10445" s="4"/>
    </row>
    <row r="10446" spans="4:4" x14ac:dyDescent="0.25">
      <c r="D10446" s="4"/>
    </row>
    <row r="10447" spans="4:4" x14ac:dyDescent="0.25">
      <c r="D10447" s="4"/>
    </row>
    <row r="10448" spans="4:4" x14ac:dyDescent="0.25">
      <c r="D10448" s="4"/>
    </row>
    <row r="10449" spans="4:4" x14ac:dyDescent="0.25">
      <c r="D10449" s="4"/>
    </row>
    <row r="10450" spans="4:4" x14ac:dyDescent="0.25">
      <c r="D10450" s="4"/>
    </row>
    <row r="10451" spans="4:4" x14ac:dyDescent="0.25">
      <c r="D10451" s="4"/>
    </row>
    <row r="10452" spans="4:4" x14ac:dyDescent="0.25">
      <c r="D10452" s="4"/>
    </row>
    <row r="10453" spans="4:4" x14ac:dyDescent="0.25">
      <c r="D10453" s="4"/>
    </row>
    <row r="10454" spans="4:4" x14ac:dyDescent="0.25">
      <c r="D10454" s="4"/>
    </row>
    <row r="10455" spans="4:4" x14ac:dyDescent="0.25">
      <c r="D10455" s="4"/>
    </row>
    <row r="10456" spans="4:4" x14ac:dyDescent="0.25">
      <c r="D10456" s="4"/>
    </row>
    <row r="10457" spans="4:4" x14ac:dyDescent="0.25">
      <c r="D10457" s="4"/>
    </row>
    <row r="10458" spans="4:4" x14ac:dyDescent="0.25">
      <c r="D10458" s="4"/>
    </row>
    <row r="10459" spans="4:4" x14ac:dyDescent="0.25">
      <c r="D10459" s="4"/>
    </row>
    <row r="10460" spans="4:4" x14ac:dyDescent="0.25">
      <c r="D10460" s="4"/>
    </row>
    <row r="10461" spans="4:4" x14ac:dyDescent="0.25">
      <c r="D10461" s="4"/>
    </row>
    <row r="10462" spans="4:4" x14ac:dyDescent="0.25">
      <c r="D10462" s="4"/>
    </row>
    <row r="10463" spans="4:4" x14ac:dyDescent="0.25">
      <c r="D10463" s="4"/>
    </row>
    <row r="10464" spans="4:4" x14ac:dyDescent="0.25">
      <c r="D10464" s="4"/>
    </row>
    <row r="10465" spans="4:4" x14ac:dyDescent="0.25">
      <c r="D10465" s="4"/>
    </row>
  </sheetData>
  <autoFilter ref="A1:J9985"/>
  <conditionalFormatting sqref="F1:I1048576">
    <cfRule type="expression" dxfId="0" priority="1">
      <formula>$J1&lt;&gt;0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7"/>
  <sheetViews>
    <sheetView zoomScale="55" zoomScaleNormal="55" workbookViewId="0">
      <selection activeCell="L20" sqref="L20:L22"/>
    </sheetView>
  </sheetViews>
  <sheetFormatPr defaultRowHeight="15" x14ac:dyDescent="0.25"/>
  <cols>
    <col min="1" max="1" width="1.25" style="39" customWidth="1"/>
    <col min="2" max="2" width="31.75" style="40" bestFit="1" customWidth="1"/>
    <col min="3" max="3" width="1.25" style="39" customWidth="1"/>
    <col min="4" max="4" width="24.25" style="39" bestFit="1" customWidth="1"/>
    <col min="5" max="5" width="32.125" style="41" bestFit="1" customWidth="1"/>
    <col min="6" max="6" width="1.25" style="39" customWidth="1"/>
    <col min="7" max="7" width="24.25" style="39" bestFit="1" customWidth="1"/>
    <col min="8" max="8" width="1.25" style="39" customWidth="1"/>
    <col min="9" max="9" width="24.625" style="39" bestFit="1" customWidth="1"/>
    <col min="10" max="10" width="2.625" style="39" customWidth="1"/>
    <col min="11" max="11" width="27" style="39" bestFit="1" customWidth="1"/>
    <col min="12" max="12" width="16.5" style="39" bestFit="1" customWidth="1"/>
    <col min="13" max="13" width="35.75" style="39" bestFit="1" customWidth="1"/>
  </cols>
  <sheetData>
    <row r="2" spans="1:13" ht="18.75" x14ac:dyDescent="0.3">
      <c r="A2" s="42"/>
      <c r="B2" s="43" t="s">
        <v>51</v>
      </c>
      <c r="C2" s="42"/>
      <c r="D2" s="91" t="s">
        <v>52</v>
      </c>
      <c r="E2" s="91"/>
      <c r="F2" s="91"/>
      <c r="G2" s="91"/>
      <c r="H2" s="91"/>
      <c r="I2" s="91"/>
      <c r="J2" s="42"/>
      <c r="K2" s="91" t="s">
        <v>53</v>
      </c>
      <c r="L2" s="91"/>
      <c r="M2" s="91"/>
    </row>
    <row r="4" spans="1:13" ht="30" customHeight="1" x14ac:dyDescent="0.25">
      <c r="B4" s="44" t="s">
        <v>107</v>
      </c>
      <c r="D4" s="2" t="s">
        <v>31</v>
      </c>
      <c r="E4" s="45" t="s">
        <v>11</v>
      </c>
      <c r="G4" s="2" t="s">
        <v>54</v>
      </c>
      <c r="I4" s="2" t="s">
        <v>55</v>
      </c>
      <c r="K4" s="90" t="s">
        <v>142</v>
      </c>
      <c r="L4" s="90"/>
      <c r="M4" s="90"/>
    </row>
    <row r="5" spans="1:13" x14ac:dyDescent="0.25">
      <c r="B5" s="40" t="s">
        <v>9</v>
      </c>
      <c r="D5" s="39" t="s">
        <v>26</v>
      </c>
      <c r="E5" s="41" t="s">
        <v>40</v>
      </c>
      <c r="G5" s="39" t="s">
        <v>26</v>
      </c>
      <c r="I5" s="39" t="str">
        <f>IF(ROWS($C$4:$C4) &lt;=COUNTIF(D:D,category),INDEX(E:E,MATCH(category,D:D,0)+ROWS($C$4:$C4)-1),"")</f>
        <v>All Customers</v>
      </c>
      <c r="K5" s="92" t="s">
        <v>58</v>
      </c>
      <c r="L5" s="92"/>
      <c r="M5" s="39" t="str">
        <f>category&amp;segment&amp;eventday</f>
        <v>AllAll CustomersAverage Event Day (5:00pm-6:00pm)</v>
      </c>
    </row>
    <row r="6" spans="1:13" x14ac:dyDescent="0.25">
      <c r="B6" s="40" t="s">
        <v>79</v>
      </c>
      <c r="D6" s="39" t="s">
        <v>27</v>
      </c>
      <c r="E6" s="41" t="s">
        <v>41</v>
      </c>
      <c r="G6" s="39" t="s">
        <v>27</v>
      </c>
      <c r="I6" s="39" t="str">
        <f>IF(ROWS($C$4:$C5) &lt;=COUNTIF(D:D,category),INDEX(E:E,MATCH(category,D:D,0)+ROWS($C$4:$C5)-1),"")</f>
        <v/>
      </c>
      <c r="K6" s="92" t="s">
        <v>60</v>
      </c>
      <c r="L6" s="92"/>
      <c r="M6" s="39" t="str">
        <f>category&amp;segment&amp;eventday</f>
        <v>AllAll CustomersAverage Event Day (5:00pm-6:00pm)</v>
      </c>
    </row>
    <row r="7" spans="1:13" x14ac:dyDescent="0.25">
      <c r="B7" s="40" t="s">
        <v>81</v>
      </c>
      <c r="D7" s="39" t="s">
        <v>27</v>
      </c>
      <c r="E7" s="41" t="s">
        <v>42</v>
      </c>
      <c r="G7" s="39" t="s">
        <v>30</v>
      </c>
      <c r="I7" s="39" t="str">
        <f>IF(ROWS($C$4:$C6) &lt;=COUNTIF(D:D,category),INDEX(E:E,MATCH(category,D:D,0)+ROWS($C$4:$C6)-1),"")</f>
        <v/>
      </c>
    </row>
    <row r="8" spans="1:13" x14ac:dyDescent="0.25">
      <c r="B8" s="40" t="s">
        <v>83</v>
      </c>
      <c r="D8" s="39" t="s">
        <v>27</v>
      </c>
      <c r="E8" s="41" t="s">
        <v>43</v>
      </c>
      <c r="G8" s="39" t="s">
        <v>62</v>
      </c>
      <c r="I8" s="39" t="str">
        <f>IF(ROWS($C$4:$C7) &lt;=COUNTIF(D:D,category),INDEX(E:E,MATCH(category,D:D,0)+ROWS($C$4:$C7)-1),"")</f>
        <v/>
      </c>
      <c r="K8" s="90" t="s">
        <v>65</v>
      </c>
      <c r="L8" s="90"/>
      <c r="M8" s="90"/>
    </row>
    <row r="9" spans="1:13" x14ac:dyDescent="0.25">
      <c r="D9" s="39" t="s">
        <v>30</v>
      </c>
      <c r="E9" s="41" t="s">
        <v>48</v>
      </c>
      <c r="G9" s="39" t="s">
        <v>64</v>
      </c>
      <c r="I9" s="39" t="str">
        <f>IF(ROWS($C$4:$C8) &lt;=COUNTIF(D:D,category),INDEX(E:E,MATCH(category,D:D,0)+ROWS($C$4:$C8)-1),"")</f>
        <v/>
      </c>
      <c r="K9" s="39" t="str">
        <f>IF(level="Aggregate","MW","kW")</f>
        <v>MW</v>
      </c>
    </row>
    <row r="10" spans="1:13" x14ac:dyDescent="0.25">
      <c r="B10" s="2" t="s">
        <v>10</v>
      </c>
      <c r="D10" s="39" t="s">
        <v>30</v>
      </c>
      <c r="E10" s="41" t="s">
        <v>49</v>
      </c>
      <c r="G10" s="39" t="s">
        <v>67</v>
      </c>
      <c r="I10" s="39" t="str">
        <f>IF(ROWS($C$4:$C9) &lt;=COUNTIF(D:D,category),INDEX(E:E,MATCH(category,D:D,0)+ROWS($C$4:$C9)-1),"")</f>
        <v/>
      </c>
    </row>
    <row r="11" spans="1:13" x14ac:dyDescent="0.25">
      <c r="B11" t="s">
        <v>167</v>
      </c>
      <c r="D11" s="39" t="s">
        <v>30</v>
      </c>
      <c r="E11" s="41" t="s">
        <v>50</v>
      </c>
      <c r="G11" s="39" t="s">
        <v>69</v>
      </c>
      <c r="I11" s="39" t="str">
        <f>IF(ROWS($C$4:$C10) &lt;=COUNTIF(D:D,category),INDEX(E:E,MATCH(category,D:D,0)+ROWS($C$4:$C10)-1),"")</f>
        <v/>
      </c>
    </row>
    <row r="12" spans="1:13" x14ac:dyDescent="0.25">
      <c r="B12" s="4" t="s">
        <v>168</v>
      </c>
      <c r="D12" s="39" t="s">
        <v>56</v>
      </c>
      <c r="E12" s="41" t="s">
        <v>61</v>
      </c>
      <c r="G12" s="39" t="s">
        <v>71</v>
      </c>
      <c r="I12" s="39" t="str">
        <f>IF(ROWS($C$4:$C11) &lt;=COUNTIF(D:D,category),INDEX(E:E,MATCH(category,D:D,0)+ROWS($C$4:$C11)-1),"")</f>
        <v/>
      </c>
      <c r="K12" s="90" t="s">
        <v>74</v>
      </c>
      <c r="L12" s="90"/>
      <c r="M12" s="90"/>
    </row>
    <row r="13" spans="1:13" x14ac:dyDescent="0.25">
      <c r="B13" s="4" t="s">
        <v>169</v>
      </c>
      <c r="D13" s="39" t="s">
        <v>56</v>
      </c>
      <c r="E13" s="41" t="s">
        <v>63</v>
      </c>
      <c r="G13" s="39" t="s">
        <v>73</v>
      </c>
      <c r="I13" s="39" t="str">
        <f>IF(ROWS($C$4:$C12) &lt;=COUNTIF(D:D,category),INDEX(E:E,MATCH(category,D:D,0)+ROWS($C$4:$C12)-1),"")</f>
        <v/>
      </c>
      <c r="K13" s="39" t="s">
        <v>9</v>
      </c>
      <c r="L13" s="39">
        <f>sites/1000</f>
        <v>7.5039999999999996</v>
      </c>
    </row>
    <row r="14" spans="1:13" x14ac:dyDescent="0.25">
      <c r="B14" s="4" t="s">
        <v>170</v>
      </c>
      <c r="D14" s="39" t="s">
        <v>28</v>
      </c>
      <c r="E14" s="41" t="s">
        <v>66</v>
      </c>
      <c r="G14" s="39" t="s">
        <v>76</v>
      </c>
      <c r="I14" s="39" t="str">
        <f>IF(ROWS($C$4:$C13) &lt;=COUNTIF(D:D,category),INDEX(E:E,MATCH(category,D:D,0)+ROWS($C$4:$C13)-1),"")</f>
        <v/>
      </c>
      <c r="K14" s="39" t="s">
        <v>79</v>
      </c>
      <c r="L14" s="39">
        <f>sites/devices</f>
        <v>0.11254593175853018</v>
      </c>
    </row>
    <row r="15" spans="1:13" x14ac:dyDescent="0.25">
      <c r="B15" s="4" t="s">
        <v>171</v>
      </c>
      <c r="D15" s="39" t="s">
        <v>28</v>
      </c>
      <c r="E15" s="41" t="s">
        <v>68</v>
      </c>
      <c r="H15" s="39" t="str">
        <f>IF(ROWS($C$4:$C14) &lt;=COUNTIF(D:D,category),INDEX(E:E,MATCH(category,D:D,0)+ROWS($C$4:$C14)-1),"")</f>
        <v/>
      </c>
      <c r="K15" s="39" t="s">
        <v>81</v>
      </c>
      <c r="L15" s="39">
        <v>1</v>
      </c>
      <c r="M15"/>
    </row>
    <row r="16" spans="1:13" x14ac:dyDescent="0.25">
      <c r="B16" s="4" t="s">
        <v>172</v>
      </c>
      <c r="D16" s="39" t="s">
        <v>28</v>
      </c>
      <c r="E16" s="41" t="s">
        <v>70</v>
      </c>
      <c r="I16" s="39" t="str">
        <f>IF(ROWS($C$4:$C15) &lt;=COUNTIF(D:D,category),INDEX(E:E,MATCH(category,D:D,0)+ROWS($C$4:$C15)-1),"")</f>
        <v/>
      </c>
      <c r="K16" s="39" t="s">
        <v>83</v>
      </c>
      <c r="L16" s="39">
        <f>sites/tons</f>
        <v>2.2108242217435629E-2</v>
      </c>
    </row>
    <row r="17" spans="2:13" x14ac:dyDescent="0.25">
      <c r="B17" s="4" t="s">
        <v>173</v>
      </c>
      <c r="D17" s="39" t="s">
        <v>57</v>
      </c>
      <c r="E17" s="41" t="s">
        <v>72</v>
      </c>
      <c r="K17" s="39" t="s">
        <v>38</v>
      </c>
      <c r="L17" s="39">
        <f>VLOOKUP(level, multiplier_table, 2,0)</f>
        <v>7.5039999999999996</v>
      </c>
    </row>
    <row r="18" spans="2:13" x14ac:dyDescent="0.25">
      <c r="B18" s="4"/>
      <c r="D18" s="39" t="s">
        <v>57</v>
      </c>
      <c r="E18" s="41" t="s">
        <v>75</v>
      </c>
    </row>
    <row r="19" spans="2:13" x14ac:dyDescent="0.25">
      <c r="B19" s="4"/>
      <c r="D19" s="39" t="s">
        <v>57</v>
      </c>
      <c r="E19" s="41" t="s">
        <v>77</v>
      </c>
      <c r="K19" s="90" t="s">
        <v>102</v>
      </c>
      <c r="L19" s="90"/>
      <c r="M19" s="90"/>
    </row>
    <row r="20" spans="2:13" x14ac:dyDescent="0.25">
      <c r="B20" s="4"/>
      <c r="D20" s="39" t="s">
        <v>57</v>
      </c>
      <c r="E20" s="41" t="s">
        <v>80</v>
      </c>
      <c r="K20" s="39">
        <v>0</v>
      </c>
      <c r="L20" s="39" t="s">
        <v>104</v>
      </c>
      <c r="M20" s="39" t="s">
        <v>105</v>
      </c>
    </row>
    <row r="21" spans="2:13" x14ac:dyDescent="0.25">
      <c r="B21" s="4"/>
      <c r="D21" s="39" t="s">
        <v>57</v>
      </c>
      <c r="E21" s="41" t="s">
        <v>82</v>
      </c>
      <c r="K21" s="39">
        <v>1</v>
      </c>
      <c r="L21" s="39" t="s">
        <v>211</v>
      </c>
      <c r="M21" s="39">
        <f>INDEX(events, MATCH(eventlookup, events_y, 0), MATCH("Confidential", events_x, 0))</f>
        <v>0</v>
      </c>
    </row>
    <row r="22" spans="2:13" x14ac:dyDescent="0.25">
      <c r="B22" s="4"/>
      <c r="D22" s="39" t="s">
        <v>57</v>
      </c>
      <c r="E22" s="41" t="s">
        <v>84</v>
      </c>
      <c r="K22" s="39">
        <v>2</v>
      </c>
      <c r="L22" s="39" t="s">
        <v>211</v>
      </c>
      <c r="M22" s="39" t="str">
        <f>VLOOKUP(M21, K20:L22, 2, FALSE)</f>
        <v>Public</v>
      </c>
    </row>
    <row r="23" spans="2:13" x14ac:dyDescent="0.25">
      <c r="B23" s="4"/>
      <c r="D23" s="39" t="s">
        <v>57</v>
      </c>
      <c r="E23" s="41" t="s">
        <v>85</v>
      </c>
    </row>
    <row r="24" spans="2:13" x14ac:dyDescent="0.25">
      <c r="B24" s="4"/>
      <c r="D24" s="39" t="s">
        <v>59</v>
      </c>
      <c r="E24" s="41" t="s">
        <v>86</v>
      </c>
    </row>
    <row r="25" spans="2:13" x14ac:dyDescent="0.25">
      <c r="B25" s="4"/>
      <c r="D25" s="39" t="s">
        <v>59</v>
      </c>
      <c r="E25" s="41" t="s">
        <v>87</v>
      </c>
    </row>
    <row r="26" spans="2:13" x14ac:dyDescent="0.25">
      <c r="B26" s="4"/>
      <c r="D26" s="39" t="s">
        <v>62</v>
      </c>
      <c r="E26" s="41" t="s">
        <v>88</v>
      </c>
    </row>
    <row r="27" spans="2:13" x14ac:dyDescent="0.25">
      <c r="D27" s="39" t="s">
        <v>62</v>
      </c>
      <c r="E27" s="41" t="s">
        <v>89</v>
      </c>
    </row>
    <row r="28" spans="2:13" x14ac:dyDescent="0.25">
      <c r="D28" s="39" t="s">
        <v>62</v>
      </c>
      <c r="E28" s="41" t="s">
        <v>90</v>
      </c>
    </row>
    <row r="29" spans="2:13" x14ac:dyDescent="0.25">
      <c r="D29" s="39" t="s">
        <v>62</v>
      </c>
      <c r="E29" s="41" t="s">
        <v>91</v>
      </c>
    </row>
    <row r="30" spans="2:13" x14ac:dyDescent="0.25">
      <c r="D30" s="39" t="s">
        <v>62</v>
      </c>
      <c r="E30" s="41" t="s">
        <v>92</v>
      </c>
    </row>
    <row r="31" spans="2:13" x14ac:dyDescent="0.25">
      <c r="D31" s="39" t="s">
        <v>62</v>
      </c>
      <c r="E31" s="41" t="s">
        <v>93</v>
      </c>
    </row>
    <row r="32" spans="2:13" x14ac:dyDescent="0.25">
      <c r="D32" s="39" t="s">
        <v>62</v>
      </c>
      <c r="E32" s="41" t="s">
        <v>94</v>
      </c>
    </row>
    <row r="33" spans="4:5" x14ac:dyDescent="0.25">
      <c r="D33" s="39" t="s">
        <v>62</v>
      </c>
      <c r="E33" s="41" t="s">
        <v>95</v>
      </c>
    </row>
    <row r="34" spans="4:5" x14ac:dyDescent="0.25">
      <c r="D34" s="39" t="s">
        <v>62</v>
      </c>
      <c r="E34" s="41" t="s">
        <v>96</v>
      </c>
    </row>
    <row r="35" spans="4:5" x14ac:dyDescent="0.25">
      <c r="D35" s="39" t="s">
        <v>64</v>
      </c>
      <c r="E35" s="41" t="s">
        <v>97</v>
      </c>
    </row>
    <row r="36" spans="4:5" x14ac:dyDescent="0.25">
      <c r="D36" s="39" t="s">
        <v>64</v>
      </c>
      <c r="E36" s="41" t="s">
        <v>98</v>
      </c>
    </row>
    <row r="37" spans="4:5" x14ac:dyDescent="0.25">
      <c r="D37" s="39" t="s">
        <v>64</v>
      </c>
      <c r="E37" s="41" t="s">
        <v>99</v>
      </c>
    </row>
    <row r="38" spans="4:5" x14ac:dyDescent="0.25">
      <c r="D38" s="39" t="s">
        <v>64</v>
      </c>
      <c r="E38" s="41" t="s">
        <v>100</v>
      </c>
    </row>
    <row r="39" spans="4:5" x14ac:dyDescent="0.25">
      <c r="D39" s="39" t="s">
        <v>64</v>
      </c>
      <c r="E39" s="41" t="s">
        <v>101</v>
      </c>
    </row>
    <row r="40" spans="4:5" x14ac:dyDescent="0.25">
      <c r="D40" s="39" t="s">
        <v>64</v>
      </c>
      <c r="E40" s="41" t="s">
        <v>103</v>
      </c>
    </row>
    <row r="41" spans="4:5" x14ac:dyDescent="0.25">
      <c r="D41" s="39" t="s">
        <v>64</v>
      </c>
      <c r="E41" s="41" t="s">
        <v>106</v>
      </c>
    </row>
    <row r="42" spans="4:5" x14ac:dyDescent="0.25">
      <c r="D42" s="39" t="s">
        <v>67</v>
      </c>
      <c r="E42" s="41">
        <v>10</v>
      </c>
    </row>
    <row r="43" spans="4:5" x14ac:dyDescent="0.25">
      <c r="D43" s="39" t="s">
        <v>67</v>
      </c>
      <c r="E43" s="41">
        <v>13</v>
      </c>
    </row>
    <row r="44" spans="4:5" x14ac:dyDescent="0.25">
      <c r="D44" s="39" t="s">
        <v>67</v>
      </c>
      <c r="E44" s="41">
        <v>14</v>
      </c>
    </row>
    <row r="45" spans="4:5" x14ac:dyDescent="0.25">
      <c r="D45" s="39" t="s">
        <v>67</v>
      </c>
      <c r="E45" s="41">
        <v>15</v>
      </c>
    </row>
    <row r="46" spans="4:5" x14ac:dyDescent="0.25">
      <c r="D46" s="39" t="s">
        <v>67</v>
      </c>
      <c r="E46" s="41">
        <v>16</v>
      </c>
    </row>
    <row r="47" spans="4:5" x14ac:dyDescent="0.25">
      <c r="D47" s="39" t="s">
        <v>67</v>
      </c>
      <c r="E47" s="41">
        <v>5</v>
      </c>
    </row>
    <row r="48" spans="4:5" x14ac:dyDescent="0.25">
      <c r="D48" s="39" t="s">
        <v>67</v>
      </c>
      <c r="E48" s="41">
        <v>6</v>
      </c>
    </row>
    <row r="49" spans="4:5" x14ac:dyDescent="0.25">
      <c r="D49" s="39" t="s">
        <v>67</v>
      </c>
      <c r="E49" s="41">
        <v>8</v>
      </c>
    </row>
    <row r="50" spans="4:5" x14ac:dyDescent="0.25">
      <c r="D50" s="39" t="s">
        <v>67</v>
      </c>
      <c r="E50" s="41">
        <v>9</v>
      </c>
    </row>
    <row r="51" spans="4:5" x14ac:dyDescent="0.25">
      <c r="D51" s="39" t="s">
        <v>69</v>
      </c>
      <c r="E51" s="41">
        <v>100</v>
      </c>
    </row>
    <row r="52" spans="4:5" x14ac:dyDescent="0.25">
      <c r="D52" s="39" t="s">
        <v>69</v>
      </c>
      <c r="E52" s="41">
        <v>50</v>
      </c>
    </row>
    <row r="53" spans="4:5" x14ac:dyDescent="0.25">
      <c r="D53" s="39" t="s">
        <v>69</v>
      </c>
      <c r="E53" s="41">
        <v>30</v>
      </c>
    </row>
    <row r="54" spans="4:5" x14ac:dyDescent="0.25">
      <c r="D54" s="39" t="s">
        <v>71</v>
      </c>
      <c r="E54" s="41" t="s">
        <v>108</v>
      </c>
    </row>
    <row r="55" spans="4:5" x14ac:dyDescent="0.25">
      <c r="D55" s="39" t="s">
        <v>71</v>
      </c>
      <c r="E55" s="41" t="s">
        <v>109</v>
      </c>
    </row>
    <row r="56" spans="4:5" x14ac:dyDescent="0.25">
      <c r="D56" s="39" t="s">
        <v>71</v>
      </c>
      <c r="E56" s="41" t="s">
        <v>110</v>
      </c>
    </row>
    <row r="57" spans="4:5" x14ac:dyDescent="0.25">
      <c r="D57" s="39" t="s">
        <v>71</v>
      </c>
      <c r="E57" s="41" t="s">
        <v>111</v>
      </c>
    </row>
    <row r="58" spans="4:5" x14ac:dyDescent="0.25">
      <c r="D58" s="39" t="s">
        <v>71</v>
      </c>
      <c r="E58" s="41" t="s">
        <v>112</v>
      </c>
    </row>
    <row r="59" spans="4:5" x14ac:dyDescent="0.25">
      <c r="D59" s="39" t="s">
        <v>71</v>
      </c>
      <c r="E59" s="41" t="s">
        <v>113</v>
      </c>
    </row>
    <row r="60" spans="4:5" x14ac:dyDescent="0.25">
      <c r="D60" s="39" t="s">
        <v>71</v>
      </c>
      <c r="E60" s="41" t="s">
        <v>114</v>
      </c>
    </row>
    <row r="61" spans="4:5" x14ac:dyDescent="0.25">
      <c r="D61" s="39" t="s">
        <v>71</v>
      </c>
      <c r="E61" s="41" t="s">
        <v>115</v>
      </c>
    </row>
    <row r="62" spans="4:5" x14ac:dyDescent="0.25">
      <c r="D62" s="39" t="s">
        <v>71</v>
      </c>
      <c r="E62" s="41" t="s">
        <v>116</v>
      </c>
    </row>
    <row r="63" spans="4:5" x14ac:dyDescent="0.25">
      <c r="D63" s="39" t="s">
        <v>71</v>
      </c>
      <c r="E63" s="41" t="s">
        <v>117</v>
      </c>
    </row>
    <row r="64" spans="4:5" x14ac:dyDescent="0.25">
      <c r="D64" s="39" t="s">
        <v>73</v>
      </c>
      <c r="E64" t="s">
        <v>44</v>
      </c>
    </row>
    <row r="65" spans="4:5" x14ac:dyDescent="0.25">
      <c r="D65" s="39" t="s">
        <v>73</v>
      </c>
      <c r="E65" t="s">
        <v>45</v>
      </c>
    </row>
    <row r="66" spans="4:5" x14ac:dyDescent="0.25">
      <c r="D66" s="39" t="s">
        <v>76</v>
      </c>
      <c r="E66" s="41" t="s">
        <v>118</v>
      </c>
    </row>
    <row r="67" spans="4:5" x14ac:dyDescent="0.25">
      <c r="D67" s="39" t="s">
        <v>76</v>
      </c>
      <c r="E67" s="41" t="s">
        <v>119</v>
      </c>
    </row>
    <row r="68" spans="4:5" x14ac:dyDescent="0.25">
      <c r="D68" s="39" t="s">
        <v>76</v>
      </c>
      <c r="E68" s="41" t="s">
        <v>120</v>
      </c>
    </row>
    <row r="69" spans="4:5" x14ac:dyDescent="0.25">
      <c r="D69" s="39" t="s">
        <v>76</v>
      </c>
      <c r="E69" s="41" t="s">
        <v>121</v>
      </c>
    </row>
    <row r="70" spans="4:5" x14ac:dyDescent="0.25">
      <c r="D70" s="39" t="s">
        <v>76</v>
      </c>
      <c r="E70" s="41" t="s">
        <v>122</v>
      </c>
    </row>
    <row r="71" spans="4:5" x14ac:dyDescent="0.25">
      <c r="D71" s="39" t="s">
        <v>76</v>
      </c>
      <c r="E71" s="41" t="s">
        <v>123</v>
      </c>
    </row>
    <row r="72" spans="4:5" x14ac:dyDescent="0.25">
      <c r="D72" s="39" t="s">
        <v>78</v>
      </c>
      <c r="E72" s="41" t="s">
        <v>124</v>
      </c>
    </row>
    <row r="73" spans="4:5" x14ac:dyDescent="0.25">
      <c r="D73" s="39" t="s">
        <v>78</v>
      </c>
      <c r="E73" s="41" t="s">
        <v>125</v>
      </c>
    </row>
    <row r="74" spans="4:5" x14ac:dyDescent="0.25">
      <c r="D74" s="39" t="s">
        <v>126</v>
      </c>
      <c r="E74" s="41" t="s">
        <v>47</v>
      </c>
    </row>
    <row r="75" spans="4:5" x14ac:dyDescent="0.25">
      <c r="D75" s="39" t="s">
        <v>126</v>
      </c>
      <c r="E75" s="41" t="s">
        <v>46</v>
      </c>
    </row>
    <row r="76" spans="4:5" x14ac:dyDescent="0.25">
      <c r="D76" s="39" t="s">
        <v>29</v>
      </c>
      <c r="E76" s="41" t="s">
        <v>127</v>
      </c>
    </row>
    <row r="77" spans="4:5" x14ac:dyDescent="0.25">
      <c r="D77" s="39" t="s">
        <v>29</v>
      </c>
      <c r="E77" s="41" t="s">
        <v>128</v>
      </c>
    </row>
  </sheetData>
  <mergeCells count="8">
    <mergeCell ref="K12:M12"/>
    <mergeCell ref="K19:M19"/>
    <mergeCell ref="D2:I2"/>
    <mergeCell ref="K2:M2"/>
    <mergeCell ref="K5:L5"/>
    <mergeCell ref="K6:L6"/>
    <mergeCell ref="K8:M8"/>
    <mergeCell ref="K4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23</vt:i4>
      </vt:variant>
    </vt:vector>
  </HeadingPairs>
  <TitlesOfParts>
    <vt:vector size="28" baseType="lpstr">
      <vt:lpstr>Confidentiality Disclosure</vt:lpstr>
      <vt:lpstr>Results</vt:lpstr>
      <vt:lpstr>Event_Char</vt:lpstr>
      <vt:lpstr>Interval_Char</vt:lpstr>
      <vt:lpstr>Helpers</vt:lpstr>
      <vt:lpstr>category</vt:lpstr>
      <vt:lpstr>category_list</vt:lpstr>
      <vt:lpstr>confidential</vt:lpstr>
      <vt:lpstr>devices</vt:lpstr>
      <vt:lpstr>eventday</vt:lpstr>
      <vt:lpstr>eventday_list</vt:lpstr>
      <vt:lpstr>eventlookup</vt:lpstr>
      <vt:lpstr>events</vt:lpstr>
      <vt:lpstr>events_x</vt:lpstr>
      <vt:lpstr>events_y</vt:lpstr>
      <vt:lpstr>intervallookup</vt:lpstr>
      <vt:lpstr>intervals</vt:lpstr>
      <vt:lpstr>intervals_x</vt:lpstr>
      <vt:lpstr>intervals_y</vt:lpstr>
      <vt:lpstr>level</vt:lpstr>
      <vt:lpstr>level_list</vt:lpstr>
      <vt:lpstr>multiplier</vt:lpstr>
      <vt:lpstr>multiplier_table</vt:lpstr>
      <vt:lpstr>segment</vt:lpstr>
      <vt:lpstr>segment_list</vt:lpstr>
      <vt:lpstr>sites</vt:lpstr>
      <vt:lpstr>tons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Ciccone</dc:creator>
  <cp:lastModifiedBy>Adriana Ciccone</cp:lastModifiedBy>
  <dcterms:created xsi:type="dcterms:W3CDTF">2017-07-30T23:37:23Z</dcterms:created>
  <dcterms:modified xsi:type="dcterms:W3CDTF">2022-03-04T19:33:47Z</dcterms:modified>
</cp:coreProperties>
</file>